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5\Q1 2025\! final\"/>
    </mc:Choice>
  </mc:AlternateContent>
  <xr:revisionPtr revIDLastSave="0" documentId="13_ncr:1_{B0B7917F-54C0-4847-8A85-E1736AA65C93}" xr6:coauthVersionLast="36" xr6:coauthVersionMax="36" xr10:uidLastSave="{00000000-0000-0000-0000-000000000000}"/>
  <bookViews>
    <workbookView xWindow="3348" yWindow="0" windowWidth="21732" windowHeight="9696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D7" i="54" l="1"/>
  <c r="B30" i="36"/>
  <c r="D25" i="54" l="1"/>
  <c r="B31" i="36" l="1"/>
  <c r="F4" i="36"/>
  <c r="D9" i="36"/>
  <c r="C9" i="36"/>
  <c r="F16" i="30"/>
  <c r="E16" i="30"/>
  <c r="F36" i="54" l="1"/>
  <c r="F34" i="54"/>
  <c r="F32" i="54"/>
  <c r="F30" i="54"/>
  <c r="F28" i="54"/>
  <c r="F24" i="54"/>
  <c r="F23" i="54"/>
  <c r="F18" i="54"/>
  <c r="F16" i="54"/>
  <c r="F12" i="54"/>
  <c r="F10" i="54"/>
  <c r="F8" i="54"/>
  <c r="F6" i="54"/>
  <c r="F4" i="54"/>
  <c r="F3" i="54"/>
  <c r="E3" i="54"/>
  <c r="D17" i="54"/>
  <c r="F17" i="54" s="1"/>
  <c r="F25" i="54"/>
  <c r="F17" i="36" l="1"/>
  <c r="E17" i="36"/>
  <c r="F16" i="36"/>
  <c r="E16" i="36"/>
  <c r="F5" i="36"/>
  <c r="E5" i="36"/>
  <c r="E26" i="54" l="1"/>
  <c r="E24" i="54"/>
  <c r="E23" i="54"/>
  <c r="E6" i="54" l="1"/>
  <c r="F7" i="36" l="1"/>
  <c r="F8" i="36"/>
  <c r="F6" i="36"/>
  <c r="F18" i="36"/>
  <c r="E7" i="36" l="1"/>
  <c r="E36" i="54" l="1"/>
  <c r="E34" i="54"/>
  <c r="E32" i="54"/>
  <c r="E30" i="54"/>
  <c r="E28" i="54"/>
  <c r="E18" i="54"/>
  <c r="E16" i="54"/>
  <c r="E12" i="54"/>
  <c r="E10" i="54"/>
  <c r="E8" i="54"/>
  <c r="E4" i="54"/>
  <c r="D37" i="54" l="1"/>
  <c r="F37" i="54" s="1"/>
  <c r="F7" i="54"/>
  <c r="D5" i="54"/>
  <c r="F5" i="54" s="1"/>
  <c r="E25" i="54" l="1"/>
  <c r="E5" i="54"/>
  <c r="E7" i="54"/>
  <c r="E37" i="54"/>
  <c r="E18" i="30"/>
  <c r="F18" i="30"/>
  <c r="E9" i="30" l="1"/>
  <c r="E4" i="30"/>
  <c r="E11" i="30"/>
  <c r="E17" i="30"/>
  <c r="E10" i="30"/>
  <c r="E12" i="30"/>
  <c r="E13" i="30"/>
  <c r="E14" i="30"/>
  <c r="E3" i="30"/>
  <c r="E5" i="30"/>
  <c r="E15" i="30"/>
  <c r="E6" i="30"/>
  <c r="E7" i="30"/>
  <c r="E8" i="30"/>
  <c r="D13" i="54" l="1"/>
  <c r="F13" i="54" s="1"/>
  <c r="E13" i="54" l="1"/>
  <c r="E18" i="36"/>
  <c r="E4" i="36"/>
  <c r="D29" i="54" l="1"/>
  <c r="F29" i="54" s="1"/>
  <c r="E29" i="54" l="1"/>
  <c r="E8" i="36"/>
  <c r="E9" i="36" l="1"/>
  <c r="F9" i="36"/>
  <c r="F3" i="30"/>
  <c r="F11" i="30"/>
  <c r="F9" i="30"/>
  <c r="F6" i="30"/>
  <c r="F13" i="30"/>
  <c r="F10" i="30"/>
  <c r="F8" i="30"/>
  <c r="F17" i="30"/>
  <c r="F12" i="30"/>
  <c r="F7" i="30"/>
  <c r="F5" i="30"/>
  <c r="F14" i="30"/>
  <c r="F4" i="30"/>
  <c r="F15" i="30"/>
  <c r="E6" i="36" l="1"/>
  <c r="D35" i="54" l="1"/>
  <c r="F35" i="54" s="1"/>
  <c r="E35" i="54" l="1"/>
  <c r="D27" i="54" l="1"/>
  <c r="D9" i="54"/>
  <c r="F9" i="54" s="1"/>
  <c r="E9" i="54" l="1"/>
  <c r="E27" i="54"/>
  <c r="E17" i="54" l="1"/>
  <c r="D31" i="54"/>
  <c r="F31" i="54" s="1"/>
  <c r="D15" i="54"/>
  <c r="D11" i="54"/>
  <c r="F11" i="54" s="1"/>
  <c r="D33" i="54"/>
  <c r="F33" i="54" s="1"/>
  <c r="E11" i="54" l="1"/>
  <c r="E33" i="54"/>
  <c r="E31" i="54"/>
  <c r="D38" i="54"/>
  <c r="F38" i="54" s="1"/>
  <c r="E38" i="54" l="1"/>
  <c r="D21" i="54"/>
  <c r="F21" i="54" s="1"/>
  <c r="D19" i="54" l="1"/>
  <c r="F19" i="54" s="1"/>
  <c r="D22" i="54" l="1"/>
  <c r="F22" i="54" s="1"/>
  <c r="E19" i="54"/>
  <c r="E22" i="54" l="1"/>
</calcChain>
</file>

<file path=xl/sharedStrings.xml><?xml version="1.0" encoding="utf-8"?>
<sst xmlns="http://schemas.openxmlformats.org/spreadsheetml/2006/main" count="169" uniqueCount="108">
  <si>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</si>
  <si>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</si>
  <si>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</si>
  <si>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</si>
  <si>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</si>
  <si>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</si>
  <si>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</si>
  <si>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</si>
  <si>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</si>
  <si>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</si>
  <si>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</si>
  <si>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</si>
  <si>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</si>
  <si>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</si>
  <si>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</si>
  <si>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</si>
  <si>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</si>
  <si>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</si>
  <si>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</si>
  <si>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</si>
  <si>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</si>
  <si>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</si>
  <si>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</si>
  <si>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</si>
  <si>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</si>
  <si>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</si>
  <si>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</si>
  <si>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</si>
  <si>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</si>
  <si>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</si>
  <si>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</si>
  <si>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</si>
  <si>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</si>
  <si>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</si>
  <si>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</si>
  <si>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</si>
  <si>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</si>
  <si>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</si>
  <si>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</si>
  <si>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</si>
  <si>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</si>
  <si>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</si>
  <si>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</si>
  <si>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</si>
  <si>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</si>
  <si>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</si>
  <si>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</si>
  <si>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</si>
  <si>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</si>
  <si>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</si>
  <si>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</si>
  <si>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</si>
  <si>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</si>
  <si>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</si>
  <si>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</si>
  <si>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</si>
  <si>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</si>
  <si>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</si>
  <si>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</si>
  <si>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</si>
  <si>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</si>
  <si>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</si>
  <si>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</si>
  <si>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</si>
  <si>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</si>
  <si>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</si>
  <si>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</si>
  <si>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</si>
  <si>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</si>
  <si>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</si>
  <si>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</si>
  <si>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</si>
  <si>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</si>
  <si>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</si>
  <si>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</si>
  <si>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</si>
  <si>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</si>
  <si>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</si>
  <si>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</si>
  <si>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</si>
  <si>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</si>
  <si>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</si>
  <si>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Зміна за рік</t>
  </si>
  <si>
    <t>Кількість ЦП у лістингу ФБ (на регульованих ринках), у т. ч.: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</si>
  <si>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</si>
  <si>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</si>
  <si>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Рік</t>
  </si>
  <si>
    <t>1-й квартал 2025 року</t>
  </si>
  <si>
    <t>31.03.2015</t>
  </si>
  <si>
    <t>31.03.2016</t>
  </si>
  <si>
    <t>31.03.2017</t>
  </si>
  <si>
    <t>31.03.2018</t>
  </si>
  <si>
    <t>31.03.2019</t>
  </si>
  <si>
    <t>31.03.2020</t>
  </si>
  <si>
    <t>31.03.2021</t>
  </si>
  <si>
    <t>Зміна за 1-й квартал 2025</t>
  </si>
  <si>
    <t>1 квартал '24</t>
  </si>
  <si>
    <t>Рік у попередньому кварталі</t>
  </si>
  <si>
    <t>* Загалом у списках ФБ України станом на 31.03.2025 року, включаючи лістинг, перебувало 177 випуски державних облігацій, 4 - муніципальних облігацій, 109 – корпоративних облігацій (у т.ч. 14 - єврооблігацій), 114 випуск акцій (у т.ч. 57 - іноземних), 7 – акцій КІФ, 26 – інвестиційних сертифікатів ПІФ, 84 - іноземних суверенних облігацій і 4 -  деривативів (свопи).</t>
  </si>
  <si>
    <t>2 квартал '24</t>
  </si>
  <si>
    <t>3 квартал '24</t>
  </si>
  <si>
    <t>4 квартал '24</t>
  </si>
  <si>
    <t>1 квартал '25</t>
  </si>
  <si>
    <t>31.03.2025 (1-й кв. 2025)</t>
  </si>
  <si>
    <t>Зміна за 1-й кв. 2025</t>
  </si>
  <si>
    <t>Зміна за рік у 1-му кв. 2025</t>
  </si>
  <si>
    <t>31.12.2024 (1-й кв. 2024)</t>
  </si>
  <si>
    <t>31.12.2024 (4-й кв.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</si>
</sst>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90BA44"/>
        <bgColor indexed="64"/>
      </patternFill>
    </fill>
    <fill>
      <patternFill patternType="solid">
        <fgColor rgb="FF9CD816"/>
        <bgColor indexed="64"/>
      </patternFill>
    </fill>
    <fill>
      <patternFill patternType="solid">
        <fgColor rgb="FF5EC553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1" fillId="0" borderId="0">
      <alignment vertical="top"/>
    </xf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32" borderId="59" applyNumberFormat="0" applyAlignment="0" applyProtection="0"/>
    <xf numFmtId="0" fontId="54" fillId="32" borderId="59" applyNumberFormat="0" applyAlignment="0" applyProtection="0"/>
    <xf numFmtId="0" fontId="55" fillId="33" borderId="60" applyNumberFormat="0" applyAlignment="0" applyProtection="0"/>
    <xf numFmtId="0" fontId="55" fillId="33" borderId="60" applyNumberFormat="0" applyAlignment="0" applyProtection="0"/>
    <xf numFmtId="0" fontId="56" fillId="33" borderId="59" applyNumberFormat="0" applyAlignment="0" applyProtection="0"/>
    <xf numFmtId="0" fontId="56" fillId="33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4" borderId="62" applyNumberFormat="0" applyAlignment="0" applyProtection="0"/>
    <xf numFmtId="0" fontId="61" fillId="34" borderId="62" applyNumberFormat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50" fillId="0" borderId="0"/>
    <xf numFmtId="0" fontId="50" fillId="0" borderId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5" borderId="63" applyNumberFormat="0" applyFont="0" applyAlignment="0" applyProtection="0"/>
    <xf numFmtId="0" fontId="52" fillId="35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34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6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2" xfId="57" applyFont="1" applyFill="1" applyBorder="1" applyAlignment="1"/>
    <xf numFmtId="0" fontId="6" fillId="0" borderId="0" xfId="57" applyFont="1" applyFill="1"/>
    <xf numFmtId="166" fontId="4" fillId="0" borderId="19" xfId="57" applyNumberFormat="1" applyFont="1" applyFill="1" applyBorder="1" applyAlignment="1">
      <alignment horizontal="right" vertical="center"/>
    </xf>
    <xf numFmtId="166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8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4" xfId="79" applyFont="1" applyFill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46" xfId="60" applyFont="1" applyFill="1" applyBorder="1" applyAlignment="1">
      <alignment horizontal="center" vertical="center" wrapText="1"/>
    </xf>
    <xf numFmtId="1" fontId="6" fillId="0" borderId="47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Fill="1" applyBorder="1" applyAlignment="1">
      <alignment horizontal="center" vertical="center" wrapText="1"/>
    </xf>
    <xf numFmtId="0" fontId="7" fillId="0" borderId="52" xfId="79" applyFont="1" applyFill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7" fillId="0" borderId="52" xfId="79" applyFont="1" applyBorder="1" applyAlignment="1">
      <alignment horizontal="right" vertical="center" indent="1"/>
    </xf>
    <xf numFmtId="0" fontId="6" fillId="0" borderId="0" xfId="59" applyFont="1"/>
    <xf numFmtId="0" fontId="6" fillId="0" borderId="53" xfId="79" applyFont="1" applyFill="1" applyBorder="1" applyAlignment="1">
      <alignment horizontal="right" vertical="center" indent="1"/>
    </xf>
    <xf numFmtId="0" fontId="4" fillId="0" borderId="53" xfId="79" applyFont="1" applyFill="1" applyBorder="1" applyAlignment="1">
      <alignment horizontal="right" vertical="center" indent="1"/>
    </xf>
    <xf numFmtId="166" fontId="6" fillId="0" borderId="0" xfId="235" applyNumberFormat="1" applyFont="1"/>
    <xf numFmtId="0" fontId="6" fillId="0" borderId="0" xfId="57" applyFont="1"/>
    <xf numFmtId="0" fontId="9" fillId="0" borderId="42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Fill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8" fontId="4" fillId="0" borderId="22" xfId="57" applyNumberFormat="1" applyFont="1" applyFill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Fill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Fill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46" xfId="60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166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4" fontId="7" fillId="0" borderId="48" xfId="59" applyNumberFormat="1" applyFont="1" applyBorder="1" applyAlignment="1">
      <alignment horizontal="center" vertical="center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Fill="1" applyBorder="1" applyAlignment="1">
      <alignment horizontal="center" vertical="center" wrapText="1"/>
    </xf>
    <xf numFmtId="0" fontId="4" fillId="0" borderId="67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68" xfId="6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/>
    <xf numFmtId="166" fontId="69" fillId="0" borderId="0" xfId="235" applyNumberFormat="1" applyFont="1"/>
    <xf numFmtId="9" fontId="42" fillId="0" borderId="0" xfId="235" applyFont="1"/>
    <xf numFmtId="0" fontId="42" fillId="0" borderId="0" xfId="57" applyFont="1" applyBorder="1" applyAlignment="1">
      <alignment vertical="center" wrapText="1"/>
    </xf>
    <xf numFmtId="0" fontId="14" fillId="0" borderId="69" xfId="79" applyFont="1" applyFill="1" applyBorder="1" applyAlignment="1">
      <alignment horizontal="right" vertical="center" indent="1"/>
    </xf>
    <xf numFmtId="0" fontId="7" fillId="0" borderId="71" xfId="79" applyFont="1" applyFill="1" applyBorder="1" applyAlignment="1">
      <alignment horizontal="right" vertical="center" indent="1"/>
    </xf>
    <xf numFmtId="0" fontId="6" fillId="0" borderId="55" xfId="79" applyFont="1" applyBorder="1" applyAlignment="1">
      <alignment horizontal="right" vertical="center" indent="1"/>
    </xf>
    <xf numFmtId="169" fontId="42" fillId="0" borderId="0" xfId="44" applyNumberFormat="1" applyFont="1"/>
    <xf numFmtId="166" fontId="4" fillId="0" borderId="21" xfId="57" applyNumberFormat="1" applyFont="1" applyFill="1" applyBorder="1" applyAlignment="1">
      <alignment horizontal="right" vertical="center"/>
    </xf>
    <xf numFmtId="166" fontId="6" fillId="0" borderId="0" xfId="235" applyNumberFormat="1" applyFont="1" applyFill="1"/>
    <xf numFmtId="170" fontId="42" fillId="0" borderId="0" xfId="44" applyNumberFormat="1" applyFont="1"/>
    <xf numFmtId="1" fontId="42" fillId="0" borderId="0" xfId="44" applyNumberFormat="1" applyFont="1"/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Fill="1" applyBorder="1" applyAlignment="1">
      <alignment horizontal="center" vertical="center" wrapText="1"/>
    </xf>
    <xf numFmtId="0" fontId="4" fillId="0" borderId="74" xfId="60" applyFont="1" applyFill="1" applyBorder="1" applyAlignment="1">
      <alignment horizontal="center" vertical="center" wrapText="1"/>
    </xf>
    <xf numFmtId="2" fontId="6" fillId="0" borderId="75" xfId="60" applyNumberFormat="1" applyFont="1" applyFill="1" applyBorder="1" applyAlignment="1">
      <alignment horizontal="center" vertical="center" wrapText="1"/>
    </xf>
    <xf numFmtId="1" fontId="6" fillId="0" borderId="75" xfId="60" applyNumberFormat="1" applyFont="1" applyFill="1" applyBorder="1" applyAlignment="1">
      <alignment horizontal="center" vertical="center" wrapText="1"/>
    </xf>
    <xf numFmtId="9" fontId="6" fillId="0" borderId="0" xfId="235" applyFont="1"/>
    <xf numFmtId="166" fontId="6" fillId="0" borderId="0" xfId="57" applyNumberFormat="1" applyFill="1" applyAlignment="1">
      <alignment horizontal="right"/>
    </xf>
    <xf numFmtId="0" fontId="6" fillId="0" borderId="0" xfId="57" applyFill="1" applyAlignment="1"/>
    <xf numFmtId="4" fontId="6" fillId="0" borderId="12" xfId="57" applyNumberFormat="1" applyFont="1" applyFill="1" applyBorder="1" applyAlignment="1">
      <alignment horizontal="right" vertical="center" wrapText="1"/>
    </xf>
    <xf numFmtId="0" fontId="7" fillId="0" borderId="0" xfId="57" applyFont="1" applyFill="1" applyAlignment="1">
      <alignment horizontal="right"/>
    </xf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horizontal="right" vertical="center"/>
    </xf>
    <xf numFmtId="0" fontId="7" fillId="61" borderId="33" xfId="75" applyFont="1" applyFill="1" applyBorder="1" applyAlignment="1">
      <alignment horizontal="right" vertical="center"/>
    </xf>
    <xf numFmtId="166" fontId="16" fillId="61" borderId="44" xfId="75" applyNumberFormat="1" applyFont="1" applyFill="1" applyBorder="1" applyAlignment="1">
      <alignment horizontal="right" vertical="center"/>
    </xf>
    <xf numFmtId="0" fontId="7" fillId="61" borderId="27" xfId="75" applyFont="1" applyFill="1" applyBorder="1" applyAlignment="1">
      <alignment horizontal="right" vertical="center"/>
    </xf>
    <xf numFmtId="166" fontId="14" fillId="61" borderId="27" xfId="75" applyNumberFormat="1" applyFont="1" applyFill="1" applyBorder="1" applyAlignment="1">
      <alignment horizontal="right" vertical="center"/>
    </xf>
    <xf numFmtId="0" fontId="6" fillId="61" borderId="27" xfId="75" applyFont="1" applyFill="1" applyBorder="1" applyAlignment="1">
      <alignment horizontal="right" vertical="center"/>
    </xf>
    <xf numFmtId="0" fontId="6" fillId="61" borderId="45" xfId="75" applyFont="1" applyFill="1" applyBorder="1" applyAlignment="1">
      <alignment horizontal="right" vertical="center"/>
    </xf>
    <xf numFmtId="166" fontId="7" fillId="61" borderId="37" xfId="75" applyNumberFormat="1" applyFont="1" applyFill="1" applyBorder="1" applyAlignment="1">
      <alignment horizontal="right"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4" fillId="61" borderId="70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49" fontId="7" fillId="62" borderId="30" xfId="75" applyNumberFormat="1" applyFont="1" applyFill="1" applyBorder="1" applyAlignment="1">
      <alignment horizontal="center" vertical="center" wrapText="1"/>
    </xf>
    <xf numFmtId="0" fontId="7" fillId="62" borderId="40" xfId="75" applyFont="1" applyFill="1" applyBorder="1" applyAlignment="1">
      <alignment vertical="center"/>
    </xf>
    <xf numFmtId="0" fontId="7" fillId="62" borderId="33" xfId="75" applyFont="1" applyFill="1" applyBorder="1" applyAlignment="1">
      <alignment vertical="center"/>
    </xf>
    <xf numFmtId="166" fontId="16" fillId="62" borderId="44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vertical="center"/>
    </xf>
    <xf numFmtId="166" fontId="14" fillId="62" borderId="27" xfId="75" applyNumberFormat="1" applyFont="1" applyFill="1" applyBorder="1" applyAlignment="1">
      <alignment vertical="center"/>
    </xf>
    <xf numFmtId="0" fontId="6" fillId="62" borderId="27" xfId="75" applyFont="1" applyFill="1" applyBorder="1" applyAlignment="1">
      <alignment vertical="center"/>
    </xf>
    <xf numFmtId="0" fontId="6" fillId="62" borderId="45" xfId="75" applyFont="1" applyFill="1" applyBorder="1" applyAlignment="1">
      <alignment vertical="center"/>
    </xf>
    <xf numFmtId="166" fontId="7" fillId="62" borderId="37" xfId="75" applyNumberFormat="1" applyFont="1" applyFill="1" applyBorder="1" applyAlignment="1">
      <alignment vertical="center"/>
    </xf>
    <xf numFmtId="168" fontId="7" fillId="62" borderId="38" xfId="75" applyNumberFormat="1" applyFont="1" applyFill="1" applyBorder="1" applyAlignment="1">
      <alignment horizontal="right" vertical="center"/>
    </xf>
    <xf numFmtId="168" fontId="7" fillId="62" borderId="35" xfId="75" applyNumberFormat="1" applyFont="1" applyFill="1" applyBorder="1" applyAlignment="1">
      <alignment horizontal="right" vertical="center"/>
    </xf>
    <xf numFmtId="168" fontId="6" fillId="62" borderId="29" xfId="75" applyNumberFormat="1" applyFont="1" applyFill="1" applyBorder="1" applyAlignment="1">
      <alignment horizontal="right" vertical="center"/>
    </xf>
    <xf numFmtId="168" fontId="6" fillId="62" borderId="35" xfId="75" applyNumberFormat="1" applyFont="1" applyFill="1" applyBorder="1" applyAlignment="1">
      <alignment horizontal="right" vertical="center"/>
    </xf>
    <xf numFmtId="168" fontId="6" fillId="62" borderId="43" xfId="75" applyNumberFormat="1" applyFont="1" applyFill="1" applyBorder="1" applyAlignment="1">
      <alignment horizontal="right" vertical="center"/>
    </xf>
    <xf numFmtId="166" fontId="14" fillId="62" borderId="70" xfId="75" applyNumberFormat="1" applyFont="1" applyFill="1" applyBorder="1" applyAlignment="1">
      <alignment horizontal="right" vertical="center"/>
    </xf>
    <xf numFmtId="166" fontId="16" fillId="62" borderId="43" xfId="75" applyNumberFormat="1" applyFont="1" applyFill="1" applyBorder="1" applyAlignment="1">
      <alignment horizontal="right" vertical="center"/>
    </xf>
    <xf numFmtId="0" fontId="17" fillId="62" borderId="31" xfId="58" applyFont="1" applyFill="1" applyBorder="1" applyAlignment="1">
      <alignment horizontal="center" vertical="center" wrapText="1"/>
    </xf>
    <xf numFmtId="166" fontId="17" fillId="62" borderId="32" xfId="75" applyNumberFormat="1" applyFont="1" applyFill="1" applyBorder="1" applyAlignment="1">
      <alignment vertical="center"/>
    </xf>
    <xf numFmtId="166" fontId="17" fillId="62" borderId="44" xfId="77" applyNumberFormat="1" applyFont="1" applyFill="1" applyBorder="1" applyAlignment="1">
      <alignment vertical="center"/>
    </xf>
    <xf numFmtId="166" fontId="17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horizontal="right" vertical="center"/>
    </xf>
    <xf numFmtId="166" fontId="15" fillId="62" borderId="45" xfId="75" applyNumberFormat="1" applyFont="1" applyFill="1" applyBorder="1" applyAlignment="1">
      <alignment horizontal="right" vertical="center"/>
    </xf>
    <xf numFmtId="166" fontId="17" fillId="62" borderId="32" xfId="77" applyNumberFormat="1" applyFont="1" applyFill="1" applyBorder="1" applyAlignment="1">
      <alignment vertical="center"/>
    </xf>
    <xf numFmtId="166" fontId="17" fillId="62" borderId="32" xfId="75" applyNumberFormat="1" applyFont="1" applyFill="1" applyBorder="1" applyAlignment="1">
      <alignment horizontal="right" vertical="center"/>
    </xf>
    <xf numFmtId="166" fontId="17" fillId="62" borderId="44" xfId="75" applyNumberFormat="1" applyFont="1" applyFill="1" applyBorder="1" applyAlignment="1">
      <alignment horizontal="right" vertical="center"/>
    </xf>
    <xf numFmtId="0" fontId="15" fillId="62" borderId="27" xfId="75" applyNumberFormat="1" applyFont="1" applyFill="1" applyBorder="1" applyAlignment="1">
      <alignment horizontal="right" vertical="center"/>
    </xf>
    <xf numFmtId="166" fontId="15" fillId="62" borderId="27" xfId="235" applyNumberFormat="1" applyFont="1" applyFill="1" applyBorder="1" applyAlignment="1">
      <alignment vertical="center"/>
    </xf>
    <xf numFmtId="166" fontId="15" fillId="62" borderId="43" xfId="75" applyNumberFormat="1" applyFont="1" applyFill="1" applyBorder="1" applyAlignment="1">
      <alignment horizontal="right" vertical="center"/>
    </xf>
    <xf numFmtId="166" fontId="15" fillId="62" borderId="70" xfId="235" applyNumberFormat="1" applyFont="1" applyFill="1" applyBorder="1" applyAlignment="1">
      <alignment horizontal="right" vertical="center"/>
    </xf>
    <xf numFmtId="166" fontId="17" fillId="62" borderId="43" xfId="235" applyNumberFormat="1" applyFont="1" applyFill="1" applyBorder="1" applyAlignment="1">
      <alignment horizontal="right" vertical="center"/>
    </xf>
    <xf numFmtId="166" fontId="15" fillId="60" borderId="70" xfId="75" applyNumberFormat="1" applyFont="1" applyFill="1" applyBorder="1" applyAlignment="1">
      <alignment horizontal="right" vertical="center"/>
    </xf>
    <xf numFmtId="166" fontId="17" fillId="60" borderId="72" xfId="75" applyNumberFormat="1" applyFont="1" applyFill="1" applyBorder="1" applyAlignment="1">
      <alignment horizontal="right" vertical="center"/>
    </xf>
    <xf numFmtId="0" fontId="9" fillId="0" borderId="25" xfId="94" applyFont="1" applyFill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4" fontId="14" fillId="0" borderId="12" xfId="57" applyNumberFormat="1" applyFont="1" applyFill="1" applyBorder="1" applyAlignment="1">
      <alignment horizontal="right" vertical="center" wrapText="1"/>
    </xf>
    <xf numFmtId="14" fontId="15" fillId="0" borderId="28" xfId="236" applyNumberFormat="1" applyFont="1" applyBorder="1" applyAlignment="1">
      <alignment horizontal="center" vertical="center"/>
    </xf>
    <xf numFmtId="0" fontId="14" fillId="0" borderId="46" xfId="60" applyFont="1" applyFill="1" applyBorder="1" applyAlignment="1">
      <alignment horizontal="center" vertical="center" wrapText="1"/>
    </xf>
    <xf numFmtId="0" fontId="15" fillId="0" borderId="46" xfId="60" applyFont="1" applyFill="1" applyBorder="1" applyAlignment="1">
      <alignment horizontal="center" vertical="center" wrapText="1"/>
    </xf>
    <xf numFmtId="2" fontId="14" fillId="0" borderId="19" xfId="60" applyNumberFormat="1" applyFont="1" applyFill="1" applyBorder="1" applyAlignment="1">
      <alignment horizontal="center" vertical="center" wrapText="1"/>
    </xf>
    <xf numFmtId="1" fontId="14" fillId="0" borderId="47" xfId="60" applyNumberFormat="1" applyFont="1" applyFill="1" applyBorder="1" applyAlignment="1">
      <alignment horizontal="center" vertical="center" wrapText="1"/>
    </xf>
    <xf numFmtId="0" fontId="14" fillId="0" borderId="0" xfId="59" applyFont="1"/>
    <xf numFmtId="4" fontId="6" fillId="0" borderId="25" xfId="57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168" fontId="7" fillId="0" borderId="0" xfId="57" applyNumberFormat="1" applyFont="1" applyAlignment="1">
      <alignment horizontal="center" vertical="center"/>
    </xf>
    <xf numFmtId="0" fontId="70" fillId="0" borderId="0" xfId="57" applyFont="1" applyAlignment="1">
      <alignment horizontal="right" vertical="center" wrapText="1"/>
    </xf>
    <xf numFmtId="168" fontId="70" fillId="0" borderId="0" xfId="57" applyNumberFormat="1" applyFont="1" applyAlignment="1">
      <alignment horizontal="center" vertical="center"/>
    </xf>
    <xf numFmtId="166" fontId="15" fillId="0" borderId="13" xfId="57" applyNumberFormat="1" applyFont="1" applyFill="1" applyBorder="1" applyAlignment="1">
      <alignment horizontal="right" vertical="center"/>
    </xf>
    <xf numFmtId="49" fontId="17" fillId="61" borderId="31" xfId="75" applyNumberFormat="1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0" fontId="15" fillId="61" borderId="27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43" xfId="75" applyNumberFormat="1" applyFont="1" applyFill="1" applyBorder="1" applyAlignment="1">
      <alignment horizontal="right" vertical="center"/>
    </xf>
    <xf numFmtId="49" fontId="7" fillId="63" borderId="30" xfId="75" applyNumberFormat="1" applyFont="1" applyFill="1" applyBorder="1" applyAlignment="1">
      <alignment horizontal="center" vertical="center" wrapText="1"/>
    </xf>
    <xf numFmtId="0" fontId="7" fillId="63" borderId="40" xfId="75" applyFont="1" applyFill="1" applyBorder="1" applyAlignment="1">
      <alignment vertical="center"/>
    </xf>
    <xf numFmtId="0" fontId="7" fillId="63" borderId="33" xfId="75" applyFont="1" applyFill="1" applyBorder="1" applyAlignment="1">
      <alignment vertical="center"/>
    </xf>
    <xf numFmtId="166" fontId="16" fillId="63" borderId="44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166" fontId="14" fillId="63" borderId="27" xfId="75" applyNumberFormat="1" applyFont="1" applyFill="1" applyBorder="1" applyAlignment="1">
      <alignment vertical="center"/>
    </xf>
    <xf numFmtId="0" fontId="6" fillId="63" borderId="27" xfId="75" applyFont="1" applyFill="1" applyBorder="1" applyAlignment="1">
      <alignment vertical="center"/>
    </xf>
    <xf numFmtId="0" fontId="6" fillId="63" borderId="45" xfId="75" applyFont="1" applyFill="1" applyBorder="1" applyAlignment="1">
      <alignment vertical="center"/>
    </xf>
    <xf numFmtId="166" fontId="7" fillId="63" borderId="37" xfId="75" applyNumberFormat="1" applyFont="1" applyFill="1" applyBorder="1" applyAlignment="1">
      <alignment vertical="center"/>
    </xf>
    <xf numFmtId="168" fontId="7" fillId="63" borderId="38" xfId="75" applyNumberFormat="1" applyFont="1" applyFill="1" applyBorder="1" applyAlignment="1">
      <alignment horizontal="right" vertical="center"/>
    </xf>
    <xf numFmtId="168" fontId="7" fillId="63" borderId="35" xfId="75" applyNumberFormat="1" applyFont="1" applyFill="1" applyBorder="1" applyAlignment="1">
      <alignment horizontal="right" vertical="center"/>
    </xf>
    <xf numFmtId="168" fontId="6" fillId="63" borderId="29" xfId="75" applyNumberFormat="1" applyFont="1" applyFill="1" applyBorder="1" applyAlignment="1">
      <alignment horizontal="right" vertical="center"/>
    </xf>
    <xf numFmtId="168" fontId="6" fillId="63" borderId="35" xfId="75" applyNumberFormat="1" applyFont="1" applyFill="1" applyBorder="1" applyAlignment="1">
      <alignment horizontal="right" vertical="center"/>
    </xf>
    <xf numFmtId="168" fontId="6" fillId="63" borderId="43" xfId="75" applyNumberFormat="1" applyFont="1" applyFill="1" applyBorder="1" applyAlignment="1">
      <alignment horizontal="right" vertical="center"/>
    </xf>
    <xf numFmtId="0" fontId="7" fillId="0" borderId="12" xfId="60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4" fontId="6" fillId="0" borderId="65" xfId="57" applyNumberFormat="1" applyFont="1" applyFill="1" applyBorder="1" applyAlignment="1">
      <alignment horizontal="center" vertical="center"/>
    </xf>
    <xf numFmtId="168" fontId="6" fillId="0" borderId="19" xfId="57" applyNumberFormat="1" applyFont="1" applyFill="1" applyBorder="1" applyAlignment="1">
      <alignment horizontal="center" vertical="center"/>
    </xf>
    <xf numFmtId="4" fontId="6" fillId="0" borderId="39" xfId="57" applyNumberFormat="1" applyFont="1" applyFill="1" applyBorder="1" applyAlignment="1">
      <alignment horizontal="center" vertical="center"/>
    </xf>
    <xf numFmtId="168" fontId="6" fillId="0" borderId="13" xfId="57" applyNumberFormat="1" applyFont="1" applyFill="1" applyBorder="1" applyAlignment="1">
      <alignment horizontal="center"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left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Fill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6" fillId="0" borderId="0" xfId="57" applyBorder="1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25" xfId="57" applyFont="1" applyBorder="1" applyAlignment="1">
      <alignment horizontal="left" vertical="center" wrapText="1"/>
    </xf>
    <xf numFmtId="0" fontId="48" fillId="0" borderId="0" xfId="57" applyFont="1" applyBorder="1" applyAlignment="1">
      <alignment horizontal="left" vertical="center" wrapText="1"/>
    </xf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2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EC553"/>
      <color rgb="FF90BA44"/>
      <color rgb="FF03B921"/>
      <color rgb="FF9CD816"/>
      <color rgb="FF8FC850"/>
      <color rgb="FF8CAB53"/>
      <color rgb="FF5877B0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1-й квартал 2025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0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layout>
                <c:manualLayout>
                  <c:x val="-1.292575363420575E-2"/>
                  <c:y val="-1.039102540392899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layout>
                <c:manualLayout>
                  <c:x val="-1.3850365051141197E-2"/>
                  <c:y val="3.03104860676982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8-44C0-B59C-602025D15CC5}"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8-44C0-B59C-602025D15CC5}"/>
                </c:ext>
              </c:extLst>
            </c:dLbl>
            <c:dLbl>
              <c:idx val="6"/>
              <c:layout>
                <c:manualLayout>
                  <c:x val="-3.2770040148879364E-3"/>
                  <c:y val="-3.121583763317243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8-44C0-B59C-602025D15CC5}"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8-44C0-B59C-602025D15CC5}"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8-44C0-B59C-602025D15CC5}"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8-44C0-B59C-602025D15CC5}"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8-44C0-B59C-602025D15CC5}"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8-44C0-B59C-602025D15CC5}"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8-44C0-B59C-602025D15CC5}"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України'!$H$3:$H$18</c:f>
              <c:strCache>
                <c:ptCount val="16"/>
                <c:pt idx="0">
                  <c:v>NIKKEI 225 (Японія)</c:v>
                </c:pt>
                <c:pt idx="1">
                  <c:v>S&amp;P 500 (США)</c:v>
                </c:pt>
                <c:pt idx="2">
                  <c:v>BIST 100 National Index (Туреччина)</c:v>
                </c:pt>
                <c:pt idx="3">
                  <c:v>DJIA (США)</c:v>
                </c:pt>
                <c:pt idx="4">
                  <c:v>S&amp;P BSE SENSEX Index (Індія)</c:v>
                </c:pt>
                <c:pt idx="5">
                  <c:v>SHANGHAI SE COMPOSITE (Китай)</c:v>
                </c:pt>
                <c:pt idx="6">
                  <c:v>УБ (Україна)</c:v>
                </c:pt>
                <c:pt idx="7">
                  <c:v>ПФТС (Україна)</c:v>
                </c:pt>
                <c:pt idx="8">
                  <c:v>FTSE 100 (Великобританія)</c:v>
                </c:pt>
                <c:pt idx="9">
                  <c:v>FTSE/JSE Africa All-Share Index (ПАР)</c:v>
                </c:pt>
                <c:pt idx="10">
                  <c:v>CAC 40 (Франція)</c:v>
                </c:pt>
                <c:pt idx="11">
                  <c:v>Ibovespa Sao Paulo SE Index (Бразилія)</c:v>
                </c:pt>
                <c:pt idx="12">
                  <c:v>Cyprus SE General Index (Кіпр)</c:v>
                </c:pt>
                <c:pt idx="13">
                  <c:v>DAX (ФРН)</c:v>
                </c:pt>
                <c:pt idx="14">
                  <c:v>HANG SENG (Гонконг)</c:v>
                </c:pt>
                <c:pt idx="15">
                  <c:v>WSE WIG 20 (Польща)</c:v>
                </c:pt>
              </c:strCache>
            </c:strRef>
          </c:cat>
          <c:val>
            <c:numRef>
              <c:f>'Індекси світу та України'!$I$3:$I$18</c:f>
              <c:numCache>
                <c:formatCode>0.0%</c:formatCode>
                <c:ptCount val="16"/>
                <c:pt idx="0">
                  <c:v>-0.10720715165533934</c:v>
                </c:pt>
                <c:pt idx="1">
                  <c:v>-4.586823720635258E-2</c:v>
                </c:pt>
                <c:pt idx="2">
                  <c:v>-1.7402874302176019E-2</c:v>
                </c:pt>
                <c:pt idx="3">
                  <c:v>-1.2750498187532822E-2</c:v>
                </c:pt>
                <c:pt idx="4">
                  <c:v>-9.2666902229756598E-3</c:v>
                </c:pt>
                <c:pt idx="5">
                  <c:v>-4.9078692985178307E-3</c:v>
                </c:pt>
                <c:pt idx="6">
                  <c:v>0</c:v>
                </c:pt>
                <c:pt idx="7">
                  <c:v>5.4136942834166479E-3</c:v>
                </c:pt>
                <c:pt idx="8">
                  <c:v>5.0139360970608005E-2</c:v>
                </c:pt>
                <c:pt idx="9">
                  <c:v>5.4013941828267242E-2</c:v>
                </c:pt>
                <c:pt idx="10">
                  <c:v>5.5545920869723098E-2</c:v>
                </c:pt>
                <c:pt idx="11">
                  <c:v>8.2938626610155719E-2</c:v>
                </c:pt>
                <c:pt idx="12">
                  <c:v>9.713516274318601E-2</c:v>
                </c:pt>
                <c:pt idx="13">
                  <c:v>0.11323191257884591</c:v>
                </c:pt>
                <c:pt idx="14">
                  <c:v>0.15252430838561426</c:v>
                </c:pt>
                <c:pt idx="15">
                  <c:v>0.22675079037048196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20-2CCD-455D-A10A-5BCDFD9E21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України'!$H$3:$H$18</c:f>
              <c:strCache>
                <c:ptCount val="16"/>
                <c:pt idx="0">
                  <c:v>NIKKEI 225 (Японія)</c:v>
                </c:pt>
                <c:pt idx="1">
                  <c:v>S&amp;P 500 (США)</c:v>
                </c:pt>
                <c:pt idx="2">
                  <c:v>BIST 100 National Index (Туреччина)</c:v>
                </c:pt>
                <c:pt idx="3">
                  <c:v>DJIA (США)</c:v>
                </c:pt>
                <c:pt idx="4">
                  <c:v>S&amp;P BSE SENSEX Index (Індія)</c:v>
                </c:pt>
                <c:pt idx="5">
                  <c:v>SHANGHAI SE COMPOSITE (Китай)</c:v>
                </c:pt>
                <c:pt idx="6">
                  <c:v>УБ (Україна)</c:v>
                </c:pt>
                <c:pt idx="7">
                  <c:v>ПФТС (Україна)</c:v>
                </c:pt>
                <c:pt idx="8">
                  <c:v>FTSE 100 (Великобританія)</c:v>
                </c:pt>
                <c:pt idx="9">
                  <c:v>FTSE/JSE Africa All-Share Index (ПАР)</c:v>
                </c:pt>
                <c:pt idx="10">
                  <c:v>CAC 40 (Франція)</c:v>
                </c:pt>
                <c:pt idx="11">
                  <c:v>Ibovespa Sao Paulo SE Index (Бразилія)</c:v>
                </c:pt>
                <c:pt idx="12">
                  <c:v>Cyprus SE General Index (Кіпр)</c:v>
                </c:pt>
                <c:pt idx="13">
                  <c:v>DAX (ФРН)</c:v>
                </c:pt>
                <c:pt idx="14">
                  <c:v>HANG SENG (Гонконг)</c:v>
                </c:pt>
                <c:pt idx="15">
                  <c:v>WSE WIG 20 (Польща)</c:v>
                </c:pt>
              </c:strCache>
            </c:strRef>
          </c:cat>
          <c:val>
            <c:numRef>
              <c:f>'Індекси світу та України'!$J$3:$J$18</c:f>
              <c:numCache>
                <c:formatCode>0.0%</c:formatCode>
                <c:ptCount val="16"/>
                <c:pt idx="0">
                  <c:v>-0.11770983199172458</c:v>
                </c:pt>
                <c:pt idx="1">
                  <c:v>6.8038863037293007E-2</c:v>
                </c:pt>
                <c:pt idx="2">
                  <c:v>5.6558452922646163E-2</c:v>
                </c:pt>
                <c:pt idx="3">
                  <c:v>5.5125219274722248E-2</c:v>
                </c:pt>
                <c:pt idx="4">
                  <c:v>5.1099810118891087E-2</c:v>
                </c:pt>
                <c:pt idx="5">
                  <c:v>9.6719354722031303E-2</c:v>
                </c:pt>
                <c:pt idx="6">
                  <c:v>-0.12364324871755361</c:v>
                </c:pt>
                <c:pt idx="7">
                  <c:v>-3.1167965414069521E-3</c:v>
                </c:pt>
                <c:pt idx="8">
                  <c:v>7.9243067064690642E-2</c:v>
                </c:pt>
                <c:pt idx="9">
                  <c:v>0.18918994703095771</c:v>
                </c:pt>
                <c:pt idx="10">
                  <c:v>-5.0586109110495991E-2</c:v>
                </c:pt>
                <c:pt idx="11">
                  <c:v>1.6809816238258612E-2</c:v>
                </c:pt>
                <c:pt idx="12">
                  <c:v>0.62599779796311594</c:v>
                </c:pt>
                <c:pt idx="13">
                  <c:v>0.19851301798730181</c:v>
                </c:pt>
                <c:pt idx="14">
                  <c:v>0.39767807116922271</c:v>
                </c:pt>
                <c:pt idx="15">
                  <c:v>0.10385665318856341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102501168"/>
        <c:axId val="102498992"/>
      </c:barChart>
      <c:catAx>
        <c:axId val="1025011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0249899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2498992"/>
        <c:scaling>
          <c:orientation val="minMax"/>
          <c:max val="0.70000000000000007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02501168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упр-ні'!$C$15:$D$15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1.7695108210729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1.9260793393381659E-2"/>
                  <c:y val="3.08636742115780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layout>
                <c:manualLayout>
                  <c:x val="-6.617038875103391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EAE-4B13-808F-CCA09F1B15F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EAE-4B13-808F-CCA09F1B15F8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EAE-4B13-808F-CCA09F1B15F8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EAE-4B13-808F-CCA09F1B15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упр-ні'!$B$3:$B$15</c:f>
              <c:numCache>
                <c:formatCode>General</c:formatCode>
                <c:ptCount val="3"/>
                <c:pt idx="0">
                  <c:v>278</c:v>
                </c:pt>
                <c:pt idx="1">
                  <c:v>279</c:v>
                </c:pt>
                <c:pt idx="2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упр-ні'!$C$3:$C$15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упр-ні'!$G$3:$G$14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упр-ні'!$I$3:$I$15</c:f>
              <c:numCache>
                <c:formatCode>0</c:formatCode>
                <c:ptCount val="3"/>
                <c:pt idx="0">
                  <c:v>1787</c:v>
                </c:pt>
                <c:pt idx="1">
                  <c:v>1840</c:v>
                </c:pt>
                <c:pt idx="2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102501712"/>
        <c:axId val="102511504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упр-ні'!$K$3:$K$15</c:f>
              <c:numCache>
                <c:formatCode>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упр-ні'!$F$3:$F$15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E-4B13-808F-CCA09F1B15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упр-ні'!$E$3:$E$15</c:f>
              <c:numCache>
                <c:formatCode>General</c:formatCode>
                <c:ptCount val="3"/>
                <c:pt idx="0">
                  <c:v>16</c:v>
                </c:pt>
                <c:pt idx="1">
                  <c:v>15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упр-ні'!$J$3:$J$15</c:f>
              <c:numCache>
                <c:formatCode>General</c:formatCode>
                <c:ptCount val="3"/>
                <c:pt idx="0">
                  <c:v>52</c:v>
                </c:pt>
                <c:pt idx="1">
                  <c:v>49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12048"/>
        <c:axId val="102502256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4EAE-4B13-808F-CCA09F1B15F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4EAE-4B13-808F-CCA09F1B15F8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4EAE-4B13-808F-CCA09F1B15F8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4EAE-4B13-808F-CCA09F1B15F8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4EAE-4B13-808F-CCA09F1B15F8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4EAE-4B13-808F-CCA09F1B15F8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4EAE-4B13-808F-CCA09F1B15F8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4EAE-4B13-808F-CCA09F1B15F8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4EAE-4B13-808F-CCA09F1B15F8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4EAE-4B13-808F-CCA09F1B15F8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4EAE-4B13-808F-CCA09F1B15F8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4EAE-4B13-808F-CCA09F1B15F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'КУА-АНПФ &amp; ІСІ-НПФ-СК в упр-ні'!$H$3:$H$14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12048"/>
        <c:axId val="102502256"/>
      </c:lineChart>
      <c:catAx>
        <c:axId val="10250171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115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1504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01712"/>
        <c:crosses val="autoZero"/>
        <c:crossBetween val="between"/>
        <c:majorUnit val="250"/>
      </c:valAx>
      <c:valAx>
        <c:axId val="10250225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102512048"/>
        <c:crosses val="max"/>
        <c:crossBetween val="between"/>
      </c:valAx>
      <c:catAx>
        <c:axId val="1025120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22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1083313167414356E-2"/>
                  <c:y val="4.846293583229004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180-42D3-AEE4-5F2595C85CC7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180-42D3-AEE4-5F2595C85CC7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180-42D3-AEE4-5F2595C85CC7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180-42D3-AEE4-5F2595C85CC7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180-42D3-AEE4-5F2595C85CC7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180-42D3-AEE4-5F2595C85CC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614101.52</c:v>
                </c:pt>
                <c:pt idx="1">
                  <c:v>666440.93000000005</c:v>
                </c:pt>
                <c:pt idx="2">
                  <c:v>683865.1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594949.61</c:v>
                </c:pt>
                <c:pt idx="1">
                  <c:v>646366.22</c:v>
                </c:pt>
                <c:pt idx="2">
                  <c:v>664936.99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02503344"/>
        <c:axId val="1025131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153.33000000000001</c:v>
                </c:pt>
                <c:pt idx="1">
                  <c:v>241.08</c:v>
                </c:pt>
                <c:pt idx="2">
                  <c:v>260.44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2906.09</c:v>
                </c:pt>
                <c:pt idx="1">
                  <c:v>3340.4</c:v>
                </c:pt>
                <c:pt idx="2">
                  <c:v>3467.03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214.19</c:v>
                </c:pt>
                <c:pt idx="1">
                  <c:v>257.42</c:v>
                </c:pt>
                <c:pt idx="2">
                  <c:v>270.95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102505520"/>
        <c:axId val="102507696"/>
      </c:barChart>
      <c:catAx>
        <c:axId val="10250334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131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3136"/>
        <c:scaling>
          <c:orientation val="minMax"/>
          <c:max val="7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03344"/>
        <c:crosses val="autoZero"/>
        <c:crossBetween val="between"/>
        <c:majorUnit val="100000"/>
      </c:valAx>
      <c:valAx>
        <c:axId val="102507696"/>
        <c:scaling>
          <c:orientation val="minMax"/>
          <c:max val="3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102505520"/>
        <c:crosses val="max"/>
        <c:crossBetween val="between"/>
        <c:majorUnit val="500"/>
      </c:valAx>
      <c:catAx>
        <c:axId val="1025055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769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притік'!$B$24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F3-476D-9C32-D6B664CA86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притік'!$A$25:$A$29</c:f>
              <c:strCache>
                <c:ptCount val="5"/>
                <c:pt idx="0">
                  <c:v>1 квартал '24</c:v>
                </c:pt>
                <c:pt idx="1">
                  <c:v>2 квартал '24</c:v>
                </c:pt>
                <c:pt idx="2">
                  <c:v>3 квартал '24</c:v>
                </c:pt>
                <c:pt idx="3">
                  <c:v>4 квартал '24</c:v>
                </c:pt>
                <c:pt idx="4">
                  <c:v>1 квартал '25</c:v>
                </c:pt>
              </c:strCache>
            </c:strRef>
          </c:cat>
          <c:val>
            <c:numRef>
              <c:f>'Активи-ВЧА-Чистий притік'!$B$25:$B$29</c:f>
              <c:numCache>
                <c:formatCode>#\ ##0.0</c:formatCode>
                <c:ptCount val="5"/>
                <c:pt idx="0">
                  <c:v>-2.68</c:v>
                </c:pt>
                <c:pt idx="1">
                  <c:v>57.64</c:v>
                </c:pt>
                <c:pt idx="2">
                  <c:v>10.31</c:v>
                </c:pt>
                <c:pt idx="3">
                  <c:v>-3.46</c:v>
                </c:pt>
                <c:pt idx="4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3-476D-9C32-D6B664CA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512734480"/>
        <c:axId val="512735040"/>
      </c:barChart>
      <c:catAx>
        <c:axId val="51273448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51273504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512735040"/>
        <c:scaling>
          <c:orientation val="minMax"/>
          <c:max val="65"/>
          <c:min val="-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4511050371173E-3"/>
              <c:y val="1.65169571172446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512734480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148590</xdr:colOff>
      <xdr:row>1</xdr:row>
      <xdr:rowOff>12997</xdr:rowOff>
    </xdr:from>
    <xdr:to>
      <xdr:col>13</xdr:col>
      <xdr:colOff>245745</xdr:colOff>
      <xdr:row>18</xdr:row>
      <xdr:rowOff>41910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20</xdr:row>
      <xdr:rowOff>50346</xdr:rowOff>
    </xdr:from>
    <xdr:to>
      <xdr:col>3</xdr:col>
      <xdr:colOff>1743075</xdr:colOff>
      <xdr:row>37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18</xdr:col>
      <xdr:colOff>15240</xdr:colOff>
      <xdr:row>23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</xdr:colOff>
      <xdr:row>1</xdr:row>
      <xdr:rowOff>14153</xdr:rowOff>
    </xdr:from>
    <xdr:to>
      <xdr:col>12</xdr:col>
      <xdr:colOff>790575</xdr:colOff>
      <xdr:row>12</xdr:row>
      <xdr:rowOff>1906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85725</xdr:colOff>
      <xdr:row>23</xdr:row>
      <xdr:rowOff>9525</xdr:rowOff>
    </xdr:from>
    <xdr:to>
      <xdr:col>9</xdr:col>
      <xdr:colOff>604445</xdr:colOff>
      <xdr:row>30</xdr:row>
      <xdr:rowOff>200249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id="{C1B690CE-1BF0-45BA-95E2-6FDF90E6E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2060"/>
  </sheetPr>
  <dimension ref="A1:M22"/>
  <sheetViews>
    <sheetView tabSelected="1" zoomScaleNormal="100" workbookViewId="0">
      <selection sqref="A1:XFD1"/>
    </sheetView>
  </sheetViews>
  <sheetFormatPr defaultColWidth="9.109375" defaultRowHeight="13.2" outlineLevelCol="1"/>
  <cols>
    <col min="1" max="1" width="40.33203125" style="22" customWidth="1"/>
    <col min="2" max="2" width="12.109375" style="22" hidden="1" customWidth="1" outlineLevel="1"/>
    <col min="3" max="3" width="12.109375" style="5" hidden="1" customWidth="1" outlineLevel="1"/>
    <col min="4" max="4" width="12.109375" style="11" customWidth="1" collapsed="1"/>
    <col min="5" max="5" width="12.5546875" style="11" customWidth="1"/>
    <col min="6" max="6" width="12.5546875" style="22" customWidth="1"/>
    <col min="7" max="7" width="2.88671875" style="22" customWidth="1"/>
    <col min="8" max="8" width="34.6640625" style="22" customWidth="1"/>
    <col min="9" max="10" width="12.6640625" style="22" customWidth="1"/>
    <col min="11" max="11" width="11.5546875" style="22" customWidth="1"/>
    <col min="12" max="16384" width="9.109375" style="22"/>
  </cols>
  <sheetData>
    <row r="1" spans="1:13" s="214" customFormat="1" ht="25.95" customHeight="1" thickBot="1">
      <c r="A1" s="213" t="s">
        <v>16</v>
      </c>
      <c r="B1" s="213"/>
      <c r="C1" s="213"/>
      <c r="D1" s="213"/>
      <c r="E1" s="213"/>
    </row>
    <row r="2" spans="1:13" ht="30" customHeight="1" thickBot="1">
      <c r="A2" s="7" t="s">
        <v>34</v>
      </c>
      <c r="B2" s="8">
        <v>45382</v>
      </c>
      <c r="C2" s="8">
        <v>45657</v>
      </c>
      <c r="D2" s="8">
        <v>45747</v>
      </c>
      <c r="E2" s="8" t="s">
        <v>87</v>
      </c>
      <c r="F2" s="8" t="s">
        <v>86</v>
      </c>
      <c r="G2" s="11"/>
      <c r="H2" s="7" t="s">
        <v>34</v>
      </c>
      <c r="I2" s="8" t="s">
        <v>87</v>
      </c>
      <c r="J2" s="8" t="s">
        <v>86</v>
      </c>
    </row>
    <row r="3" spans="1:13" s="15" customFormat="1" ht="21" customHeight="1">
      <c r="A3" s="9" t="s">
        <v>6</v>
      </c>
      <c r="B3" s="23">
        <v>2436.0500000000002</v>
      </c>
      <c r="C3" s="23">
        <v>2192.0100000000002</v>
      </c>
      <c r="D3" s="23">
        <v>2689.05</v>
      </c>
      <c r="E3" s="100">
        <f t="shared" ref="E3:E18" si="0">D3/C3-1</f>
        <v>0.22675079037048196</v>
      </c>
      <c r="F3" s="100">
        <f t="shared" ref="F3:F18" si="1">D3/B3-1</f>
        <v>0.10385665318856341</v>
      </c>
      <c r="G3" s="11"/>
      <c r="H3" s="9" t="s">
        <v>3</v>
      </c>
      <c r="I3" s="100">
        <v>-0.10720715165533934</v>
      </c>
      <c r="J3" s="100">
        <v>-0.11770983199172458</v>
      </c>
      <c r="M3" s="101"/>
    </row>
    <row r="4" spans="1:13" s="15" customFormat="1" ht="21" customHeight="1">
      <c r="A4" s="9" t="s">
        <v>54</v>
      </c>
      <c r="B4" s="23">
        <v>16541.419999999998</v>
      </c>
      <c r="C4" s="23">
        <v>20059.95</v>
      </c>
      <c r="D4" s="24">
        <v>23119.58</v>
      </c>
      <c r="E4" s="12">
        <f t="shared" si="0"/>
        <v>0.15252430838561426</v>
      </c>
      <c r="F4" s="12">
        <f t="shared" si="1"/>
        <v>0.39767807116922271</v>
      </c>
      <c r="G4" s="11"/>
      <c r="H4" s="9" t="s">
        <v>2</v>
      </c>
      <c r="I4" s="16">
        <v>-4.586823720635258E-2</v>
      </c>
      <c r="J4" s="16">
        <v>6.8038863037293007E-2</v>
      </c>
      <c r="M4" s="101"/>
    </row>
    <row r="5" spans="1:13" s="15" customFormat="1" ht="21" customHeight="1">
      <c r="A5" s="9" t="s">
        <v>7</v>
      </c>
      <c r="B5" s="23">
        <v>18492.490000000002</v>
      </c>
      <c r="C5" s="23">
        <v>19909.14</v>
      </c>
      <c r="D5" s="23">
        <v>22163.49</v>
      </c>
      <c r="E5" s="16">
        <f t="shared" si="0"/>
        <v>0.11323191257884591</v>
      </c>
      <c r="F5" s="16">
        <f t="shared" si="1"/>
        <v>0.19851301798730181</v>
      </c>
      <c r="G5" s="11"/>
      <c r="H5" s="10" t="s">
        <v>14</v>
      </c>
      <c r="I5" s="16">
        <v>-1.7402874302176019E-2</v>
      </c>
      <c r="J5" s="16">
        <v>5.6558452922646163E-2</v>
      </c>
      <c r="M5" s="101"/>
    </row>
    <row r="6" spans="1:13" s="15" customFormat="1" ht="21" customHeight="1">
      <c r="A6" s="9" t="s">
        <v>13</v>
      </c>
      <c r="B6" s="23">
        <v>145.32</v>
      </c>
      <c r="C6" s="23">
        <v>215.37</v>
      </c>
      <c r="D6" s="23">
        <v>236.29</v>
      </c>
      <c r="E6" s="16">
        <f t="shared" si="0"/>
        <v>9.713516274318601E-2</v>
      </c>
      <c r="F6" s="16">
        <f t="shared" si="1"/>
        <v>0.62599779796311594</v>
      </c>
      <c r="G6" s="11"/>
      <c r="H6" s="9" t="s">
        <v>9</v>
      </c>
      <c r="I6" s="12">
        <v>-1.2750498187532822E-2</v>
      </c>
      <c r="J6" s="12">
        <v>5.5125219274722248E-2</v>
      </c>
      <c r="M6" s="101"/>
    </row>
    <row r="7" spans="1:13" s="13" customFormat="1" ht="21" customHeight="1">
      <c r="A7" s="9" t="s">
        <v>15</v>
      </c>
      <c r="B7" s="23">
        <v>128106.1</v>
      </c>
      <c r="C7" s="23">
        <v>120283.4</v>
      </c>
      <c r="D7" s="23">
        <v>130259.54</v>
      </c>
      <c r="E7" s="16">
        <f t="shared" si="0"/>
        <v>8.2938626610155719E-2</v>
      </c>
      <c r="F7" s="16">
        <f t="shared" si="1"/>
        <v>1.6809816238258612E-2</v>
      </c>
      <c r="G7" s="11"/>
      <c r="H7" s="9" t="s">
        <v>30</v>
      </c>
      <c r="I7" s="16">
        <v>-9.2666902229756598E-3</v>
      </c>
      <c r="J7" s="16">
        <v>5.1099810118891087E-2</v>
      </c>
      <c r="M7" s="101"/>
    </row>
    <row r="8" spans="1:13" s="15" customFormat="1" ht="21" customHeight="1">
      <c r="A8" s="9" t="s">
        <v>8</v>
      </c>
      <c r="B8" s="23">
        <v>8205.81</v>
      </c>
      <c r="C8" s="23">
        <v>7380.74</v>
      </c>
      <c r="D8" s="23">
        <v>7790.71</v>
      </c>
      <c r="E8" s="16">
        <f t="shared" si="0"/>
        <v>5.5545920869723098E-2</v>
      </c>
      <c r="F8" s="16">
        <f t="shared" si="1"/>
        <v>-5.0586109110495991E-2</v>
      </c>
      <c r="G8" s="11"/>
      <c r="H8" s="9" t="s">
        <v>10</v>
      </c>
      <c r="I8" s="16">
        <v>-4.9078692985178307E-3</v>
      </c>
      <c r="J8" s="16">
        <v>9.6719354722031303E-2</v>
      </c>
      <c r="M8" s="101"/>
    </row>
    <row r="9" spans="1:13" s="15" customFormat="1" ht="21" customHeight="1">
      <c r="A9" s="9" t="s">
        <v>12</v>
      </c>
      <c r="B9" s="23">
        <v>74535.990000000005</v>
      </c>
      <c r="C9" s="23">
        <v>84095.14</v>
      </c>
      <c r="D9" s="23">
        <v>88637.45</v>
      </c>
      <c r="E9" s="16">
        <f t="shared" si="0"/>
        <v>5.4013941828267242E-2</v>
      </c>
      <c r="F9" s="16">
        <f t="shared" si="1"/>
        <v>0.18918994703095771</v>
      </c>
      <c r="G9" s="11"/>
      <c r="H9" s="9" t="s">
        <v>5</v>
      </c>
      <c r="I9" s="16">
        <v>0</v>
      </c>
      <c r="J9" s="16">
        <v>-0.12364324871755361</v>
      </c>
      <c r="M9" s="101"/>
    </row>
    <row r="10" spans="1:13" s="15" customFormat="1" ht="21" customHeight="1">
      <c r="A10" s="9" t="s">
        <v>29</v>
      </c>
      <c r="B10" s="23">
        <v>7952.62</v>
      </c>
      <c r="C10" s="23">
        <v>8173.02</v>
      </c>
      <c r="D10" s="23">
        <v>8582.81</v>
      </c>
      <c r="E10" s="16">
        <f t="shared" si="0"/>
        <v>5.0139360970608005E-2</v>
      </c>
      <c r="F10" s="16">
        <f t="shared" si="1"/>
        <v>7.9243067064690642E-2</v>
      </c>
      <c r="G10" s="11"/>
      <c r="H10" s="9" t="s">
        <v>1</v>
      </c>
      <c r="I10" s="16">
        <v>5.4136942834166479E-3</v>
      </c>
      <c r="J10" s="16">
        <v>-3.1167965414069521E-3</v>
      </c>
      <c r="M10" s="101"/>
    </row>
    <row r="11" spans="1:13" s="15" customFormat="1" ht="21" customHeight="1">
      <c r="A11" s="10" t="s">
        <v>1</v>
      </c>
      <c r="B11" s="24">
        <v>507.02699999999999</v>
      </c>
      <c r="C11" s="24">
        <v>502.7251</v>
      </c>
      <c r="D11" s="23">
        <v>505.44670000000002</v>
      </c>
      <c r="E11" s="16">
        <f t="shared" si="0"/>
        <v>5.4136942834166479E-3</v>
      </c>
      <c r="F11" s="16">
        <f t="shared" si="1"/>
        <v>-3.1167965414069521E-3</v>
      </c>
      <c r="G11" s="11"/>
      <c r="H11" s="9" t="s">
        <v>29</v>
      </c>
      <c r="I11" s="12">
        <v>5.0139360970608005E-2</v>
      </c>
      <c r="J11" s="12">
        <v>7.9243067064690642E-2</v>
      </c>
      <c r="M11" s="101"/>
    </row>
    <row r="12" spans="1:13" s="15" customFormat="1" ht="21" customHeight="1">
      <c r="A12" s="10" t="s">
        <v>5</v>
      </c>
      <c r="B12" s="24">
        <v>1362.63</v>
      </c>
      <c r="C12" s="24">
        <v>1194.1500000000001</v>
      </c>
      <c r="D12" s="23">
        <v>1194.1500000000001</v>
      </c>
      <c r="E12" s="16">
        <f t="shared" si="0"/>
        <v>0</v>
      </c>
      <c r="F12" s="16">
        <f t="shared" si="1"/>
        <v>-0.12364324871755361</v>
      </c>
      <c r="G12" s="11"/>
      <c r="H12" s="9" t="s">
        <v>12</v>
      </c>
      <c r="I12" s="16">
        <v>5.4013941828267242E-2</v>
      </c>
      <c r="J12" s="16">
        <v>0.18918994703095771</v>
      </c>
      <c r="M12" s="101"/>
    </row>
    <row r="13" spans="1:13" s="15" customFormat="1" ht="21" customHeight="1">
      <c r="A13" s="9" t="s">
        <v>10</v>
      </c>
      <c r="B13" s="23">
        <v>3041.17</v>
      </c>
      <c r="C13" s="23">
        <v>3351.76</v>
      </c>
      <c r="D13" s="23">
        <v>3335.31</v>
      </c>
      <c r="E13" s="16">
        <f t="shared" si="0"/>
        <v>-4.9078692985178307E-3</v>
      </c>
      <c r="F13" s="16">
        <f t="shared" si="1"/>
        <v>9.6719354722031303E-2</v>
      </c>
      <c r="G13" s="11"/>
      <c r="H13" s="9" t="s">
        <v>8</v>
      </c>
      <c r="I13" s="12">
        <v>5.5545920869723098E-2</v>
      </c>
      <c r="J13" s="12">
        <v>-5.0586109110495991E-2</v>
      </c>
      <c r="M13" s="101"/>
    </row>
    <row r="14" spans="1:13" s="15" customFormat="1" ht="21" customHeight="1">
      <c r="A14" s="9" t="s">
        <v>30</v>
      </c>
      <c r="B14" s="23">
        <v>73651.350000000006</v>
      </c>
      <c r="C14" s="23">
        <v>78139.009999999995</v>
      </c>
      <c r="D14" s="23">
        <v>77414.92</v>
      </c>
      <c r="E14" s="16">
        <f t="shared" si="0"/>
        <v>-9.2666902229756598E-3</v>
      </c>
      <c r="F14" s="16">
        <f t="shared" si="1"/>
        <v>5.1099810118891087E-2</v>
      </c>
      <c r="G14" s="11"/>
      <c r="H14" s="9" t="s">
        <v>15</v>
      </c>
      <c r="I14" s="16">
        <v>8.2938626610155719E-2</v>
      </c>
      <c r="J14" s="16">
        <v>1.6809816238258612E-2</v>
      </c>
      <c r="M14" s="101"/>
    </row>
    <row r="15" spans="1:13" s="15" customFormat="1" ht="21" customHeight="1">
      <c r="A15" s="9" t="s">
        <v>9</v>
      </c>
      <c r="B15" s="23">
        <v>39807.370000000003</v>
      </c>
      <c r="C15" s="23">
        <v>42544.22</v>
      </c>
      <c r="D15" s="23">
        <v>42001.760000000002</v>
      </c>
      <c r="E15" s="16">
        <f t="shared" si="0"/>
        <v>-1.2750498187532822E-2</v>
      </c>
      <c r="F15" s="16">
        <f t="shared" si="1"/>
        <v>5.5125219274722248E-2</v>
      </c>
      <c r="G15" s="11"/>
      <c r="H15" s="9" t="s">
        <v>13</v>
      </c>
      <c r="I15" s="16">
        <v>9.713516274318601E-2</v>
      </c>
      <c r="J15" s="16">
        <v>0.62599779796311594</v>
      </c>
      <c r="M15" s="101"/>
    </row>
    <row r="16" spans="1:13" s="15" customFormat="1" ht="21" customHeight="1">
      <c r="A16" s="9" t="s">
        <v>14</v>
      </c>
      <c r="B16" s="23">
        <v>9142.4</v>
      </c>
      <c r="C16" s="23">
        <v>9830.56</v>
      </c>
      <c r="D16" s="23">
        <v>9659.48</v>
      </c>
      <c r="E16" s="16">
        <f t="shared" si="0"/>
        <v>-1.7402874302176019E-2</v>
      </c>
      <c r="F16" s="16">
        <f t="shared" si="1"/>
        <v>5.6558452922646163E-2</v>
      </c>
      <c r="G16" s="11"/>
      <c r="H16" s="10" t="s">
        <v>7</v>
      </c>
      <c r="I16" s="12">
        <v>0.11323191257884591</v>
      </c>
      <c r="J16" s="12">
        <v>0.19851301798730181</v>
      </c>
      <c r="M16" s="101"/>
    </row>
    <row r="17" spans="1:13" s="15" customFormat="1" ht="21" customHeight="1">
      <c r="A17" s="9" t="s">
        <v>2</v>
      </c>
      <c r="B17" s="23">
        <v>5254.35</v>
      </c>
      <c r="C17" s="23">
        <v>5881.63</v>
      </c>
      <c r="D17" s="23">
        <v>5611.85</v>
      </c>
      <c r="E17" s="16">
        <f t="shared" si="0"/>
        <v>-4.586823720635258E-2</v>
      </c>
      <c r="F17" s="16">
        <f t="shared" si="1"/>
        <v>6.8038863037293007E-2</v>
      </c>
      <c r="G17" s="11"/>
      <c r="H17" s="9" t="s">
        <v>54</v>
      </c>
      <c r="I17" s="16">
        <v>0.15252430838561426</v>
      </c>
      <c r="J17" s="16">
        <v>0.39767807116922271</v>
      </c>
      <c r="M17" s="101"/>
    </row>
    <row r="18" spans="1:13" s="11" customFormat="1" ht="21" customHeight="1" thickBot="1">
      <c r="A18" s="78" t="s">
        <v>3</v>
      </c>
      <c r="B18" s="112">
        <v>40369.440000000002</v>
      </c>
      <c r="C18" s="112">
        <v>39894.54</v>
      </c>
      <c r="D18" s="165">
        <v>35617.56</v>
      </c>
      <c r="E18" s="178">
        <f t="shared" si="0"/>
        <v>-0.10720715165533934</v>
      </c>
      <c r="F18" s="178">
        <f t="shared" si="1"/>
        <v>-0.11770983199172458</v>
      </c>
      <c r="H18" s="78" t="s">
        <v>6</v>
      </c>
      <c r="I18" s="17">
        <v>0.22675079037048196</v>
      </c>
      <c r="J18" s="17">
        <v>0.10385665318856341</v>
      </c>
      <c r="M18" s="101"/>
    </row>
    <row r="19" spans="1:13" s="20" customFormat="1" ht="13.2" customHeight="1">
      <c r="A19" s="79" t="s">
        <v>70</v>
      </c>
      <c r="E19" s="80"/>
      <c r="F19" s="80"/>
      <c r="H19" s="215" t="s">
        <v>80</v>
      </c>
      <c r="I19" s="215"/>
      <c r="J19" s="215"/>
      <c r="K19" s="92"/>
      <c r="L19" s="92"/>
    </row>
    <row r="20" spans="1:13" s="20" customFormat="1">
      <c r="A20" s="81" t="s">
        <v>22</v>
      </c>
      <c r="D20" s="80"/>
      <c r="E20" s="80"/>
      <c r="F20" s="80"/>
      <c r="G20" s="79"/>
      <c r="I20" s="11"/>
    </row>
    <row r="21" spans="1:13" s="20" customFormat="1">
      <c r="A21" s="79" t="s">
        <v>80</v>
      </c>
      <c r="C21" s="77"/>
      <c r="D21" s="113"/>
      <c r="E21" s="80"/>
      <c r="F21" s="80"/>
    </row>
    <row r="22" spans="1:13">
      <c r="A22" s="11"/>
      <c r="B22" s="11"/>
      <c r="C22" s="111"/>
      <c r="E22" s="110"/>
      <c r="F22" s="110"/>
    </row>
  </sheetData>
  <sortState ref="A3:F18">
    <sortCondition descending="1" ref="E3:E18"/>
    <sortCondition descending="1" ref="F3:F18"/>
  </sortState>
  <mergeCells count="2">
    <mergeCell ref="A1:XFD1"/>
    <mergeCell ref="H19:J19"/>
  </mergeCells>
  <phoneticPr fontId="0" type="noConversion"/>
  <conditionalFormatting sqref="E3:E11 E13:E18">
    <cfRule type="cellIs" dxfId="23" priority="18" operator="lessThan">
      <formula>0</formula>
    </cfRule>
  </conditionalFormatting>
  <conditionalFormatting sqref="F3:F11 F13:F18">
    <cfRule type="cellIs" dxfId="22" priority="7" operator="lessThan">
      <formula>0</formula>
    </cfRule>
  </conditionalFormatting>
  <conditionalFormatting sqref="I3:I18">
    <cfRule type="cellIs" dxfId="21" priority="4" operator="lessThan">
      <formula>0</formula>
    </cfRule>
  </conditionalFormatting>
  <conditionalFormatting sqref="J3:J18">
    <cfRule type="cellIs" dxfId="20" priority="3" operator="lessThan">
      <formula>0</formula>
    </cfRule>
  </conditionalFormatting>
  <conditionalFormatting sqref="E12">
    <cfRule type="cellIs" dxfId="19" priority="2" operator="lessThan">
      <formula>0</formula>
    </cfRule>
  </conditionalFormatting>
  <conditionalFormatting sqref="F12">
    <cfRule type="cellIs" dxfId="18" priority="1" operator="lessThan">
      <formula>0</formula>
    </cfRule>
  </conditionalFormatting>
  <hyperlinks>
    <hyperlink ref="A20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I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3.2" outlineLevelRow="1" outlineLevelCol="1"/>
  <cols>
    <col min="1" max="1" width="64.88671875" style="25" customWidth="1"/>
    <col min="2" max="3" width="10.5546875" style="25" customWidth="1" outlineLevel="1"/>
    <col min="4" max="4" width="10.5546875" style="25" customWidth="1"/>
    <col min="5" max="6" width="10" style="25" customWidth="1"/>
    <col min="7" max="228" width="8.88671875" style="25"/>
    <col min="229" max="229" width="62.109375" style="25" customWidth="1"/>
    <col min="230" max="232" width="11" style="25" customWidth="1"/>
    <col min="233" max="234" width="11.44140625" style="25" customWidth="1"/>
    <col min="235" max="235" width="11.33203125" style="25" customWidth="1"/>
    <col min="236" max="236" width="12" style="25" customWidth="1"/>
    <col min="237" max="238" width="10.33203125" style="25" customWidth="1"/>
    <col min="239" max="239" width="12.6640625" style="25" customWidth="1"/>
    <col min="240" max="484" width="8.88671875" style="25"/>
    <col min="485" max="485" width="62.109375" style="25" customWidth="1"/>
    <col min="486" max="488" width="11" style="25" customWidth="1"/>
    <col min="489" max="490" width="11.44140625" style="25" customWidth="1"/>
    <col min="491" max="491" width="11.33203125" style="25" customWidth="1"/>
    <col min="492" max="492" width="12" style="25" customWidth="1"/>
    <col min="493" max="494" width="10.33203125" style="25" customWidth="1"/>
    <col min="495" max="495" width="12.6640625" style="25" customWidth="1"/>
    <col min="496" max="740" width="8.88671875" style="25"/>
    <col min="741" max="741" width="62.109375" style="25" customWidth="1"/>
    <col min="742" max="744" width="11" style="25" customWidth="1"/>
    <col min="745" max="746" width="11.44140625" style="25" customWidth="1"/>
    <col min="747" max="747" width="11.33203125" style="25" customWidth="1"/>
    <col min="748" max="748" width="12" style="25" customWidth="1"/>
    <col min="749" max="750" width="10.33203125" style="25" customWidth="1"/>
    <col min="751" max="751" width="12.6640625" style="25" customWidth="1"/>
    <col min="752" max="996" width="8.88671875" style="25"/>
    <col min="997" max="997" width="62.109375" style="25" customWidth="1"/>
    <col min="998" max="1000" width="11" style="25" customWidth="1"/>
    <col min="1001" max="1002" width="11.44140625" style="25" customWidth="1"/>
    <col min="1003" max="1003" width="11.33203125" style="25" customWidth="1"/>
    <col min="1004" max="1004" width="12" style="25" customWidth="1"/>
    <col min="1005" max="1006" width="10.33203125" style="25" customWidth="1"/>
    <col min="1007" max="1007" width="12.6640625" style="25" customWidth="1"/>
    <col min="1008" max="1252" width="8.88671875" style="25"/>
    <col min="1253" max="1253" width="62.109375" style="25" customWidth="1"/>
    <col min="1254" max="1256" width="11" style="25" customWidth="1"/>
    <col min="1257" max="1258" width="11.44140625" style="25" customWidth="1"/>
    <col min="1259" max="1259" width="11.33203125" style="25" customWidth="1"/>
    <col min="1260" max="1260" width="12" style="25" customWidth="1"/>
    <col min="1261" max="1262" width="10.33203125" style="25" customWidth="1"/>
    <col min="1263" max="1263" width="12.6640625" style="25" customWidth="1"/>
    <col min="1264" max="1508" width="8.88671875" style="25"/>
    <col min="1509" max="1509" width="62.109375" style="25" customWidth="1"/>
    <col min="1510" max="1512" width="11" style="25" customWidth="1"/>
    <col min="1513" max="1514" width="11.44140625" style="25" customWidth="1"/>
    <col min="1515" max="1515" width="11.33203125" style="25" customWidth="1"/>
    <col min="1516" max="1516" width="12" style="25" customWidth="1"/>
    <col min="1517" max="1518" width="10.33203125" style="25" customWidth="1"/>
    <col min="1519" max="1519" width="12.6640625" style="25" customWidth="1"/>
    <col min="1520" max="1764" width="8.88671875" style="25"/>
    <col min="1765" max="1765" width="62.109375" style="25" customWidth="1"/>
    <col min="1766" max="1768" width="11" style="25" customWidth="1"/>
    <col min="1769" max="1770" width="11.44140625" style="25" customWidth="1"/>
    <col min="1771" max="1771" width="11.33203125" style="25" customWidth="1"/>
    <col min="1772" max="1772" width="12" style="25" customWidth="1"/>
    <col min="1773" max="1774" width="10.33203125" style="25" customWidth="1"/>
    <col min="1775" max="1775" width="12.6640625" style="25" customWidth="1"/>
    <col min="1776" max="2020" width="8.88671875" style="25"/>
    <col min="2021" max="2021" width="62.109375" style="25" customWidth="1"/>
    <col min="2022" max="2024" width="11" style="25" customWidth="1"/>
    <col min="2025" max="2026" width="11.44140625" style="25" customWidth="1"/>
    <col min="2027" max="2027" width="11.33203125" style="25" customWidth="1"/>
    <col min="2028" max="2028" width="12" style="25" customWidth="1"/>
    <col min="2029" max="2030" width="10.33203125" style="25" customWidth="1"/>
    <col min="2031" max="2031" width="12.6640625" style="25" customWidth="1"/>
    <col min="2032" max="2276" width="8.88671875" style="25"/>
    <col min="2277" max="2277" width="62.109375" style="25" customWidth="1"/>
    <col min="2278" max="2280" width="11" style="25" customWidth="1"/>
    <col min="2281" max="2282" width="11.44140625" style="25" customWidth="1"/>
    <col min="2283" max="2283" width="11.33203125" style="25" customWidth="1"/>
    <col min="2284" max="2284" width="12" style="25" customWidth="1"/>
    <col min="2285" max="2286" width="10.33203125" style="25" customWidth="1"/>
    <col min="2287" max="2287" width="12.6640625" style="25" customWidth="1"/>
    <col min="2288" max="2532" width="8.88671875" style="25"/>
    <col min="2533" max="2533" width="62.109375" style="25" customWidth="1"/>
    <col min="2534" max="2536" width="11" style="25" customWidth="1"/>
    <col min="2537" max="2538" width="11.44140625" style="25" customWidth="1"/>
    <col min="2539" max="2539" width="11.33203125" style="25" customWidth="1"/>
    <col min="2540" max="2540" width="12" style="25" customWidth="1"/>
    <col min="2541" max="2542" width="10.33203125" style="25" customWidth="1"/>
    <col min="2543" max="2543" width="12.6640625" style="25" customWidth="1"/>
    <col min="2544" max="2788" width="8.88671875" style="25"/>
    <col min="2789" max="2789" width="62.109375" style="25" customWidth="1"/>
    <col min="2790" max="2792" width="11" style="25" customWidth="1"/>
    <col min="2793" max="2794" width="11.44140625" style="25" customWidth="1"/>
    <col min="2795" max="2795" width="11.33203125" style="25" customWidth="1"/>
    <col min="2796" max="2796" width="12" style="25" customWidth="1"/>
    <col min="2797" max="2798" width="10.33203125" style="25" customWidth="1"/>
    <col min="2799" max="2799" width="12.6640625" style="25" customWidth="1"/>
    <col min="2800" max="3044" width="8.88671875" style="25"/>
    <col min="3045" max="3045" width="62.109375" style="25" customWidth="1"/>
    <col min="3046" max="3048" width="11" style="25" customWidth="1"/>
    <col min="3049" max="3050" width="11.44140625" style="25" customWidth="1"/>
    <col min="3051" max="3051" width="11.33203125" style="25" customWidth="1"/>
    <col min="3052" max="3052" width="12" style="25" customWidth="1"/>
    <col min="3053" max="3054" width="10.33203125" style="25" customWidth="1"/>
    <col min="3055" max="3055" width="12.6640625" style="25" customWidth="1"/>
    <col min="3056" max="3300" width="8.88671875" style="25"/>
    <col min="3301" max="3301" width="62.109375" style="25" customWidth="1"/>
    <col min="3302" max="3304" width="11" style="25" customWidth="1"/>
    <col min="3305" max="3306" width="11.44140625" style="25" customWidth="1"/>
    <col min="3307" max="3307" width="11.33203125" style="25" customWidth="1"/>
    <col min="3308" max="3308" width="12" style="25" customWidth="1"/>
    <col min="3309" max="3310" width="10.33203125" style="25" customWidth="1"/>
    <col min="3311" max="3311" width="12.6640625" style="25" customWidth="1"/>
    <col min="3312" max="3556" width="8.88671875" style="25"/>
    <col min="3557" max="3557" width="62.109375" style="25" customWidth="1"/>
    <col min="3558" max="3560" width="11" style="25" customWidth="1"/>
    <col min="3561" max="3562" width="11.44140625" style="25" customWidth="1"/>
    <col min="3563" max="3563" width="11.33203125" style="25" customWidth="1"/>
    <col min="3564" max="3564" width="12" style="25" customWidth="1"/>
    <col min="3565" max="3566" width="10.33203125" style="25" customWidth="1"/>
    <col min="3567" max="3567" width="12.6640625" style="25" customWidth="1"/>
    <col min="3568" max="3812" width="8.88671875" style="25"/>
    <col min="3813" max="3813" width="62.109375" style="25" customWidth="1"/>
    <col min="3814" max="3816" width="11" style="25" customWidth="1"/>
    <col min="3817" max="3818" width="11.44140625" style="25" customWidth="1"/>
    <col min="3819" max="3819" width="11.33203125" style="25" customWidth="1"/>
    <col min="3820" max="3820" width="12" style="25" customWidth="1"/>
    <col min="3821" max="3822" width="10.33203125" style="25" customWidth="1"/>
    <col min="3823" max="3823" width="12.6640625" style="25" customWidth="1"/>
    <col min="3824" max="4068" width="8.88671875" style="25"/>
    <col min="4069" max="4069" width="62.109375" style="25" customWidth="1"/>
    <col min="4070" max="4072" width="11" style="25" customWidth="1"/>
    <col min="4073" max="4074" width="11.44140625" style="25" customWidth="1"/>
    <col min="4075" max="4075" width="11.33203125" style="25" customWidth="1"/>
    <col min="4076" max="4076" width="12" style="25" customWidth="1"/>
    <col min="4077" max="4078" width="10.33203125" style="25" customWidth="1"/>
    <col min="4079" max="4079" width="12.6640625" style="25" customWidth="1"/>
    <col min="4080" max="4324" width="8.88671875" style="25"/>
    <col min="4325" max="4325" width="62.109375" style="25" customWidth="1"/>
    <col min="4326" max="4328" width="11" style="25" customWidth="1"/>
    <col min="4329" max="4330" width="11.44140625" style="25" customWidth="1"/>
    <col min="4331" max="4331" width="11.33203125" style="25" customWidth="1"/>
    <col min="4332" max="4332" width="12" style="25" customWidth="1"/>
    <col min="4333" max="4334" width="10.33203125" style="25" customWidth="1"/>
    <col min="4335" max="4335" width="12.6640625" style="25" customWidth="1"/>
    <col min="4336" max="4580" width="8.88671875" style="25"/>
    <col min="4581" max="4581" width="62.109375" style="25" customWidth="1"/>
    <col min="4582" max="4584" width="11" style="25" customWidth="1"/>
    <col min="4585" max="4586" width="11.44140625" style="25" customWidth="1"/>
    <col min="4587" max="4587" width="11.33203125" style="25" customWidth="1"/>
    <col min="4588" max="4588" width="12" style="25" customWidth="1"/>
    <col min="4589" max="4590" width="10.33203125" style="25" customWidth="1"/>
    <col min="4591" max="4591" width="12.6640625" style="25" customWidth="1"/>
    <col min="4592" max="4836" width="8.88671875" style="25"/>
    <col min="4837" max="4837" width="62.109375" style="25" customWidth="1"/>
    <col min="4838" max="4840" width="11" style="25" customWidth="1"/>
    <col min="4841" max="4842" width="11.44140625" style="25" customWidth="1"/>
    <col min="4843" max="4843" width="11.33203125" style="25" customWidth="1"/>
    <col min="4844" max="4844" width="12" style="25" customWidth="1"/>
    <col min="4845" max="4846" width="10.33203125" style="25" customWidth="1"/>
    <col min="4847" max="4847" width="12.6640625" style="25" customWidth="1"/>
    <col min="4848" max="5092" width="8.88671875" style="25"/>
    <col min="5093" max="5093" width="62.109375" style="25" customWidth="1"/>
    <col min="5094" max="5096" width="11" style="25" customWidth="1"/>
    <col min="5097" max="5098" width="11.44140625" style="25" customWidth="1"/>
    <col min="5099" max="5099" width="11.33203125" style="25" customWidth="1"/>
    <col min="5100" max="5100" width="12" style="25" customWidth="1"/>
    <col min="5101" max="5102" width="10.33203125" style="25" customWidth="1"/>
    <col min="5103" max="5103" width="12.6640625" style="25" customWidth="1"/>
    <col min="5104" max="5348" width="8.88671875" style="25"/>
    <col min="5349" max="5349" width="62.109375" style="25" customWidth="1"/>
    <col min="5350" max="5352" width="11" style="25" customWidth="1"/>
    <col min="5353" max="5354" width="11.44140625" style="25" customWidth="1"/>
    <col min="5355" max="5355" width="11.33203125" style="25" customWidth="1"/>
    <col min="5356" max="5356" width="12" style="25" customWidth="1"/>
    <col min="5357" max="5358" width="10.33203125" style="25" customWidth="1"/>
    <col min="5359" max="5359" width="12.6640625" style="25" customWidth="1"/>
    <col min="5360" max="5604" width="8.88671875" style="25"/>
    <col min="5605" max="5605" width="62.109375" style="25" customWidth="1"/>
    <col min="5606" max="5608" width="11" style="25" customWidth="1"/>
    <col min="5609" max="5610" width="11.44140625" style="25" customWidth="1"/>
    <col min="5611" max="5611" width="11.33203125" style="25" customWidth="1"/>
    <col min="5612" max="5612" width="12" style="25" customWidth="1"/>
    <col min="5613" max="5614" width="10.33203125" style="25" customWidth="1"/>
    <col min="5615" max="5615" width="12.6640625" style="25" customWidth="1"/>
    <col min="5616" max="5860" width="8.88671875" style="25"/>
    <col min="5861" max="5861" width="62.109375" style="25" customWidth="1"/>
    <col min="5862" max="5864" width="11" style="25" customWidth="1"/>
    <col min="5865" max="5866" width="11.44140625" style="25" customWidth="1"/>
    <col min="5867" max="5867" width="11.33203125" style="25" customWidth="1"/>
    <col min="5868" max="5868" width="12" style="25" customWidth="1"/>
    <col min="5869" max="5870" width="10.33203125" style="25" customWidth="1"/>
    <col min="5871" max="5871" width="12.6640625" style="25" customWidth="1"/>
    <col min="5872" max="6116" width="8.88671875" style="25"/>
    <col min="6117" max="6117" width="62.109375" style="25" customWidth="1"/>
    <col min="6118" max="6120" width="11" style="25" customWidth="1"/>
    <col min="6121" max="6122" width="11.44140625" style="25" customWidth="1"/>
    <col min="6123" max="6123" width="11.33203125" style="25" customWidth="1"/>
    <col min="6124" max="6124" width="12" style="25" customWidth="1"/>
    <col min="6125" max="6126" width="10.33203125" style="25" customWidth="1"/>
    <col min="6127" max="6127" width="12.6640625" style="25" customWidth="1"/>
    <col min="6128" max="6372" width="8.88671875" style="25"/>
    <col min="6373" max="6373" width="62.109375" style="25" customWidth="1"/>
    <col min="6374" max="6376" width="11" style="25" customWidth="1"/>
    <col min="6377" max="6378" width="11.44140625" style="25" customWidth="1"/>
    <col min="6379" max="6379" width="11.33203125" style="25" customWidth="1"/>
    <col min="6380" max="6380" width="12" style="25" customWidth="1"/>
    <col min="6381" max="6382" width="10.33203125" style="25" customWidth="1"/>
    <col min="6383" max="6383" width="12.6640625" style="25" customWidth="1"/>
    <col min="6384" max="6628" width="8.88671875" style="25"/>
    <col min="6629" max="6629" width="62.109375" style="25" customWidth="1"/>
    <col min="6630" max="6632" width="11" style="25" customWidth="1"/>
    <col min="6633" max="6634" width="11.44140625" style="25" customWidth="1"/>
    <col min="6635" max="6635" width="11.33203125" style="25" customWidth="1"/>
    <col min="6636" max="6636" width="12" style="25" customWidth="1"/>
    <col min="6637" max="6638" width="10.33203125" style="25" customWidth="1"/>
    <col min="6639" max="6639" width="12.6640625" style="25" customWidth="1"/>
    <col min="6640" max="6884" width="8.88671875" style="25"/>
    <col min="6885" max="6885" width="62.109375" style="25" customWidth="1"/>
    <col min="6886" max="6888" width="11" style="25" customWidth="1"/>
    <col min="6889" max="6890" width="11.44140625" style="25" customWidth="1"/>
    <col min="6891" max="6891" width="11.33203125" style="25" customWidth="1"/>
    <col min="6892" max="6892" width="12" style="25" customWidth="1"/>
    <col min="6893" max="6894" width="10.33203125" style="25" customWidth="1"/>
    <col min="6895" max="6895" width="12.6640625" style="25" customWidth="1"/>
    <col min="6896" max="7140" width="8.88671875" style="25"/>
    <col min="7141" max="7141" width="62.109375" style="25" customWidth="1"/>
    <col min="7142" max="7144" width="11" style="25" customWidth="1"/>
    <col min="7145" max="7146" width="11.44140625" style="25" customWidth="1"/>
    <col min="7147" max="7147" width="11.33203125" style="25" customWidth="1"/>
    <col min="7148" max="7148" width="12" style="25" customWidth="1"/>
    <col min="7149" max="7150" width="10.33203125" style="25" customWidth="1"/>
    <col min="7151" max="7151" width="12.6640625" style="25" customWidth="1"/>
    <col min="7152" max="7396" width="8.88671875" style="25"/>
    <col min="7397" max="7397" width="62.109375" style="25" customWidth="1"/>
    <col min="7398" max="7400" width="11" style="25" customWidth="1"/>
    <col min="7401" max="7402" width="11.44140625" style="25" customWidth="1"/>
    <col min="7403" max="7403" width="11.33203125" style="25" customWidth="1"/>
    <col min="7404" max="7404" width="12" style="25" customWidth="1"/>
    <col min="7405" max="7406" width="10.33203125" style="25" customWidth="1"/>
    <col min="7407" max="7407" width="12.6640625" style="25" customWidth="1"/>
    <col min="7408" max="7652" width="8.88671875" style="25"/>
    <col min="7653" max="7653" width="62.109375" style="25" customWidth="1"/>
    <col min="7654" max="7656" width="11" style="25" customWidth="1"/>
    <col min="7657" max="7658" width="11.44140625" style="25" customWidth="1"/>
    <col min="7659" max="7659" width="11.33203125" style="25" customWidth="1"/>
    <col min="7660" max="7660" width="12" style="25" customWidth="1"/>
    <col min="7661" max="7662" width="10.33203125" style="25" customWidth="1"/>
    <col min="7663" max="7663" width="12.6640625" style="25" customWidth="1"/>
    <col min="7664" max="7908" width="8.88671875" style="25"/>
    <col min="7909" max="7909" width="62.109375" style="25" customWidth="1"/>
    <col min="7910" max="7912" width="11" style="25" customWidth="1"/>
    <col min="7913" max="7914" width="11.44140625" style="25" customWidth="1"/>
    <col min="7915" max="7915" width="11.33203125" style="25" customWidth="1"/>
    <col min="7916" max="7916" width="12" style="25" customWidth="1"/>
    <col min="7917" max="7918" width="10.33203125" style="25" customWidth="1"/>
    <col min="7919" max="7919" width="12.6640625" style="25" customWidth="1"/>
    <col min="7920" max="8164" width="8.88671875" style="25"/>
    <col min="8165" max="8165" width="62.109375" style="25" customWidth="1"/>
    <col min="8166" max="8168" width="11" style="25" customWidth="1"/>
    <col min="8169" max="8170" width="11.44140625" style="25" customWidth="1"/>
    <col min="8171" max="8171" width="11.33203125" style="25" customWidth="1"/>
    <col min="8172" max="8172" width="12" style="25" customWidth="1"/>
    <col min="8173" max="8174" width="10.33203125" style="25" customWidth="1"/>
    <col min="8175" max="8175" width="12.6640625" style="25" customWidth="1"/>
    <col min="8176" max="8420" width="8.88671875" style="25"/>
    <col min="8421" max="8421" width="62.109375" style="25" customWidth="1"/>
    <col min="8422" max="8424" width="11" style="25" customWidth="1"/>
    <col min="8425" max="8426" width="11.44140625" style="25" customWidth="1"/>
    <col min="8427" max="8427" width="11.33203125" style="25" customWidth="1"/>
    <col min="8428" max="8428" width="12" style="25" customWidth="1"/>
    <col min="8429" max="8430" width="10.33203125" style="25" customWidth="1"/>
    <col min="8431" max="8431" width="12.6640625" style="25" customWidth="1"/>
    <col min="8432" max="8676" width="8.88671875" style="25"/>
    <col min="8677" max="8677" width="62.109375" style="25" customWidth="1"/>
    <col min="8678" max="8680" width="11" style="25" customWidth="1"/>
    <col min="8681" max="8682" width="11.44140625" style="25" customWidth="1"/>
    <col min="8683" max="8683" width="11.33203125" style="25" customWidth="1"/>
    <col min="8684" max="8684" width="12" style="25" customWidth="1"/>
    <col min="8685" max="8686" width="10.33203125" style="25" customWidth="1"/>
    <col min="8687" max="8687" width="12.6640625" style="25" customWidth="1"/>
    <col min="8688" max="8932" width="8.88671875" style="25"/>
    <col min="8933" max="8933" width="62.109375" style="25" customWidth="1"/>
    <col min="8934" max="8936" width="11" style="25" customWidth="1"/>
    <col min="8937" max="8938" width="11.44140625" style="25" customWidth="1"/>
    <col min="8939" max="8939" width="11.33203125" style="25" customWidth="1"/>
    <col min="8940" max="8940" width="12" style="25" customWidth="1"/>
    <col min="8941" max="8942" width="10.33203125" style="25" customWidth="1"/>
    <col min="8943" max="8943" width="12.6640625" style="25" customWidth="1"/>
    <col min="8944" max="9188" width="8.88671875" style="25"/>
    <col min="9189" max="9189" width="62.109375" style="25" customWidth="1"/>
    <col min="9190" max="9192" width="11" style="25" customWidth="1"/>
    <col min="9193" max="9194" width="11.44140625" style="25" customWidth="1"/>
    <col min="9195" max="9195" width="11.33203125" style="25" customWidth="1"/>
    <col min="9196" max="9196" width="12" style="25" customWidth="1"/>
    <col min="9197" max="9198" width="10.33203125" style="25" customWidth="1"/>
    <col min="9199" max="9199" width="12.6640625" style="25" customWidth="1"/>
    <col min="9200" max="9444" width="8.88671875" style="25"/>
    <col min="9445" max="9445" width="62.109375" style="25" customWidth="1"/>
    <col min="9446" max="9448" width="11" style="25" customWidth="1"/>
    <col min="9449" max="9450" width="11.44140625" style="25" customWidth="1"/>
    <col min="9451" max="9451" width="11.33203125" style="25" customWidth="1"/>
    <col min="9452" max="9452" width="12" style="25" customWidth="1"/>
    <col min="9453" max="9454" width="10.33203125" style="25" customWidth="1"/>
    <col min="9455" max="9455" width="12.6640625" style="25" customWidth="1"/>
    <col min="9456" max="9700" width="8.88671875" style="25"/>
    <col min="9701" max="9701" width="62.109375" style="25" customWidth="1"/>
    <col min="9702" max="9704" width="11" style="25" customWidth="1"/>
    <col min="9705" max="9706" width="11.44140625" style="25" customWidth="1"/>
    <col min="9707" max="9707" width="11.33203125" style="25" customWidth="1"/>
    <col min="9708" max="9708" width="12" style="25" customWidth="1"/>
    <col min="9709" max="9710" width="10.33203125" style="25" customWidth="1"/>
    <col min="9711" max="9711" width="12.6640625" style="25" customWidth="1"/>
    <col min="9712" max="9956" width="8.88671875" style="25"/>
    <col min="9957" max="9957" width="62.109375" style="25" customWidth="1"/>
    <col min="9958" max="9960" width="11" style="25" customWidth="1"/>
    <col min="9961" max="9962" width="11.44140625" style="25" customWidth="1"/>
    <col min="9963" max="9963" width="11.33203125" style="25" customWidth="1"/>
    <col min="9964" max="9964" width="12" style="25" customWidth="1"/>
    <col min="9965" max="9966" width="10.33203125" style="25" customWidth="1"/>
    <col min="9967" max="9967" width="12.6640625" style="25" customWidth="1"/>
    <col min="9968" max="10212" width="8.88671875" style="25"/>
    <col min="10213" max="10213" width="62.109375" style="25" customWidth="1"/>
    <col min="10214" max="10216" width="11" style="25" customWidth="1"/>
    <col min="10217" max="10218" width="11.44140625" style="25" customWidth="1"/>
    <col min="10219" max="10219" width="11.33203125" style="25" customWidth="1"/>
    <col min="10220" max="10220" width="12" style="25" customWidth="1"/>
    <col min="10221" max="10222" width="10.33203125" style="25" customWidth="1"/>
    <col min="10223" max="10223" width="12.6640625" style="25" customWidth="1"/>
    <col min="10224" max="10468" width="8.88671875" style="25"/>
    <col min="10469" max="10469" width="62.109375" style="25" customWidth="1"/>
    <col min="10470" max="10472" width="11" style="25" customWidth="1"/>
    <col min="10473" max="10474" width="11.44140625" style="25" customWidth="1"/>
    <col min="10475" max="10475" width="11.33203125" style="25" customWidth="1"/>
    <col min="10476" max="10476" width="12" style="25" customWidth="1"/>
    <col min="10477" max="10478" width="10.33203125" style="25" customWidth="1"/>
    <col min="10479" max="10479" width="12.6640625" style="25" customWidth="1"/>
    <col min="10480" max="10724" width="8.88671875" style="25"/>
    <col min="10725" max="10725" width="62.109375" style="25" customWidth="1"/>
    <col min="10726" max="10728" width="11" style="25" customWidth="1"/>
    <col min="10729" max="10730" width="11.44140625" style="25" customWidth="1"/>
    <col min="10731" max="10731" width="11.33203125" style="25" customWidth="1"/>
    <col min="10732" max="10732" width="12" style="25" customWidth="1"/>
    <col min="10733" max="10734" width="10.33203125" style="25" customWidth="1"/>
    <col min="10735" max="10735" width="12.6640625" style="25" customWidth="1"/>
    <col min="10736" max="10980" width="8.88671875" style="25"/>
    <col min="10981" max="10981" width="62.109375" style="25" customWidth="1"/>
    <col min="10982" max="10984" width="11" style="25" customWidth="1"/>
    <col min="10985" max="10986" width="11.44140625" style="25" customWidth="1"/>
    <col min="10987" max="10987" width="11.33203125" style="25" customWidth="1"/>
    <col min="10988" max="10988" width="12" style="25" customWidth="1"/>
    <col min="10989" max="10990" width="10.33203125" style="25" customWidth="1"/>
    <col min="10991" max="10991" width="12.6640625" style="25" customWidth="1"/>
    <col min="10992" max="11236" width="8.88671875" style="25"/>
    <col min="11237" max="11237" width="62.109375" style="25" customWidth="1"/>
    <col min="11238" max="11240" width="11" style="25" customWidth="1"/>
    <col min="11241" max="11242" width="11.44140625" style="25" customWidth="1"/>
    <col min="11243" max="11243" width="11.33203125" style="25" customWidth="1"/>
    <col min="11244" max="11244" width="12" style="25" customWidth="1"/>
    <col min="11245" max="11246" width="10.33203125" style="25" customWidth="1"/>
    <col min="11247" max="11247" width="12.6640625" style="25" customWidth="1"/>
    <col min="11248" max="11492" width="8.88671875" style="25"/>
    <col min="11493" max="11493" width="62.109375" style="25" customWidth="1"/>
    <col min="11494" max="11496" width="11" style="25" customWidth="1"/>
    <col min="11497" max="11498" width="11.44140625" style="25" customWidth="1"/>
    <col min="11499" max="11499" width="11.33203125" style="25" customWidth="1"/>
    <col min="11500" max="11500" width="12" style="25" customWidth="1"/>
    <col min="11501" max="11502" width="10.33203125" style="25" customWidth="1"/>
    <col min="11503" max="11503" width="12.6640625" style="25" customWidth="1"/>
    <col min="11504" max="11748" width="8.88671875" style="25"/>
    <col min="11749" max="11749" width="62.109375" style="25" customWidth="1"/>
    <col min="11750" max="11752" width="11" style="25" customWidth="1"/>
    <col min="11753" max="11754" width="11.44140625" style="25" customWidth="1"/>
    <col min="11755" max="11755" width="11.33203125" style="25" customWidth="1"/>
    <col min="11756" max="11756" width="12" style="25" customWidth="1"/>
    <col min="11757" max="11758" width="10.33203125" style="25" customWidth="1"/>
    <col min="11759" max="11759" width="12.6640625" style="25" customWidth="1"/>
    <col min="11760" max="12004" width="8.88671875" style="25"/>
    <col min="12005" max="12005" width="62.109375" style="25" customWidth="1"/>
    <col min="12006" max="12008" width="11" style="25" customWidth="1"/>
    <col min="12009" max="12010" width="11.44140625" style="25" customWidth="1"/>
    <col min="12011" max="12011" width="11.33203125" style="25" customWidth="1"/>
    <col min="12012" max="12012" width="12" style="25" customWidth="1"/>
    <col min="12013" max="12014" width="10.33203125" style="25" customWidth="1"/>
    <col min="12015" max="12015" width="12.6640625" style="25" customWidth="1"/>
    <col min="12016" max="12260" width="8.88671875" style="25"/>
    <col min="12261" max="12261" width="62.109375" style="25" customWidth="1"/>
    <col min="12262" max="12264" width="11" style="25" customWidth="1"/>
    <col min="12265" max="12266" width="11.44140625" style="25" customWidth="1"/>
    <col min="12267" max="12267" width="11.33203125" style="25" customWidth="1"/>
    <col min="12268" max="12268" width="12" style="25" customWidth="1"/>
    <col min="12269" max="12270" width="10.33203125" style="25" customWidth="1"/>
    <col min="12271" max="12271" width="12.6640625" style="25" customWidth="1"/>
    <col min="12272" max="12516" width="8.88671875" style="25"/>
    <col min="12517" max="12517" width="62.109375" style="25" customWidth="1"/>
    <col min="12518" max="12520" width="11" style="25" customWidth="1"/>
    <col min="12521" max="12522" width="11.44140625" style="25" customWidth="1"/>
    <col min="12523" max="12523" width="11.33203125" style="25" customWidth="1"/>
    <col min="12524" max="12524" width="12" style="25" customWidth="1"/>
    <col min="12525" max="12526" width="10.33203125" style="25" customWidth="1"/>
    <col min="12527" max="12527" width="12.6640625" style="25" customWidth="1"/>
    <col min="12528" max="12772" width="8.88671875" style="25"/>
    <col min="12773" max="12773" width="62.109375" style="25" customWidth="1"/>
    <col min="12774" max="12776" width="11" style="25" customWidth="1"/>
    <col min="12777" max="12778" width="11.44140625" style="25" customWidth="1"/>
    <col min="12779" max="12779" width="11.33203125" style="25" customWidth="1"/>
    <col min="12780" max="12780" width="12" style="25" customWidth="1"/>
    <col min="12781" max="12782" width="10.33203125" style="25" customWidth="1"/>
    <col min="12783" max="12783" width="12.6640625" style="25" customWidth="1"/>
    <col min="12784" max="13028" width="8.88671875" style="25"/>
    <col min="13029" max="13029" width="62.109375" style="25" customWidth="1"/>
    <col min="13030" max="13032" width="11" style="25" customWidth="1"/>
    <col min="13033" max="13034" width="11.44140625" style="25" customWidth="1"/>
    <col min="13035" max="13035" width="11.33203125" style="25" customWidth="1"/>
    <col min="13036" max="13036" width="12" style="25" customWidth="1"/>
    <col min="13037" max="13038" width="10.33203125" style="25" customWidth="1"/>
    <col min="13039" max="13039" width="12.6640625" style="25" customWidth="1"/>
    <col min="13040" max="13284" width="8.88671875" style="25"/>
    <col min="13285" max="13285" width="62.109375" style="25" customWidth="1"/>
    <col min="13286" max="13288" width="11" style="25" customWidth="1"/>
    <col min="13289" max="13290" width="11.44140625" style="25" customWidth="1"/>
    <col min="13291" max="13291" width="11.33203125" style="25" customWidth="1"/>
    <col min="13292" max="13292" width="12" style="25" customWidth="1"/>
    <col min="13293" max="13294" width="10.33203125" style="25" customWidth="1"/>
    <col min="13295" max="13295" width="12.6640625" style="25" customWidth="1"/>
    <col min="13296" max="13540" width="8.88671875" style="25"/>
    <col min="13541" max="13541" width="62.109375" style="25" customWidth="1"/>
    <col min="13542" max="13544" width="11" style="25" customWidth="1"/>
    <col min="13545" max="13546" width="11.44140625" style="25" customWidth="1"/>
    <col min="13547" max="13547" width="11.33203125" style="25" customWidth="1"/>
    <col min="13548" max="13548" width="12" style="25" customWidth="1"/>
    <col min="13549" max="13550" width="10.33203125" style="25" customWidth="1"/>
    <col min="13551" max="13551" width="12.6640625" style="25" customWidth="1"/>
    <col min="13552" max="13796" width="8.88671875" style="25"/>
    <col min="13797" max="13797" width="62.109375" style="25" customWidth="1"/>
    <col min="13798" max="13800" width="11" style="25" customWidth="1"/>
    <col min="13801" max="13802" width="11.44140625" style="25" customWidth="1"/>
    <col min="13803" max="13803" width="11.33203125" style="25" customWidth="1"/>
    <col min="13804" max="13804" width="12" style="25" customWidth="1"/>
    <col min="13805" max="13806" width="10.33203125" style="25" customWidth="1"/>
    <col min="13807" max="13807" width="12.6640625" style="25" customWidth="1"/>
    <col min="13808" max="14052" width="8.88671875" style="25"/>
    <col min="14053" max="14053" width="62.109375" style="25" customWidth="1"/>
    <col min="14054" max="14056" width="11" style="25" customWidth="1"/>
    <col min="14057" max="14058" width="11.44140625" style="25" customWidth="1"/>
    <col min="14059" max="14059" width="11.33203125" style="25" customWidth="1"/>
    <col min="14060" max="14060" width="12" style="25" customWidth="1"/>
    <col min="14061" max="14062" width="10.33203125" style="25" customWidth="1"/>
    <col min="14063" max="14063" width="12.6640625" style="25" customWidth="1"/>
    <col min="14064" max="14308" width="8.88671875" style="25"/>
    <col min="14309" max="14309" width="62.109375" style="25" customWidth="1"/>
    <col min="14310" max="14312" width="11" style="25" customWidth="1"/>
    <col min="14313" max="14314" width="11.44140625" style="25" customWidth="1"/>
    <col min="14315" max="14315" width="11.33203125" style="25" customWidth="1"/>
    <col min="14316" max="14316" width="12" style="25" customWidth="1"/>
    <col min="14317" max="14318" width="10.33203125" style="25" customWidth="1"/>
    <col min="14319" max="14319" width="12.6640625" style="25" customWidth="1"/>
    <col min="14320" max="14564" width="8.88671875" style="25"/>
    <col min="14565" max="14565" width="62.109375" style="25" customWidth="1"/>
    <col min="14566" max="14568" width="11" style="25" customWidth="1"/>
    <col min="14569" max="14570" width="11.44140625" style="25" customWidth="1"/>
    <col min="14571" max="14571" width="11.33203125" style="25" customWidth="1"/>
    <col min="14572" max="14572" width="12" style="25" customWidth="1"/>
    <col min="14573" max="14574" width="10.33203125" style="25" customWidth="1"/>
    <col min="14575" max="14575" width="12.6640625" style="25" customWidth="1"/>
    <col min="14576" max="14820" width="8.88671875" style="25"/>
    <col min="14821" max="14821" width="62.109375" style="25" customWidth="1"/>
    <col min="14822" max="14824" width="11" style="25" customWidth="1"/>
    <col min="14825" max="14826" width="11.44140625" style="25" customWidth="1"/>
    <col min="14827" max="14827" width="11.33203125" style="25" customWidth="1"/>
    <col min="14828" max="14828" width="12" style="25" customWidth="1"/>
    <col min="14829" max="14830" width="10.33203125" style="25" customWidth="1"/>
    <col min="14831" max="14831" width="12.6640625" style="25" customWidth="1"/>
    <col min="14832" max="15076" width="8.88671875" style="25"/>
    <col min="15077" max="15077" width="62.109375" style="25" customWidth="1"/>
    <col min="15078" max="15080" width="11" style="25" customWidth="1"/>
    <col min="15081" max="15082" width="11.44140625" style="25" customWidth="1"/>
    <col min="15083" max="15083" width="11.33203125" style="25" customWidth="1"/>
    <col min="15084" max="15084" width="12" style="25" customWidth="1"/>
    <col min="15085" max="15086" width="10.33203125" style="25" customWidth="1"/>
    <col min="15087" max="15087" width="12.6640625" style="25" customWidth="1"/>
    <col min="15088" max="15332" width="8.88671875" style="25"/>
    <col min="15333" max="15333" width="62.109375" style="25" customWidth="1"/>
    <col min="15334" max="15336" width="11" style="25" customWidth="1"/>
    <col min="15337" max="15338" width="11.44140625" style="25" customWidth="1"/>
    <col min="15339" max="15339" width="11.33203125" style="25" customWidth="1"/>
    <col min="15340" max="15340" width="12" style="25" customWidth="1"/>
    <col min="15341" max="15342" width="10.33203125" style="25" customWidth="1"/>
    <col min="15343" max="15343" width="12.6640625" style="25" customWidth="1"/>
    <col min="15344" max="15588" width="8.88671875" style="25"/>
    <col min="15589" max="15589" width="62.109375" style="25" customWidth="1"/>
    <col min="15590" max="15592" width="11" style="25" customWidth="1"/>
    <col min="15593" max="15594" width="11.44140625" style="25" customWidth="1"/>
    <col min="15595" max="15595" width="11.33203125" style="25" customWidth="1"/>
    <col min="15596" max="15596" width="12" style="25" customWidth="1"/>
    <col min="15597" max="15598" width="10.33203125" style="25" customWidth="1"/>
    <col min="15599" max="15599" width="12.6640625" style="25" customWidth="1"/>
    <col min="15600" max="15844" width="8.88671875" style="25"/>
    <col min="15845" max="15845" width="62.109375" style="25" customWidth="1"/>
    <col min="15846" max="15848" width="11" style="25" customWidth="1"/>
    <col min="15849" max="15850" width="11.44140625" style="25" customWidth="1"/>
    <col min="15851" max="15851" width="11.33203125" style="25" customWidth="1"/>
    <col min="15852" max="15852" width="12" style="25" customWidth="1"/>
    <col min="15853" max="15854" width="10.33203125" style="25" customWidth="1"/>
    <col min="15855" max="15855" width="12.6640625" style="25" customWidth="1"/>
    <col min="15856" max="16100" width="8.88671875" style="25"/>
    <col min="16101" max="16101" width="62.109375" style="25" customWidth="1"/>
    <col min="16102" max="16104" width="11" style="25" customWidth="1"/>
    <col min="16105" max="16106" width="11.44140625" style="25" customWidth="1"/>
    <col min="16107" max="16107" width="11.33203125" style="25" customWidth="1"/>
    <col min="16108" max="16108" width="12" style="25" customWidth="1"/>
    <col min="16109" max="16110" width="10.33203125" style="25" customWidth="1"/>
    <col min="16111" max="16111" width="12.6640625" style="25" customWidth="1"/>
    <col min="16112" max="16371" width="8.88671875" style="25"/>
    <col min="16372" max="16384" width="8.88671875" style="25" customWidth="1"/>
  </cols>
  <sheetData>
    <row r="1" spans="1:8" s="217" customFormat="1" ht="26.4" customHeight="1" thickBot="1">
      <c r="A1" s="216" t="s">
        <v>72</v>
      </c>
    </row>
    <row r="2" spans="1:8" ht="42.6" customHeight="1" thickBot="1">
      <c r="A2" s="41" t="s">
        <v>21</v>
      </c>
      <c r="B2" s="114" t="s">
        <v>106</v>
      </c>
      <c r="C2" s="130" t="s">
        <v>107</v>
      </c>
      <c r="D2" s="192" t="s">
        <v>103</v>
      </c>
      <c r="E2" s="146" t="s">
        <v>104</v>
      </c>
      <c r="F2" s="179" t="s">
        <v>105</v>
      </c>
    </row>
    <row r="3" spans="1:8" ht="20.399999999999999" customHeight="1">
      <c r="A3" s="43" t="s">
        <v>68</v>
      </c>
      <c r="B3" s="115">
        <v>488</v>
      </c>
      <c r="C3" s="131">
        <v>524</v>
      </c>
      <c r="D3" s="193">
        <v>525</v>
      </c>
      <c r="E3" s="147">
        <f>D3/C3-1</f>
        <v>1.9083969465649719E-3</v>
      </c>
      <c r="F3" s="180">
        <f>D3/B3-1</f>
        <v>7.5819672131147486E-2</v>
      </c>
      <c r="G3" s="51"/>
    </row>
    <row r="4" spans="1:8" ht="20.399999999999999" customHeight="1">
      <c r="A4" s="44" t="s">
        <v>83</v>
      </c>
      <c r="B4" s="116">
        <v>188</v>
      </c>
      <c r="C4" s="132">
        <v>181</v>
      </c>
      <c r="D4" s="194">
        <v>186</v>
      </c>
      <c r="E4" s="147">
        <f t="shared" ref="E4:E38" si="0">D4/C4-1</f>
        <v>2.7624309392265234E-2</v>
      </c>
      <c r="F4" s="180">
        <f t="shared" ref="F4:F38" si="1">D4/B4-1</f>
        <v>-1.0638297872340385E-2</v>
      </c>
      <c r="G4" s="51"/>
    </row>
    <row r="5" spans="1:8" s="27" customFormat="1" ht="18" hidden="1" customHeight="1" outlineLevel="1">
      <c r="A5" s="26" t="s">
        <v>45</v>
      </c>
      <c r="B5" s="117">
        <v>0.38524590163934425</v>
      </c>
      <c r="C5" s="133">
        <v>0.34541984732824427</v>
      </c>
      <c r="D5" s="195">
        <f>D4/$D$3</f>
        <v>0.35428571428571426</v>
      </c>
      <c r="E5" s="148">
        <f t="shared" si="0"/>
        <v>2.5666929755327583E-2</v>
      </c>
      <c r="F5" s="181">
        <f t="shared" si="1"/>
        <v>-8.0364741641337445E-2</v>
      </c>
      <c r="G5" s="21"/>
      <c r="H5" s="21"/>
    </row>
    <row r="6" spans="1:8" ht="18" customHeight="1" collapsed="1">
      <c r="A6" s="42" t="s">
        <v>44</v>
      </c>
      <c r="B6" s="118">
        <v>165</v>
      </c>
      <c r="C6" s="134">
        <v>164</v>
      </c>
      <c r="D6" s="196">
        <v>168</v>
      </c>
      <c r="E6" s="149">
        <f>D6/C6-1</f>
        <v>2.4390243902439046E-2</v>
      </c>
      <c r="F6" s="182">
        <f t="shared" si="1"/>
        <v>1.8181818181818077E-2</v>
      </c>
    </row>
    <row r="7" spans="1:8" s="28" customFormat="1" ht="18" hidden="1" customHeight="1" outlineLevel="1">
      <c r="A7" s="26" t="s">
        <v>46</v>
      </c>
      <c r="B7" s="119">
        <v>0.87765957446808507</v>
      </c>
      <c r="C7" s="135">
        <v>0.90607734806629836</v>
      </c>
      <c r="D7" s="197">
        <f>D6/$D$4</f>
        <v>0.90322580645161288</v>
      </c>
      <c r="E7" s="150">
        <f t="shared" si="0"/>
        <v>-3.1471282454760274E-3</v>
      </c>
      <c r="F7" s="183">
        <f t="shared" si="1"/>
        <v>2.9130009775170995E-2</v>
      </c>
    </row>
    <row r="8" spans="1:8" ht="18" customHeight="1" collapsed="1">
      <c r="A8" s="42" t="s">
        <v>77</v>
      </c>
      <c r="B8" s="118">
        <v>15</v>
      </c>
      <c r="C8" s="134">
        <v>9</v>
      </c>
      <c r="D8" s="196">
        <v>9</v>
      </c>
      <c r="E8" s="150">
        <f t="shared" si="0"/>
        <v>0</v>
      </c>
      <c r="F8" s="183">
        <f t="shared" si="1"/>
        <v>-0.4</v>
      </c>
    </row>
    <row r="9" spans="1:8" s="28" customFormat="1" ht="18" hidden="1" customHeight="1" outlineLevel="1">
      <c r="A9" s="26" t="s">
        <v>46</v>
      </c>
      <c r="B9" s="119">
        <v>7.9787234042553196E-2</v>
      </c>
      <c r="C9" s="135">
        <v>4.9723756906077346E-2</v>
      </c>
      <c r="D9" s="197">
        <f>D8/$D$4</f>
        <v>4.8387096774193547E-2</v>
      </c>
      <c r="E9" s="150">
        <f t="shared" si="0"/>
        <v>-2.6881720430107503E-2</v>
      </c>
      <c r="F9" s="183">
        <f t="shared" si="1"/>
        <v>-0.3935483870967742</v>
      </c>
    </row>
    <row r="10" spans="1:8" ht="18" customHeight="1" collapsed="1">
      <c r="A10" s="45" t="s">
        <v>56</v>
      </c>
      <c r="B10" s="120">
        <v>3</v>
      </c>
      <c r="C10" s="136">
        <v>2</v>
      </c>
      <c r="D10" s="198">
        <v>2</v>
      </c>
      <c r="E10" s="151">
        <f t="shared" si="0"/>
        <v>0</v>
      </c>
      <c r="F10" s="184">
        <f t="shared" si="1"/>
        <v>-0.33333333333333337</v>
      </c>
    </row>
    <row r="11" spans="1:8" s="28" customFormat="1" ht="18" hidden="1" customHeight="1" outlineLevel="1">
      <c r="A11" s="26" t="s">
        <v>46</v>
      </c>
      <c r="B11" s="119">
        <v>1.5957446808510637E-2</v>
      </c>
      <c r="C11" s="135">
        <v>1.1049723756906077E-2</v>
      </c>
      <c r="D11" s="197">
        <f>D10/$D$4</f>
        <v>1.0752688172043012E-2</v>
      </c>
      <c r="E11" s="151">
        <f t="shared" si="0"/>
        <v>-2.6881720430107392E-2</v>
      </c>
      <c r="F11" s="184">
        <f t="shared" si="1"/>
        <v>-0.32616487455197118</v>
      </c>
    </row>
    <row r="12" spans="1:8" ht="18" customHeight="1" collapsed="1">
      <c r="A12" s="45" t="s">
        <v>74</v>
      </c>
      <c r="B12" s="120">
        <v>3</v>
      </c>
      <c r="C12" s="136">
        <v>4</v>
      </c>
      <c r="D12" s="198">
        <v>5</v>
      </c>
      <c r="E12" s="150">
        <f t="shared" si="0"/>
        <v>0.25</v>
      </c>
      <c r="F12" s="183">
        <f t="shared" si="1"/>
        <v>0.66666666666666674</v>
      </c>
    </row>
    <row r="13" spans="1:8" s="28" customFormat="1" ht="18" hidden="1" customHeight="1" outlineLevel="1">
      <c r="A13" s="26" t="s">
        <v>46</v>
      </c>
      <c r="B13" s="119">
        <v>1.5957446808510637E-2</v>
      </c>
      <c r="C13" s="135">
        <v>2.2099447513812154E-2</v>
      </c>
      <c r="D13" s="197">
        <f>D12/$D$4</f>
        <v>2.6881720430107527E-2</v>
      </c>
      <c r="E13" s="150">
        <f t="shared" si="0"/>
        <v>0.21639784946236573</v>
      </c>
      <c r="F13" s="183">
        <f t="shared" si="1"/>
        <v>0.68458781362007182</v>
      </c>
    </row>
    <row r="14" spans="1:8" ht="18" customHeight="1" collapsed="1">
      <c r="A14" s="45" t="s">
        <v>78</v>
      </c>
      <c r="B14" s="120">
        <v>0</v>
      </c>
      <c r="C14" s="136">
        <v>0</v>
      </c>
      <c r="D14" s="198">
        <v>0</v>
      </c>
      <c r="E14" s="151" t="s">
        <v>81</v>
      </c>
      <c r="F14" s="184" t="s">
        <v>81</v>
      </c>
      <c r="H14" s="51"/>
    </row>
    <row r="15" spans="1:8" s="28" customFormat="1" ht="18" hidden="1" customHeight="1" outlineLevel="1">
      <c r="A15" s="26" t="s">
        <v>46</v>
      </c>
      <c r="B15" s="119">
        <v>0</v>
      </c>
      <c r="C15" s="135">
        <v>0</v>
      </c>
      <c r="D15" s="197">
        <f>D14/$D$4</f>
        <v>0</v>
      </c>
      <c r="E15" s="151" t="s">
        <v>81</v>
      </c>
      <c r="F15" s="184" t="s">
        <v>81</v>
      </c>
    </row>
    <row r="16" spans="1:8" ht="18" customHeight="1" collapsed="1">
      <c r="A16" s="45" t="s">
        <v>69</v>
      </c>
      <c r="B16" s="120">
        <v>1</v>
      </c>
      <c r="C16" s="136">
        <v>1</v>
      </c>
      <c r="D16" s="198">
        <v>1</v>
      </c>
      <c r="E16" s="150">
        <f t="shared" si="0"/>
        <v>0</v>
      </c>
      <c r="F16" s="183">
        <f t="shared" si="1"/>
        <v>0</v>
      </c>
    </row>
    <row r="17" spans="1:9" s="28" customFormat="1" ht="18" hidden="1" customHeight="1" outlineLevel="1">
      <c r="A17" s="26" t="s">
        <v>46</v>
      </c>
      <c r="B17" s="119">
        <v>5.3191489361702126E-3</v>
      </c>
      <c r="C17" s="135">
        <v>5.5248618784530384E-3</v>
      </c>
      <c r="D17" s="197">
        <f>D16/$D$4</f>
        <v>5.3763440860215058E-3</v>
      </c>
      <c r="E17" s="150">
        <f t="shared" si="0"/>
        <v>-2.6881720430107392E-2</v>
      </c>
      <c r="F17" s="183">
        <f t="shared" si="1"/>
        <v>1.0752688172043223E-2</v>
      </c>
    </row>
    <row r="18" spans="1:9" ht="18" customHeight="1" collapsed="1">
      <c r="A18" s="49" t="s">
        <v>57</v>
      </c>
      <c r="B18" s="120">
        <v>1</v>
      </c>
      <c r="C18" s="136">
        <v>1</v>
      </c>
      <c r="D18" s="198">
        <v>1</v>
      </c>
      <c r="E18" s="150">
        <f t="shared" si="0"/>
        <v>0</v>
      </c>
      <c r="F18" s="183">
        <f t="shared" si="1"/>
        <v>0</v>
      </c>
      <c r="G18" s="31"/>
      <c r="H18" s="31"/>
    </row>
    <row r="19" spans="1:9" s="28" customFormat="1" ht="18" hidden="1" customHeight="1" outlineLevel="1">
      <c r="A19" s="29" t="s">
        <v>46</v>
      </c>
      <c r="B19" s="119">
        <v>5.3191489361702126E-3</v>
      </c>
      <c r="C19" s="135">
        <v>5.5248618784530384E-3</v>
      </c>
      <c r="D19" s="197">
        <f>D18/$D$4</f>
        <v>5.3763440860215058E-3</v>
      </c>
      <c r="E19" s="150">
        <f t="shared" si="0"/>
        <v>-2.6881720430107392E-2</v>
      </c>
      <c r="F19" s="183">
        <f t="shared" si="1"/>
        <v>1.0752688172043223E-2</v>
      </c>
      <c r="G19" s="31"/>
      <c r="H19" s="31"/>
    </row>
    <row r="20" spans="1:9" ht="18" customHeight="1" collapsed="1">
      <c r="A20" s="49" t="s">
        <v>55</v>
      </c>
      <c r="B20" s="121">
        <v>0</v>
      </c>
      <c r="C20" s="137">
        <v>0</v>
      </c>
      <c r="D20" s="199">
        <v>0</v>
      </c>
      <c r="E20" s="152" t="s">
        <v>81</v>
      </c>
      <c r="F20" s="185" t="s">
        <v>81</v>
      </c>
      <c r="G20" s="31"/>
      <c r="H20" s="31"/>
    </row>
    <row r="21" spans="1:9" s="28" customFormat="1" ht="18" hidden="1" customHeight="1" outlineLevel="1">
      <c r="A21" s="29" t="s">
        <v>46</v>
      </c>
      <c r="B21" s="119">
        <v>0</v>
      </c>
      <c r="C21" s="135">
        <v>0</v>
      </c>
      <c r="D21" s="197">
        <f>D20/$D$4</f>
        <v>0</v>
      </c>
      <c r="E21" s="151" t="s">
        <v>81</v>
      </c>
      <c r="F21" s="184" t="e">
        <f t="shared" si="1"/>
        <v>#DIV/0!</v>
      </c>
      <c r="G21" s="31"/>
      <c r="H21" s="31"/>
    </row>
    <row r="22" spans="1:9" ht="18" hidden="1" customHeight="1" outlineLevel="1">
      <c r="A22" s="30" t="s">
        <v>23</v>
      </c>
      <c r="B22" s="122">
        <v>1</v>
      </c>
      <c r="C22" s="138">
        <v>0.99999999999999989</v>
      </c>
      <c r="D22" s="200">
        <f>SUM(D7,D9,D15,D17,D13,D11,D19,D21)</f>
        <v>0.99999999999999989</v>
      </c>
      <c r="E22" s="153">
        <f t="shared" si="0"/>
        <v>0</v>
      </c>
      <c r="F22" s="186">
        <f t="shared" si="1"/>
        <v>0</v>
      </c>
      <c r="G22" s="31"/>
      <c r="H22" s="31"/>
    </row>
    <row r="23" spans="1:9" ht="18" customHeight="1" collapsed="1">
      <c r="A23" s="46" t="s">
        <v>73</v>
      </c>
      <c r="B23" s="123">
        <v>116356.98000000001</v>
      </c>
      <c r="C23" s="139">
        <v>194892.21000000002</v>
      </c>
      <c r="D23" s="201">
        <v>252075.83000000002</v>
      </c>
      <c r="E23" s="154">
        <f>D23/C23-1</f>
        <v>0.29341152219475575</v>
      </c>
      <c r="F23" s="187">
        <f t="shared" si="1"/>
        <v>1.1664005889461895</v>
      </c>
      <c r="G23" s="102"/>
      <c r="H23" s="31"/>
    </row>
    <row r="24" spans="1:9" ht="18" customHeight="1">
      <c r="A24" s="47" t="s">
        <v>43</v>
      </c>
      <c r="B24" s="124">
        <v>105229.18000000001</v>
      </c>
      <c r="C24" s="140">
        <v>156065.28</v>
      </c>
      <c r="D24" s="202">
        <v>174278.2</v>
      </c>
      <c r="E24" s="155">
        <f>D24/C24-1</f>
        <v>0.11670065244492567</v>
      </c>
      <c r="F24" s="188">
        <f t="shared" si="1"/>
        <v>0.65617749753442922</v>
      </c>
      <c r="G24" s="102"/>
      <c r="H24" s="94"/>
    </row>
    <row r="25" spans="1:9" s="28" customFormat="1" ht="18" hidden="1" customHeight="1" outlineLevel="1">
      <c r="A25" s="26" t="s">
        <v>47</v>
      </c>
      <c r="B25" s="119">
        <v>0.90436499812903359</v>
      </c>
      <c r="C25" s="135">
        <v>0.8007774143461146</v>
      </c>
      <c r="D25" s="197">
        <f>D24/$D$23</f>
        <v>0.6913721160811015</v>
      </c>
      <c r="E25" s="150">
        <f t="shared" si="0"/>
        <v>-0.13662385614902672</v>
      </c>
      <c r="F25" s="183">
        <f t="shared" si="1"/>
        <v>-0.23551650327973284</v>
      </c>
      <c r="G25" s="31"/>
      <c r="H25" s="31"/>
    </row>
    <row r="26" spans="1:9" ht="18" customHeight="1" collapsed="1">
      <c r="A26" s="45" t="s">
        <v>26</v>
      </c>
      <c r="B26" s="125">
        <v>0</v>
      </c>
      <c r="C26" s="141">
        <v>304.64</v>
      </c>
      <c r="D26" s="203">
        <v>0</v>
      </c>
      <c r="E26" s="151">
        <f>D26/C26-1</f>
        <v>-1</v>
      </c>
      <c r="F26" s="184" t="s">
        <v>81</v>
      </c>
      <c r="G26" s="102"/>
      <c r="H26" s="31"/>
    </row>
    <row r="27" spans="1:9" s="28" customFormat="1" ht="18" hidden="1" customHeight="1" outlineLevel="1">
      <c r="A27" s="26" t="s">
        <v>47</v>
      </c>
      <c r="B27" s="119">
        <v>0</v>
      </c>
      <c r="C27" s="135">
        <v>1.5631204551480018E-3</v>
      </c>
      <c r="D27" s="197">
        <f>D26/$D$23</f>
        <v>0</v>
      </c>
      <c r="E27" s="156">
        <f t="shared" si="0"/>
        <v>-1</v>
      </c>
      <c r="F27" s="189" t="s">
        <v>81</v>
      </c>
      <c r="G27" s="31"/>
      <c r="H27" s="31"/>
    </row>
    <row r="28" spans="1:9" ht="18" customHeight="1" collapsed="1">
      <c r="A28" s="45" t="s">
        <v>75</v>
      </c>
      <c r="B28" s="126">
        <v>4837.54</v>
      </c>
      <c r="C28" s="142">
        <v>1340.15</v>
      </c>
      <c r="D28" s="204">
        <v>2122.65</v>
      </c>
      <c r="E28" s="151">
        <f t="shared" si="0"/>
        <v>0.58388986307502888</v>
      </c>
      <c r="F28" s="184">
        <f t="shared" si="1"/>
        <v>-0.56121293053907562</v>
      </c>
      <c r="G28" s="102"/>
      <c r="H28" s="99"/>
      <c r="I28" s="99"/>
    </row>
    <row r="29" spans="1:9" s="28" customFormat="1" ht="18" hidden="1" customHeight="1" outlineLevel="1">
      <c r="A29" s="26" t="s">
        <v>47</v>
      </c>
      <c r="B29" s="119">
        <v>4.1574987594212222E-2</v>
      </c>
      <c r="C29" s="135">
        <v>6.8763651456361435E-3</v>
      </c>
      <c r="D29" s="197">
        <f>D28/$D$23</f>
        <v>8.4206803960538389E-3</v>
      </c>
      <c r="E29" s="151">
        <f t="shared" si="0"/>
        <v>0.22458307808126565</v>
      </c>
      <c r="F29" s="183">
        <f t="shared" si="1"/>
        <v>-0.79745801782930403</v>
      </c>
      <c r="G29" s="99"/>
      <c r="H29" s="99"/>
      <c r="I29" s="99"/>
    </row>
    <row r="30" spans="1:9" ht="18" customHeight="1" collapsed="1">
      <c r="A30" s="45" t="s">
        <v>79</v>
      </c>
      <c r="B30" s="126">
        <v>5920.68</v>
      </c>
      <c r="C30" s="142">
        <v>11590.68</v>
      </c>
      <c r="D30" s="204">
        <v>17184.18</v>
      </c>
      <c r="E30" s="151">
        <f t="shared" si="0"/>
        <v>0.48258600875876123</v>
      </c>
      <c r="F30" s="184">
        <f t="shared" si="1"/>
        <v>1.9023997243559863</v>
      </c>
      <c r="G30" s="102"/>
      <c r="H30" s="99"/>
      <c r="I30" s="99"/>
    </row>
    <row r="31" spans="1:9" s="28" customFormat="1" ht="18" hidden="1" customHeight="1" outlineLevel="1">
      <c r="A31" s="26" t="s">
        <v>47</v>
      </c>
      <c r="B31" s="119">
        <v>5.0883754459766832E-2</v>
      </c>
      <c r="C31" s="135">
        <v>5.9472259050271939E-2</v>
      </c>
      <c r="D31" s="197">
        <f>D30/$D$23</f>
        <v>6.8170677053805598E-2</v>
      </c>
      <c r="E31" s="157">
        <f t="shared" si="0"/>
        <v>0.14626009071188761</v>
      </c>
      <c r="F31" s="190">
        <f t="shared" si="1"/>
        <v>0.33973362967363818</v>
      </c>
      <c r="G31" s="31"/>
      <c r="H31" s="31"/>
      <c r="I31" s="31"/>
    </row>
    <row r="32" spans="1:9" ht="18" customHeight="1" collapsed="1">
      <c r="A32" s="45" t="s">
        <v>24</v>
      </c>
      <c r="B32" s="126">
        <v>28.230000000000004</v>
      </c>
      <c r="C32" s="142">
        <v>9.48</v>
      </c>
      <c r="D32" s="204">
        <v>3.5300000000000002</v>
      </c>
      <c r="E32" s="151">
        <f t="shared" si="0"/>
        <v>-0.6276371308016877</v>
      </c>
      <c r="F32" s="184">
        <f t="shared" si="1"/>
        <v>-0.87495572086432871</v>
      </c>
      <c r="G32" s="102"/>
      <c r="H32" s="31"/>
    </row>
    <row r="33" spans="1:9" s="28" customFormat="1" ht="18" hidden="1" customHeight="1" outlineLevel="1">
      <c r="A33" s="26" t="s">
        <v>47</v>
      </c>
      <c r="B33" s="119">
        <v>2.4261544086139053E-4</v>
      </c>
      <c r="C33" s="135">
        <v>4.8642272566974328E-5</v>
      </c>
      <c r="D33" s="197">
        <f>D32/$D$23</f>
        <v>1.4003722609978117E-5</v>
      </c>
      <c r="E33" s="150">
        <f t="shared" si="0"/>
        <v>-0.71210796965341738</v>
      </c>
      <c r="F33" s="183">
        <f t="shared" si="1"/>
        <v>-0.94228016749363186</v>
      </c>
      <c r="G33" s="31"/>
      <c r="H33" s="31"/>
    </row>
    <row r="34" spans="1:9" ht="18" customHeight="1" collapsed="1">
      <c r="A34" s="50" t="s">
        <v>58</v>
      </c>
      <c r="B34" s="125">
        <v>263.59000000000003</v>
      </c>
      <c r="C34" s="141">
        <v>497.21</v>
      </c>
      <c r="D34" s="203">
        <v>697.22</v>
      </c>
      <c r="E34" s="151">
        <f t="shared" si="0"/>
        <v>0.40226463667263346</v>
      </c>
      <c r="F34" s="184">
        <f t="shared" si="1"/>
        <v>1.6450927576918697</v>
      </c>
      <c r="G34" s="102"/>
      <c r="H34" s="103"/>
      <c r="I34" s="103"/>
    </row>
    <row r="35" spans="1:9" s="28" customFormat="1" ht="18" hidden="1" customHeight="1" outlineLevel="1">
      <c r="A35" s="26" t="s">
        <v>47</v>
      </c>
      <c r="B35" s="119">
        <v>2.2653561479509007E-3</v>
      </c>
      <c r="C35" s="135">
        <v>2.5512050994752427E-3</v>
      </c>
      <c r="D35" s="197">
        <f>D34/$D$23</f>
        <v>2.7659137331810034E-3</v>
      </c>
      <c r="E35" s="150">
        <f t="shared" si="0"/>
        <v>8.415969133564527E-2</v>
      </c>
      <c r="F35" s="190">
        <f t="shared" si="1"/>
        <v>0.22096198237212095</v>
      </c>
      <c r="G35" s="31"/>
      <c r="H35" s="31"/>
    </row>
    <row r="36" spans="1:9" s="28" customFormat="1" ht="18" customHeight="1" collapsed="1" thickBot="1">
      <c r="A36" s="98" t="s">
        <v>25</v>
      </c>
      <c r="B36" s="127">
        <v>76.11</v>
      </c>
      <c r="C36" s="143">
        <v>25084.77</v>
      </c>
      <c r="D36" s="205">
        <v>57790.049999999996</v>
      </c>
      <c r="E36" s="158">
        <f t="shared" si="0"/>
        <v>1.3037903078242294</v>
      </c>
      <c r="F36" s="191">
        <f t="shared" si="1"/>
        <v>758.29641308632233</v>
      </c>
      <c r="G36" s="102"/>
      <c r="H36" s="31"/>
    </row>
    <row r="37" spans="1:9" s="28" customFormat="1" ht="18" hidden="1" customHeight="1" outlineLevel="1">
      <c r="A37" s="96" t="s">
        <v>47</v>
      </c>
      <c r="B37" s="128">
        <v>6.5410772950621435E-4</v>
      </c>
      <c r="C37" s="144">
        <v>0.12871099363078697</v>
      </c>
      <c r="D37" s="144">
        <f>D36/$D$23</f>
        <v>0.2292566090132481</v>
      </c>
      <c r="E37" s="159">
        <f t="shared" si="0"/>
        <v>0.78117348445681767</v>
      </c>
      <c r="F37" s="161">
        <f t="shared" si="1"/>
        <v>349.48754000554896</v>
      </c>
      <c r="G37" s="31"/>
      <c r="H37" s="31"/>
    </row>
    <row r="38" spans="1:9" ht="18" hidden="1" customHeight="1" outlineLevel="1" thickBot="1">
      <c r="A38" s="97" t="s">
        <v>23</v>
      </c>
      <c r="B38" s="129">
        <v>0.99998581950133103</v>
      </c>
      <c r="C38" s="145">
        <v>0.99999999999999989</v>
      </c>
      <c r="D38" s="145">
        <f>SUM(D25,D31,D33,D29,D27,D35,D37)</f>
        <v>1</v>
      </c>
      <c r="E38" s="160">
        <f t="shared" si="0"/>
        <v>0</v>
      </c>
      <c r="F38" s="162">
        <f t="shared" si="1"/>
        <v>1.4180699758448156E-5</v>
      </c>
      <c r="G38" s="31"/>
      <c r="H38" s="31"/>
    </row>
    <row r="39" spans="1:9" s="218" customFormat="1" ht="7.5" customHeight="1" collapsed="1"/>
    <row r="40" spans="1:9" s="18" customFormat="1" ht="16.5" customHeight="1">
      <c r="A40" s="221" t="s">
        <v>28</v>
      </c>
      <c r="B40" s="221"/>
      <c r="C40" s="221"/>
      <c r="D40" s="221"/>
      <c r="E40" s="221"/>
      <c r="F40" s="221"/>
    </row>
    <row r="41" spans="1:9" ht="38.25" customHeight="1">
      <c r="A41" s="220" t="s">
        <v>98</v>
      </c>
      <c r="B41" s="220"/>
      <c r="C41" s="220"/>
      <c r="D41" s="220"/>
      <c r="E41" s="220"/>
      <c r="F41" s="220"/>
    </row>
    <row r="42" spans="1:9" s="31" customFormat="1" ht="17.25" customHeight="1" collapsed="1">
      <c r="A42" s="219"/>
      <c r="B42" s="219"/>
      <c r="C42" s="219"/>
      <c r="D42" s="219"/>
    </row>
    <row r="121" spans="1:1">
      <c r="A121" s="25" t="s">
        <v>48</v>
      </c>
    </row>
  </sheetData>
  <mergeCells count="5">
    <mergeCell ref="A1:XFD1"/>
    <mergeCell ref="A39:XFD39"/>
    <mergeCell ref="A42:D42"/>
    <mergeCell ref="A41:F41"/>
    <mergeCell ref="A40:F40"/>
  </mergeCells>
  <conditionalFormatting sqref="F16 F32:F36 F18:F29 F3:F13">
    <cfRule type="cellIs" dxfId="17" priority="30" operator="lessThan">
      <formula>0</formula>
    </cfRule>
  </conditionalFormatting>
  <conditionalFormatting sqref="F30:F31">
    <cfRule type="cellIs" dxfId="16" priority="24" operator="lessThan">
      <formula>0</formula>
    </cfRule>
  </conditionalFormatting>
  <conditionalFormatting sqref="F14:F15">
    <cfRule type="cellIs" dxfId="15" priority="27" operator="lessThan">
      <formula>0</formula>
    </cfRule>
  </conditionalFormatting>
  <conditionalFormatting sqref="F17">
    <cfRule type="cellIs" dxfId="14" priority="21" operator="lessThan">
      <formula>0</formula>
    </cfRule>
  </conditionalFormatting>
  <conditionalFormatting sqref="E16 E32:E38 E18:E28 E3:E13">
    <cfRule type="cellIs" dxfId="13" priority="9" operator="lessThan">
      <formula>0</formula>
    </cfRule>
  </conditionalFormatting>
  <conditionalFormatting sqref="E30:E31">
    <cfRule type="cellIs" dxfId="12" priority="7" operator="lessThan">
      <formula>0</formula>
    </cfRule>
  </conditionalFormatting>
  <conditionalFormatting sqref="E14:E15">
    <cfRule type="cellIs" dxfId="11" priority="8" operator="lessThan">
      <formula>0</formula>
    </cfRule>
  </conditionalFormatting>
  <conditionalFormatting sqref="E17">
    <cfRule type="cellIs" dxfId="10" priority="6" operator="lessThan">
      <formula>0</formula>
    </cfRule>
  </conditionalFormatting>
  <conditionalFormatting sqref="F37:F38">
    <cfRule type="cellIs" dxfId="9" priority="5" operator="lessThan">
      <formula>0</formula>
    </cfRule>
  </conditionalFormatting>
  <conditionalFormatting sqref="E29">
    <cfRule type="cellIs" dxfId="8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K25"/>
  <sheetViews>
    <sheetView zoomScaleNormal="100" workbookViewId="0">
      <selection activeCell="A2" sqref="A2"/>
    </sheetView>
  </sheetViews>
  <sheetFormatPr defaultColWidth="9.109375" defaultRowHeight="13.2" outlineLevelRow="1" outlineLevelCol="1"/>
  <cols>
    <col min="1" max="1" width="12.33203125" style="2" customWidth="1"/>
    <col min="2" max="2" width="14.88671875" style="1" customWidth="1"/>
    <col min="3" max="3" width="27" style="1" hidden="1" customWidth="1" outlineLevel="1"/>
    <col min="4" max="4" width="26" style="1" hidden="1" customWidth="1" outlineLevel="1"/>
    <col min="5" max="5" width="14.88671875" style="1" customWidth="1" collapsed="1"/>
    <col min="6" max="6" width="20.5546875" style="1" hidden="1" customWidth="1" outlineLevel="1"/>
    <col min="7" max="7" width="18" style="1" hidden="1" customWidth="1" outlineLevel="1"/>
    <col min="8" max="8" width="17.109375" style="1" hidden="1" customWidth="1" outlineLevel="1"/>
    <col min="9" max="9" width="17.109375" style="1" customWidth="1" collapsed="1"/>
    <col min="10" max="10" width="14.44140625" style="1" customWidth="1"/>
    <col min="11" max="11" width="15.109375" style="1" customWidth="1"/>
    <col min="12" max="17" width="12.88671875" style="1" customWidth="1"/>
    <col min="18" max="20" width="11.6640625" style="1" customWidth="1"/>
    <col min="21" max="245" width="9.109375" style="1"/>
    <col min="246" max="246" width="10.33203125" style="1" customWidth="1"/>
    <col min="247" max="247" width="10.6640625" style="1" customWidth="1"/>
    <col min="248" max="248" width="17.6640625" style="1" customWidth="1"/>
    <col min="249" max="249" width="16" style="1" customWidth="1"/>
    <col min="250" max="250" width="14.44140625" style="1" customWidth="1"/>
    <col min="251" max="263" width="11.6640625" style="1" customWidth="1"/>
    <col min="264" max="501" width="9.109375" style="1"/>
    <col min="502" max="502" width="10.33203125" style="1" customWidth="1"/>
    <col min="503" max="503" width="10.6640625" style="1" customWidth="1"/>
    <col min="504" max="504" width="17.6640625" style="1" customWidth="1"/>
    <col min="505" max="505" width="16" style="1" customWidth="1"/>
    <col min="506" max="506" width="14.44140625" style="1" customWidth="1"/>
    <col min="507" max="519" width="11.6640625" style="1" customWidth="1"/>
    <col min="520" max="757" width="9.109375" style="1"/>
    <col min="758" max="758" width="10.33203125" style="1" customWidth="1"/>
    <col min="759" max="759" width="10.6640625" style="1" customWidth="1"/>
    <col min="760" max="760" width="17.6640625" style="1" customWidth="1"/>
    <col min="761" max="761" width="16" style="1" customWidth="1"/>
    <col min="762" max="762" width="14.44140625" style="1" customWidth="1"/>
    <col min="763" max="775" width="11.6640625" style="1" customWidth="1"/>
    <col min="776" max="1013" width="9.109375" style="1"/>
    <col min="1014" max="1014" width="10.33203125" style="1" customWidth="1"/>
    <col min="1015" max="1015" width="10.6640625" style="1" customWidth="1"/>
    <col min="1016" max="1016" width="17.6640625" style="1" customWidth="1"/>
    <col min="1017" max="1017" width="16" style="1" customWidth="1"/>
    <col min="1018" max="1018" width="14.44140625" style="1" customWidth="1"/>
    <col min="1019" max="1031" width="11.6640625" style="1" customWidth="1"/>
    <col min="1032" max="1269" width="9.109375" style="1"/>
    <col min="1270" max="1270" width="10.33203125" style="1" customWidth="1"/>
    <col min="1271" max="1271" width="10.6640625" style="1" customWidth="1"/>
    <col min="1272" max="1272" width="17.6640625" style="1" customWidth="1"/>
    <col min="1273" max="1273" width="16" style="1" customWidth="1"/>
    <col min="1274" max="1274" width="14.44140625" style="1" customWidth="1"/>
    <col min="1275" max="1287" width="11.6640625" style="1" customWidth="1"/>
    <col min="1288" max="1525" width="9.109375" style="1"/>
    <col min="1526" max="1526" width="10.33203125" style="1" customWidth="1"/>
    <col min="1527" max="1527" width="10.6640625" style="1" customWidth="1"/>
    <col min="1528" max="1528" width="17.6640625" style="1" customWidth="1"/>
    <col min="1529" max="1529" width="16" style="1" customWidth="1"/>
    <col min="1530" max="1530" width="14.44140625" style="1" customWidth="1"/>
    <col min="1531" max="1543" width="11.6640625" style="1" customWidth="1"/>
    <col min="1544" max="1781" width="9.109375" style="1"/>
    <col min="1782" max="1782" width="10.33203125" style="1" customWidth="1"/>
    <col min="1783" max="1783" width="10.6640625" style="1" customWidth="1"/>
    <col min="1784" max="1784" width="17.6640625" style="1" customWidth="1"/>
    <col min="1785" max="1785" width="16" style="1" customWidth="1"/>
    <col min="1786" max="1786" width="14.44140625" style="1" customWidth="1"/>
    <col min="1787" max="1799" width="11.6640625" style="1" customWidth="1"/>
    <col min="1800" max="2037" width="9.109375" style="1"/>
    <col min="2038" max="2038" width="10.33203125" style="1" customWidth="1"/>
    <col min="2039" max="2039" width="10.6640625" style="1" customWidth="1"/>
    <col min="2040" max="2040" width="17.6640625" style="1" customWidth="1"/>
    <col min="2041" max="2041" width="16" style="1" customWidth="1"/>
    <col min="2042" max="2042" width="14.44140625" style="1" customWidth="1"/>
    <col min="2043" max="2055" width="11.6640625" style="1" customWidth="1"/>
    <col min="2056" max="2293" width="9.109375" style="1"/>
    <col min="2294" max="2294" width="10.33203125" style="1" customWidth="1"/>
    <col min="2295" max="2295" width="10.6640625" style="1" customWidth="1"/>
    <col min="2296" max="2296" width="17.6640625" style="1" customWidth="1"/>
    <col min="2297" max="2297" width="16" style="1" customWidth="1"/>
    <col min="2298" max="2298" width="14.44140625" style="1" customWidth="1"/>
    <col min="2299" max="2311" width="11.6640625" style="1" customWidth="1"/>
    <col min="2312" max="2549" width="9.109375" style="1"/>
    <col min="2550" max="2550" width="10.33203125" style="1" customWidth="1"/>
    <col min="2551" max="2551" width="10.6640625" style="1" customWidth="1"/>
    <col min="2552" max="2552" width="17.6640625" style="1" customWidth="1"/>
    <col min="2553" max="2553" width="16" style="1" customWidth="1"/>
    <col min="2554" max="2554" width="14.44140625" style="1" customWidth="1"/>
    <col min="2555" max="2567" width="11.6640625" style="1" customWidth="1"/>
    <col min="2568" max="2805" width="9.109375" style="1"/>
    <col min="2806" max="2806" width="10.33203125" style="1" customWidth="1"/>
    <col min="2807" max="2807" width="10.6640625" style="1" customWidth="1"/>
    <col min="2808" max="2808" width="17.6640625" style="1" customWidth="1"/>
    <col min="2809" max="2809" width="16" style="1" customWidth="1"/>
    <col min="2810" max="2810" width="14.44140625" style="1" customWidth="1"/>
    <col min="2811" max="2823" width="11.6640625" style="1" customWidth="1"/>
    <col min="2824" max="3061" width="9.109375" style="1"/>
    <col min="3062" max="3062" width="10.33203125" style="1" customWidth="1"/>
    <col min="3063" max="3063" width="10.6640625" style="1" customWidth="1"/>
    <col min="3064" max="3064" width="17.6640625" style="1" customWidth="1"/>
    <col min="3065" max="3065" width="16" style="1" customWidth="1"/>
    <col min="3066" max="3066" width="14.44140625" style="1" customWidth="1"/>
    <col min="3067" max="3079" width="11.6640625" style="1" customWidth="1"/>
    <col min="3080" max="3317" width="9.109375" style="1"/>
    <col min="3318" max="3318" width="10.33203125" style="1" customWidth="1"/>
    <col min="3319" max="3319" width="10.6640625" style="1" customWidth="1"/>
    <col min="3320" max="3320" width="17.6640625" style="1" customWidth="1"/>
    <col min="3321" max="3321" width="16" style="1" customWidth="1"/>
    <col min="3322" max="3322" width="14.44140625" style="1" customWidth="1"/>
    <col min="3323" max="3335" width="11.6640625" style="1" customWidth="1"/>
    <col min="3336" max="3573" width="9.109375" style="1"/>
    <col min="3574" max="3574" width="10.33203125" style="1" customWidth="1"/>
    <col min="3575" max="3575" width="10.6640625" style="1" customWidth="1"/>
    <col min="3576" max="3576" width="17.6640625" style="1" customWidth="1"/>
    <col min="3577" max="3577" width="16" style="1" customWidth="1"/>
    <col min="3578" max="3578" width="14.44140625" style="1" customWidth="1"/>
    <col min="3579" max="3591" width="11.6640625" style="1" customWidth="1"/>
    <col min="3592" max="3829" width="9.109375" style="1"/>
    <col min="3830" max="3830" width="10.33203125" style="1" customWidth="1"/>
    <col min="3831" max="3831" width="10.6640625" style="1" customWidth="1"/>
    <col min="3832" max="3832" width="17.6640625" style="1" customWidth="1"/>
    <col min="3833" max="3833" width="16" style="1" customWidth="1"/>
    <col min="3834" max="3834" width="14.44140625" style="1" customWidth="1"/>
    <col min="3835" max="3847" width="11.6640625" style="1" customWidth="1"/>
    <col min="3848" max="4085" width="9.109375" style="1"/>
    <col min="4086" max="4086" width="10.33203125" style="1" customWidth="1"/>
    <col min="4087" max="4087" width="10.6640625" style="1" customWidth="1"/>
    <col min="4088" max="4088" width="17.6640625" style="1" customWidth="1"/>
    <col min="4089" max="4089" width="16" style="1" customWidth="1"/>
    <col min="4090" max="4090" width="14.44140625" style="1" customWidth="1"/>
    <col min="4091" max="4103" width="11.6640625" style="1" customWidth="1"/>
    <col min="4104" max="4341" width="9.109375" style="1"/>
    <col min="4342" max="4342" width="10.33203125" style="1" customWidth="1"/>
    <col min="4343" max="4343" width="10.6640625" style="1" customWidth="1"/>
    <col min="4344" max="4344" width="17.6640625" style="1" customWidth="1"/>
    <col min="4345" max="4345" width="16" style="1" customWidth="1"/>
    <col min="4346" max="4346" width="14.44140625" style="1" customWidth="1"/>
    <col min="4347" max="4359" width="11.6640625" style="1" customWidth="1"/>
    <col min="4360" max="4597" width="9.109375" style="1"/>
    <col min="4598" max="4598" width="10.33203125" style="1" customWidth="1"/>
    <col min="4599" max="4599" width="10.6640625" style="1" customWidth="1"/>
    <col min="4600" max="4600" width="17.6640625" style="1" customWidth="1"/>
    <col min="4601" max="4601" width="16" style="1" customWidth="1"/>
    <col min="4602" max="4602" width="14.44140625" style="1" customWidth="1"/>
    <col min="4603" max="4615" width="11.6640625" style="1" customWidth="1"/>
    <col min="4616" max="4853" width="9.109375" style="1"/>
    <col min="4854" max="4854" width="10.33203125" style="1" customWidth="1"/>
    <col min="4855" max="4855" width="10.6640625" style="1" customWidth="1"/>
    <col min="4856" max="4856" width="17.6640625" style="1" customWidth="1"/>
    <col min="4857" max="4857" width="16" style="1" customWidth="1"/>
    <col min="4858" max="4858" width="14.44140625" style="1" customWidth="1"/>
    <col min="4859" max="4871" width="11.6640625" style="1" customWidth="1"/>
    <col min="4872" max="5109" width="9.109375" style="1"/>
    <col min="5110" max="5110" width="10.33203125" style="1" customWidth="1"/>
    <col min="5111" max="5111" width="10.6640625" style="1" customWidth="1"/>
    <col min="5112" max="5112" width="17.6640625" style="1" customWidth="1"/>
    <col min="5113" max="5113" width="16" style="1" customWidth="1"/>
    <col min="5114" max="5114" width="14.44140625" style="1" customWidth="1"/>
    <col min="5115" max="5127" width="11.6640625" style="1" customWidth="1"/>
    <col min="5128" max="5365" width="9.109375" style="1"/>
    <col min="5366" max="5366" width="10.33203125" style="1" customWidth="1"/>
    <col min="5367" max="5367" width="10.6640625" style="1" customWidth="1"/>
    <col min="5368" max="5368" width="17.6640625" style="1" customWidth="1"/>
    <col min="5369" max="5369" width="16" style="1" customWidth="1"/>
    <col min="5370" max="5370" width="14.44140625" style="1" customWidth="1"/>
    <col min="5371" max="5383" width="11.6640625" style="1" customWidth="1"/>
    <col min="5384" max="5621" width="9.109375" style="1"/>
    <col min="5622" max="5622" width="10.33203125" style="1" customWidth="1"/>
    <col min="5623" max="5623" width="10.6640625" style="1" customWidth="1"/>
    <col min="5624" max="5624" width="17.6640625" style="1" customWidth="1"/>
    <col min="5625" max="5625" width="16" style="1" customWidth="1"/>
    <col min="5626" max="5626" width="14.44140625" style="1" customWidth="1"/>
    <col min="5627" max="5639" width="11.6640625" style="1" customWidth="1"/>
    <col min="5640" max="5877" width="9.109375" style="1"/>
    <col min="5878" max="5878" width="10.33203125" style="1" customWidth="1"/>
    <col min="5879" max="5879" width="10.6640625" style="1" customWidth="1"/>
    <col min="5880" max="5880" width="17.6640625" style="1" customWidth="1"/>
    <col min="5881" max="5881" width="16" style="1" customWidth="1"/>
    <col min="5882" max="5882" width="14.44140625" style="1" customWidth="1"/>
    <col min="5883" max="5895" width="11.6640625" style="1" customWidth="1"/>
    <col min="5896" max="6133" width="9.109375" style="1"/>
    <col min="6134" max="6134" width="10.33203125" style="1" customWidth="1"/>
    <col min="6135" max="6135" width="10.6640625" style="1" customWidth="1"/>
    <col min="6136" max="6136" width="17.6640625" style="1" customWidth="1"/>
    <col min="6137" max="6137" width="16" style="1" customWidth="1"/>
    <col min="6138" max="6138" width="14.44140625" style="1" customWidth="1"/>
    <col min="6139" max="6151" width="11.6640625" style="1" customWidth="1"/>
    <col min="6152" max="6389" width="9.109375" style="1"/>
    <col min="6390" max="6390" width="10.33203125" style="1" customWidth="1"/>
    <col min="6391" max="6391" width="10.6640625" style="1" customWidth="1"/>
    <col min="6392" max="6392" width="17.6640625" style="1" customWidth="1"/>
    <col min="6393" max="6393" width="16" style="1" customWidth="1"/>
    <col min="6394" max="6394" width="14.44140625" style="1" customWidth="1"/>
    <col min="6395" max="6407" width="11.6640625" style="1" customWidth="1"/>
    <col min="6408" max="6645" width="9.109375" style="1"/>
    <col min="6646" max="6646" width="10.33203125" style="1" customWidth="1"/>
    <col min="6647" max="6647" width="10.6640625" style="1" customWidth="1"/>
    <col min="6648" max="6648" width="17.6640625" style="1" customWidth="1"/>
    <col min="6649" max="6649" width="16" style="1" customWidth="1"/>
    <col min="6650" max="6650" width="14.44140625" style="1" customWidth="1"/>
    <col min="6651" max="6663" width="11.6640625" style="1" customWidth="1"/>
    <col min="6664" max="6901" width="9.109375" style="1"/>
    <col min="6902" max="6902" width="10.33203125" style="1" customWidth="1"/>
    <col min="6903" max="6903" width="10.6640625" style="1" customWidth="1"/>
    <col min="6904" max="6904" width="17.6640625" style="1" customWidth="1"/>
    <col min="6905" max="6905" width="16" style="1" customWidth="1"/>
    <col min="6906" max="6906" width="14.44140625" style="1" customWidth="1"/>
    <col min="6907" max="6919" width="11.6640625" style="1" customWidth="1"/>
    <col min="6920" max="7157" width="9.109375" style="1"/>
    <col min="7158" max="7158" width="10.33203125" style="1" customWidth="1"/>
    <col min="7159" max="7159" width="10.6640625" style="1" customWidth="1"/>
    <col min="7160" max="7160" width="17.6640625" style="1" customWidth="1"/>
    <col min="7161" max="7161" width="16" style="1" customWidth="1"/>
    <col min="7162" max="7162" width="14.44140625" style="1" customWidth="1"/>
    <col min="7163" max="7175" width="11.6640625" style="1" customWidth="1"/>
    <col min="7176" max="7413" width="9.109375" style="1"/>
    <col min="7414" max="7414" width="10.33203125" style="1" customWidth="1"/>
    <col min="7415" max="7415" width="10.6640625" style="1" customWidth="1"/>
    <col min="7416" max="7416" width="17.6640625" style="1" customWidth="1"/>
    <col min="7417" max="7417" width="16" style="1" customWidth="1"/>
    <col min="7418" max="7418" width="14.44140625" style="1" customWidth="1"/>
    <col min="7419" max="7431" width="11.6640625" style="1" customWidth="1"/>
    <col min="7432" max="7669" width="9.109375" style="1"/>
    <col min="7670" max="7670" width="10.33203125" style="1" customWidth="1"/>
    <col min="7671" max="7671" width="10.6640625" style="1" customWidth="1"/>
    <col min="7672" max="7672" width="17.6640625" style="1" customWidth="1"/>
    <col min="7673" max="7673" width="16" style="1" customWidth="1"/>
    <col min="7674" max="7674" width="14.44140625" style="1" customWidth="1"/>
    <col min="7675" max="7687" width="11.6640625" style="1" customWidth="1"/>
    <col min="7688" max="7925" width="9.109375" style="1"/>
    <col min="7926" max="7926" width="10.33203125" style="1" customWidth="1"/>
    <col min="7927" max="7927" width="10.6640625" style="1" customWidth="1"/>
    <col min="7928" max="7928" width="17.6640625" style="1" customWidth="1"/>
    <col min="7929" max="7929" width="16" style="1" customWidth="1"/>
    <col min="7930" max="7930" width="14.44140625" style="1" customWidth="1"/>
    <col min="7931" max="7943" width="11.6640625" style="1" customWidth="1"/>
    <col min="7944" max="8181" width="9.109375" style="1"/>
    <col min="8182" max="8182" width="10.33203125" style="1" customWidth="1"/>
    <col min="8183" max="8183" width="10.6640625" style="1" customWidth="1"/>
    <col min="8184" max="8184" width="17.6640625" style="1" customWidth="1"/>
    <col min="8185" max="8185" width="16" style="1" customWidth="1"/>
    <col min="8186" max="8186" width="14.44140625" style="1" customWidth="1"/>
    <col min="8187" max="8199" width="11.6640625" style="1" customWidth="1"/>
    <col min="8200" max="8437" width="9.109375" style="1"/>
    <col min="8438" max="8438" width="10.33203125" style="1" customWidth="1"/>
    <col min="8439" max="8439" width="10.6640625" style="1" customWidth="1"/>
    <col min="8440" max="8440" width="17.6640625" style="1" customWidth="1"/>
    <col min="8441" max="8441" width="16" style="1" customWidth="1"/>
    <col min="8442" max="8442" width="14.44140625" style="1" customWidth="1"/>
    <col min="8443" max="8455" width="11.6640625" style="1" customWidth="1"/>
    <col min="8456" max="8693" width="9.109375" style="1"/>
    <col min="8694" max="8694" width="10.33203125" style="1" customWidth="1"/>
    <col min="8695" max="8695" width="10.6640625" style="1" customWidth="1"/>
    <col min="8696" max="8696" width="17.6640625" style="1" customWidth="1"/>
    <col min="8697" max="8697" width="16" style="1" customWidth="1"/>
    <col min="8698" max="8698" width="14.44140625" style="1" customWidth="1"/>
    <col min="8699" max="8711" width="11.6640625" style="1" customWidth="1"/>
    <col min="8712" max="8949" width="9.109375" style="1"/>
    <col min="8950" max="8950" width="10.33203125" style="1" customWidth="1"/>
    <col min="8951" max="8951" width="10.6640625" style="1" customWidth="1"/>
    <col min="8952" max="8952" width="17.6640625" style="1" customWidth="1"/>
    <col min="8953" max="8953" width="16" style="1" customWidth="1"/>
    <col min="8954" max="8954" width="14.44140625" style="1" customWidth="1"/>
    <col min="8955" max="8967" width="11.6640625" style="1" customWidth="1"/>
    <col min="8968" max="9205" width="9.109375" style="1"/>
    <col min="9206" max="9206" width="10.33203125" style="1" customWidth="1"/>
    <col min="9207" max="9207" width="10.6640625" style="1" customWidth="1"/>
    <col min="9208" max="9208" width="17.6640625" style="1" customWidth="1"/>
    <col min="9209" max="9209" width="16" style="1" customWidth="1"/>
    <col min="9210" max="9210" width="14.44140625" style="1" customWidth="1"/>
    <col min="9211" max="9223" width="11.6640625" style="1" customWidth="1"/>
    <col min="9224" max="9461" width="9.109375" style="1"/>
    <col min="9462" max="9462" width="10.33203125" style="1" customWidth="1"/>
    <col min="9463" max="9463" width="10.6640625" style="1" customWidth="1"/>
    <col min="9464" max="9464" width="17.6640625" style="1" customWidth="1"/>
    <col min="9465" max="9465" width="16" style="1" customWidth="1"/>
    <col min="9466" max="9466" width="14.44140625" style="1" customWidth="1"/>
    <col min="9467" max="9479" width="11.6640625" style="1" customWidth="1"/>
    <col min="9480" max="9717" width="9.109375" style="1"/>
    <col min="9718" max="9718" width="10.33203125" style="1" customWidth="1"/>
    <col min="9719" max="9719" width="10.6640625" style="1" customWidth="1"/>
    <col min="9720" max="9720" width="17.6640625" style="1" customWidth="1"/>
    <col min="9721" max="9721" width="16" style="1" customWidth="1"/>
    <col min="9722" max="9722" width="14.44140625" style="1" customWidth="1"/>
    <col min="9723" max="9735" width="11.6640625" style="1" customWidth="1"/>
    <col min="9736" max="9973" width="9.109375" style="1"/>
    <col min="9974" max="9974" width="10.33203125" style="1" customWidth="1"/>
    <col min="9975" max="9975" width="10.6640625" style="1" customWidth="1"/>
    <col min="9976" max="9976" width="17.6640625" style="1" customWidth="1"/>
    <col min="9977" max="9977" width="16" style="1" customWidth="1"/>
    <col min="9978" max="9978" width="14.44140625" style="1" customWidth="1"/>
    <col min="9979" max="9991" width="11.6640625" style="1" customWidth="1"/>
    <col min="9992" max="10229" width="9.109375" style="1"/>
    <col min="10230" max="10230" width="10.33203125" style="1" customWidth="1"/>
    <col min="10231" max="10231" width="10.6640625" style="1" customWidth="1"/>
    <col min="10232" max="10232" width="17.6640625" style="1" customWidth="1"/>
    <col min="10233" max="10233" width="16" style="1" customWidth="1"/>
    <col min="10234" max="10234" width="14.44140625" style="1" customWidth="1"/>
    <col min="10235" max="10247" width="11.6640625" style="1" customWidth="1"/>
    <col min="10248" max="10485" width="9.109375" style="1"/>
    <col min="10486" max="10486" width="10.33203125" style="1" customWidth="1"/>
    <col min="10487" max="10487" width="10.6640625" style="1" customWidth="1"/>
    <col min="10488" max="10488" width="17.6640625" style="1" customWidth="1"/>
    <col min="10489" max="10489" width="16" style="1" customWidth="1"/>
    <col min="10490" max="10490" width="14.44140625" style="1" customWidth="1"/>
    <col min="10491" max="10503" width="11.6640625" style="1" customWidth="1"/>
    <col min="10504" max="10741" width="9.109375" style="1"/>
    <col min="10742" max="10742" width="10.33203125" style="1" customWidth="1"/>
    <col min="10743" max="10743" width="10.6640625" style="1" customWidth="1"/>
    <col min="10744" max="10744" width="17.6640625" style="1" customWidth="1"/>
    <col min="10745" max="10745" width="16" style="1" customWidth="1"/>
    <col min="10746" max="10746" width="14.44140625" style="1" customWidth="1"/>
    <col min="10747" max="10759" width="11.6640625" style="1" customWidth="1"/>
    <col min="10760" max="10997" width="9.109375" style="1"/>
    <col min="10998" max="10998" width="10.33203125" style="1" customWidth="1"/>
    <col min="10999" max="10999" width="10.6640625" style="1" customWidth="1"/>
    <col min="11000" max="11000" width="17.6640625" style="1" customWidth="1"/>
    <col min="11001" max="11001" width="16" style="1" customWidth="1"/>
    <col min="11002" max="11002" width="14.44140625" style="1" customWidth="1"/>
    <col min="11003" max="11015" width="11.6640625" style="1" customWidth="1"/>
    <col min="11016" max="11253" width="9.109375" style="1"/>
    <col min="11254" max="11254" width="10.33203125" style="1" customWidth="1"/>
    <col min="11255" max="11255" width="10.6640625" style="1" customWidth="1"/>
    <col min="11256" max="11256" width="17.6640625" style="1" customWidth="1"/>
    <col min="11257" max="11257" width="16" style="1" customWidth="1"/>
    <col min="11258" max="11258" width="14.44140625" style="1" customWidth="1"/>
    <col min="11259" max="11271" width="11.6640625" style="1" customWidth="1"/>
    <col min="11272" max="11509" width="9.109375" style="1"/>
    <col min="11510" max="11510" width="10.33203125" style="1" customWidth="1"/>
    <col min="11511" max="11511" width="10.6640625" style="1" customWidth="1"/>
    <col min="11512" max="11512" width="17.6640625" style="1" customWidth="1"/>
    <col min="11513" max="11513" width="16" style="1" customWidth="1"/>
    <col min="11514" max="11514" width="14.44140625" style="1" customWidth="1"/>
    <col min="11515" max="11527" width="11.6640625" style="1" customWidth="1"/>
    <col min="11528" max="11765" width="9.109375" style="1"/>
    <col min="11766" max="11766" width="10.33203125" style="1" customWidth="1"/>
    <col min="11767" max="11767" width="10.6640625" style="1" customWidth="1"/>
    <col min="11768" max="11768" width="17.6640625" style="1" customWidth="1"/>
    <col min="11769" max="11769" width="16" style="1" customWidth="1"/>
    <col min="11770" max="11770" width="14.44140625" style="1" customWidth="1"/>
    <col min="11771" max="11783" width="11.6640625" style="1" customWidth="1"/>
    <col min="11784" max="12021" width="9.109375" style="1"/>
    <col min="12022" max="12022" width="10.33203125" style="1" customWidth="1"/>
    <col min="12023" max="12023" width="10.6640625" style="1" customWidth="1"/>
    <col min="12024" max="12024" width="17.6640625" style="1" customWidth="1"/>
    <col min="12025" max="12025" width="16" style="1" customWidth="1"/>
    <col min="12026" max="12026" width="14.44140625" style="1" customWidth="1"/>
    <col min="12027" max="12039" width="11.6640625" style="1" customWidth="1"/>
    <col min="12040" max="12277" width="9.109375" style="1"/>
    <col min="12278" max="12278" width="10.33203125" style="1" customWidth="1"/>
    <col min="12279" max="12279" width="10.6640625" style="1" customWidth="1"/>
    <col min="12280" max="12280" width="17.6640625" style="1" customWidth="1"/>
    <col min="12281" max="12281" width="16" style="1" customWidth="1"/>
    <col min="12282" max="12282" width="14.44140625" style="1" customWidth="1"/>
    <col min="12283" max="12295" width="11.6640625" style="1" customWidth="1"/>
    <col min="12296" max="12533" width="9.109375" style="1"/>
    <col min="12534" max="12534" width="10.33203125" style="1" customWidth="1"/>
    <col min="12535" max="12535" width="10.6640625" style="1" customWidth="1"/>
    <col min="12536" max="12536" width="17.6640625" style="1" customWidth="1"/>
    <col min="12537" max="12537" width="16" style="1" customWidth="1"/>
    <col min="12538" max="12538" width="14.44140625" style="1" customWidth="1"/>
    <col min="12539" max="12551" width="11.6640625" style="1" customWidth="1"/>
    <col min="12552" max="12789" width="9.109375" style="1"/>
    <col min="12790" max="12790" width="10.33203125" style="1" customWidth="1"/>
    <col min="12791" max="12791" width="10.6640625" style="1" customWidth="1"/>
    <col min="12792" max="12792" width="17.6640625" style="1" customWidth="1"/>
    <col min="12793" max="12793" width="16" style="1" customWidth="1"/>
    <col min="12794" max="12794" width="14.44140625" style="1" customWidth="1"/>
    <col min="12795" max="12807" width="11.6640625" style="1" customWidth="1"/>
    <col min="12808" max="13045" width="9.109375" style="1"/>
    <col min="13046" max="13046" width="10.33203125" style="1" customWidth="1"/>
    <col min="13047" max="13047" width="10.6640625" style="1" customWidth="1"/>
    <col min="13048" max="13048" width="17.6640625" style="1" customWidth="1"/>
    <col min="13049" max="13049" width="16" style="1" customWidth="1"/>
    <col min="13050" max="13050" width="14.44140625" style="1" customWidth="1"/>
    <col min="13051" max="13063" width="11.6640625" style="1" customWidth="1"/>
    <col min="13064" max="13301" width="9.109375" style="1"/>
    <col min="13302" max="13302" width="10.33203125" style="1" customWidth="1"/>
    <col min="13303" max="13303" width="10.6640625" style="1" customWidth="1"/>
    <col min="13304" max="13304" width="17.6640625" style="1" customWidth="1"/>
    <col min="13305" max="13305" width="16" style="1" customWidth="1"/>
    <col min="13306" max="13306" width="14.44140625" style="1" customWidth="1"/>
    <col min="13307" max="13319" width="11.6640625" style="1" customWidth="1"/>
    <col min="13320" max="13557" width="9.109375" style="1"/>
    <col min="13558" max="13558" width="10.33203125" style="1" customWidth="1"/>
    <col min="13559" max="13559" width="10.6640625" style="1" customWidth="1"/>
    <col min="13560" max="13560" width="17.6640625" style="1" customWidth="1"/>
    <col min="13561" max="13561" width="16" style="1" customWidth="1"/>
    <col min="13562" max="13562" width="14.44140625" style="1" customWidth="1"/>
    <col min="13563" max="13575" width="11.6640625" style="1" customWidth="1"/>
    <col min="13576" max="13813" width="9.109375" style="1"/>
    <col min="13814" max="13814" width="10.33203125" style="1" customWidth="1"/>
    <col min="13815" max="13815" width="10.6640625" style="1" customWidth="1"/>
    <col min="13816" max="13816" width="17.6640625" style="1" customWidth="1"/>
    <col min="13817" max="13817" width="16" style="1" customWidth="1"/>
    <col min="13818" max="13818" width="14.44140625" style="1" customWidth="1"/>
    <col min="13819" max="13831" width="11.6640625" style="1" customWidth="1"/>
    <col min="13832" max="14069" width="9.109375" style="1"/>
    <col min="14070" max="14070" width="10.33203125" style="1" customWidth="1"/>
    <col min="14071" max="14071" width="10.6640625" style="1" customWidth="1"/>
    <col min="14072" max="14072" width="17.6640625" style="1" customWidth="1"/>
    <col min="14073" max="14073" width="16" style="1" customWidth="1"/>
    <col min="14074" max="14074" width="14.44140625" style="1" customWidth="1"/>
    <col min="14075" max="14087" width="11.6640625" style="1" customWidth="1"/>
    <col min="14088" max="14325" width="9.109375" style="1"/>
    <col min="14326" max="14326" width="10.33203125" style="1" customWidth="1"/>
    <col min="14327" max="14327" width="10.6640625" style="1" customWidth="1"/>
    <col min="14328" max="14328" width="17.6640625" style="1" customWidth="1"/>
    <col min="14329" max="14329" width="16" style="1" customWidth="1"/>
    <col min="14330" max="14330" width="14.44140625" style="1" customWidth="1"/>
    <col min="14331" max="14343" width="11.6640625" style="1" customWidth="1"/>
    <col min="14344" max="14581" width="9.109375" style="1"/>
    <col min="14582" max="14582" width="10.33203125" style="1" customWidth="1"/>
    <col min="14583" max="14583" width="10.6640625" style="1" customWidth="1"/>
    <col min="14584" max="14584" width="17.6640625" style="1" customWidth="1"/>
    <col min="14585" max="14585" width="16" style="1" customWidth="1"/>
    <col min="14586" max="14586" width="14.44140625" style="1" customWidth="1"/>
    <col min="14587" max="14599" width="11.6640625" style="1" customWidth="1"/>
    <col min="14600" max="14837" width="9.109375" style="1"/>
    <col min="14838" max="14838" width="10.33203125" style="1" customWidth="1"/>
    <col min="14839" max="14839" width="10.6640625" style="1" customWidth="1"/>
    <col min="14840" max="14840" width="17.6640625" style="1" customWidth="1"/>
    <col min="14841" max="14841" width="16" style="1" customWidth="1"/>
    <col min="14842" max="14842" width="14.44140625" style="1" customWidth="1"/>
    <col min="14843" max="14855" width="11.6640625" style="1" customWidth="1"/>
    <col min="14856" max="15093" width="9.109375" style="1"/>
    <col min="15094" max="15094" width="10.33203125" style="1" customWidth="1"/>
    <col min="15095" max="15095" width="10.6640625" style="1" customWidth="1"/>
    <col min="15096" max="15096" width="17.6640625" style="1" customWidth="1"/>
    <col min="15097" max="15097" width="16" style="1" customWidth="1"/>
    <col min="15098" max="15098" width="14.44140625" style="1" customWidth="1"/>
    <col min="15099" max="15111" width="11.6640625" style="1" customWidth="1"/>
    <col min="15112" max="15349" width="9.109375" style="1"/>
    <col min="15350" max="15350" width="10.33203125" style="1" customWidth="1"/>
    <col min="15351" max="15351" width="10.6640625" style="1" customWidth="1"/>
    <col min="15352" max="15352" width="17.6640625" style="1" customWidth="1"/>
    <col min="15353" max="15353" width="16" style="1" customWidth="1"/>
    <col min="15354" max="15354" width="14.44140625" style="1" customWidth="1"/>
    <col min="15355" max="15367" width="11.6640625" style="1" customWidth="1"/>
    <col min="15368" max="15605" width="9.109375" style="1"/>
    <col min="15606" max="15606" width="10.33203125" style="1" customWidth="1"/>
    <col min="15607" max="15607" width="10.6640625" style="1" customWidth="1"/>
    <col min="15608" max="15608" width="17.6640625" style="1" customWidth="1"/>
    <col min="15609" max="15609" width="16" style="1" customWidth="1"/>
    <col min="15610" max="15610" width="14.44140625" style="1" customWidth="1"/>
    <col min="15611" max="15623" width="11.6640625" style="1" customWidth="1"/>
    <col min="15624" max="15861" width="9.109375" style="1"/>
    <col min="15862" max="15862" width="10.33203125" style="1" customWidth="1"/>
    <col min="15863" max="15863" width="10.6640625" style="1" customWidth="1"/>
    <col min="15864" max="15864" width="17.6640625" style="1" customWidth="1"/>
    <col min="15865" max="15865" width="16" style="1" customWidth="1"/>
    <col min="15866" max="15866" width="14.44140625" style="1" customWidth="1"/>
    <col min="15867" max="15879" width="11.6640625" style="1" customWidth="1"/>
    <col min="15880" max="16117" width="9.109375" style="1"/>
    <col min="16118" max="16118" width="10.33203125" style="1" customWidth="1"/>
    <col min="16119" max="16119" width="10.6640625" style="1" customWidth="1"/>
    <col min="16120" max="16120" width="17.6640625" style="1" customWidth="1"/>
    <col min="16121" max="16121" width="16" style="1" customWidth="1"/>
    <col min="16122" max="16122" width="14.44140625" style="1" customWidth="1"/>
    <col min="16123" max="16135" width="11.6640625" style="1" customWidth="1"/>
    <col min="16136" max="16384" width="9.109375" style="1"/>
  </cols>
  <sheetData>
    <row r="1" spans="1:11" s="223" customFormat="1" ht="26.4" customHeight="1" thickBot="1">
      <c r="A1" s="222" t="s">
        <v>76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11" ht="78.75" customHeight="1" thickBot="1">
      <c r="A2" s="7" t="s">
        <v>27</v>
      </c>
      <c r="B2" s="19" t="s">
        <v>49</v>
      </c>
      <c r="C2" s="19" t="s">
        <v>33</v>
      </c>
      <c r="D2" s="19" t="s">
        <v>31</v>
      </c>
      <c r="E2" s="19" t="s">
        <v>66</v>
      </c>
      <c r="F2" s="19" t="s">
        <v>67</v>
      </c>
      <c r="G2" s="19" t="s">
        <v>59</v>
      </c>
      <c r="H2" s="19" t="s">
        <v>60</v>
      </c>
      <c r="I2" s="19" t="s">
        <v>50</v>
      </c>
      <c r="J2" s="19" t="s">
        <v>38</v>
      </c>
      <c r="K2" s="19" t="s">
        <v>39</v>
      </c>
    </row>
    <row r="3" spans="1:11" ht="18" hidden="1" customHeight="1" outlineLevel="1">
      <c r="A3" s="82" t="s">
        <v>88</v>
      </c>
      <c r="B3" s="32">
        <v>330</v>
      </c>
      <c r="C3" s="32">
        <v>319</v>
      </c>
      <c r="D3" s="32">
        <v>11</v>
      </c>
      <c r="E3" s="32" t="s">
        <v>63</v>
      </c>
      <c r="F3" s="32" t="s">
        <v>63</v>
      </c>
      <c r="G3" s="32">
        <v>1222</v>
      </c>
      <c r="H3" s="33">
        <v>3.830721003134796</v>
      </c>
      <c r="I3" s="34">
        <v>1177</v>
      </c>
      <c r="J3" s="32">
        <v>72</v>
      </c>
      <c r="K3" s="34">
        <v>7</v>
      </c>
    </row>
    <row r="4" spans="1:11" ht="18" hidden="1" customHeight="1" outlineLevel="1">
      <c r="A4" s="82" t="s">
        <v>89</v>
      </c>
      <c r="B4" s="32">
        <v>309</v>
      </c>
      <c r="C4" s="32">
        <v>298</v>
      </c>
      <c r="D4" s="32">
        <v>11</v>
      </c>
      <c r="E4" s="32" t="s">
        <v>63</v>
      </c>
      <c r="F4" s="32" t="s">
        <v>63</v>
      </c>
      <c r="G4" s="32">
        <v>1184</v>
      </c>
      <c r="H4" s="33">
        <v>3.9731543624161074</v>
      </c>
      <c r="I4" s="34">
        <v>1140</v>
      </c>
      <c r="J4" s="32">
        <v>69</v>
      </c>
      <c r="K4" s="34">
        <v>5</v>
      </c>
    </row>
    <row r="5" spans="1:11" ht="18" hidden="1" customHeight="1" outlineLevel="1">
      <c r="A5" s="82" t="s">
        <v>90</v>
      </c>
      <c r="B5" s="32">
        <v>295</v>
      </c>
      <c r="C5" s="32">
        <v>289</v>
      </c>
      <c r="D5" s="32">
        <v>6</v>
      </c>
      <c r="E5" s="32" t="s">
        <v>63</v>
      </c>
      <c r="F5" s="32" t="s">
        <v>63</v>
      </c>
      <c r="G5" s="35">
        <v>1206</v>
      </c>
      <c r="H5" s="33">
        <v>4.1730103806228378</v>
      </c>
      <c r="I5" s="34">
        <v>1143</v>
      </c>
      <c r="J5" s="32">
        <v>62</v>
      </c>
      <c r="K5" s="34">
        <v>7</v>
      </c>
    </row>
    <row r="6" spans="1:11" ht="18" hidden="1" customHeight="1" outlineLevel="1">
      <c r="A6" s="82" t="s">
        <v>91</v>
      </c>
      <c r="B6" s="32">
        <v>296</v>
      </c>
      <c r="C6" s="32">
        <v>284</v>
      </c>
      <c r="D6" s="32">
        <v>12</v>
      </c>
      <c r="E6" s="32" t="s">
        <v>63</v>
      </c>
      <c r="F6" s="32" t="s">
        <v>63</v>
      </c>
      <c r="G6" s="35">
        <v>1242</v>
      </c>
      <c r="H6" s="33">
        <v>4.373239436619718</v>
      </c>
      <c r="I6" s="34">
        <v>1190</v>
      </c>
      <c r="J6" s="32">
        <v>58</v>
      </c>
      <c r="K6" s="34">
        <v>6</v>
      </c>
    </row>
    <row r="7" spans="1:11" ht="18" hidden="1" customHeight="1" outlineLevel="1">
      <c r="A7" s="82" t="s">
        <v>92</v>
      </c>
      <c r="B7" s="32">
        <v>298</v>
      </c>
      <c r="C7" s="32">
        <v>283</v>
      </c>
      <c r="D7" s="32">
        <v>15</v>
      </c>
      <c r="E7" s="32" t="s">
        <v>63</v>
      </c>
      <c r="F7" s="32" t="s">
        <v>63</v>
      </c>
      <c r="G7" s="35">
        <v>1289</v>
      </c>
      <c r="H7" s="33">
        <v>4.5547703180212018</v>
      </c>
      <c r="I7" s="34">
        <v>1237</v>
      </c>
      <c r="J7" s="32">
        <v>58</v>
      </c>
      <c r="K7" s="34">
        <v>2</v>
      </c>
    </row>
    <row r="8" spans="1:11" ht="18" hidden="1" customHeight="1" outlineLevel="1">
      <c r="A8" s="82" t="s">
        <v>93</v>
      </c>
      <c r="B8" s="36">
        <v>297</v>
      </c>
      <c r="C8" s="36">
        <v>279</v>
      </c>
      <c r="D8" s="32">
        <v>18</v>
      </c>
      <c r="E8" s="36" t="s">
        <v>63</v>
      </c>
      <c r="F8" s="36" t="s">
        <v>63</v>
      </c>
      <c r="G8" s="74">
        <v>1404</v>
      </c>
      <c r="H8" s="33">
        <v>5.032258064516129</v>
      </c>
      <c r="I8" s="37">
        <v>1357</v>
      </c>
      <c r="J8" s="32">
        <v>60</v>
      </c>
      <c r="K8" s="37">
        <v>2</v>
      </c>
    </row>
    <row r="9" spans="1:11" s="48" customFormat="1" ht="18" hidden="1" customHeight="1" outlineLevel="1" collapsed="1">
      <c r="A9" s="82" t="s">
        <v>94</v>
      </c>
      <c r="B9" s="36">
        <v>306</v>
      </c>
      <c r="C9" s="36">
        <v>278</v>
      </c>
      <c r="D9" s="36">
        <v>28</v>
      </c>
      <c r="E9" s="36">
        <v>19</v>
      </c>
      <c r="F9" s="36">
        <v>6</v>
      </c>
      <c r="G9" s="74">
        <v>1578</v>
      </c>
      <c r="H9" s="33">
        <v>5.6762589928057556</v>
      </c>
      <c r="I9" s="37">
        <v>1523</v>
      </c>
      <c r="J9" s="36">
        <v>57</v>
      </c>
      <c r="K9" s="37">
        <v>2</v>
      </c>
    </row>
    <row r="10" spans="1:11" s="48" customFormat="1" ht="18" hidden="1" customHeight="1" outlineLevel="1">
      <c r="A10" s="104">
        <v>45016</v>
      </c>
      <c r="B10" s="105">
        <v>299</v>
      </c>
      <c r="C10" s="105">
        <v>261</v>
      </c>
      <c r="D10" s="105">
        <v>38</v>
      </c>
      <c r="E10" s="105">
        <v>18</v>
      </c>
      <c r="F10" s="105">
        <v>6</v>
      </c>
      <c r="G10" s="106">
        <v>1828</v>
      </c>
      <c r="H10" s="107">
        <v>7.0038314176245207</v>
      </c>
      <c r="I10" s="108">
        <v>1775</v>
      </c>
      <c r="J10" s="105">
        <v>54</v>
      </c>
      <c r="K10" s="108">
        <v>1</v>
      </c>
    </row>
    <row r="11" spans="1:11" s="48" customFormat="1" ht="18" customHeight="1" collapsed="1">
      <c r="A11" s="87">
        <v>45382</v>
      </c>
      <c r="B11" s="88">
        <v>278</v>
      </c>
      <c r="C11" s="88">
        <v>251</v>
      </c>
      <c r="D11" s="88">
        <v>27</v>
      </c>
      <c r="E11" s="88">
        <v>16</v>
      </c>
      <c r="F11" s="88">
        <v>5</v>
      </c>
      <c r="G11" s="89">
        <v>1828</v>
      </c>
      <c r="H11" s="90">
        <v>7.2828685258964141</v>
      </c>
      <c r="I11" s="91">
        <v>1787</v>
      </c>
      <c r="J11" s="88">
        <v>52</v>
      </c>
      <c r="K11" s="91">
        <v>1</v>
      </c>
    </row>
    <row r="12" spans="1:11" s="171" customFormat="1" ht="18" hidden="1" customHeight="1" outlineLevel="1">
      <c r="A12" s="166">
        <v>45473</v>
      </c>
      <c r="B12" s="167">
        <v>279</v>
      </c>
      <c r="C12" s="167">
        <v>249</v>
      </c>
      <c r="D12" s="167">
        <v>30</v>
      </c>
      <c r="E12" s="167">
        <v>16</v>
      </c>
      <c r="F12" s="167">
        <v>5</v>
      </c>
      <c r="G12" s="168">
        <v>1842</v>
      </c>
      <c r="H12" s="169">
        <v>7.3975903614457827</v>
      </c>
      <c r="I12" s="170">
        <v>1795</v>
      </c>
      <c r="J12" s="167">
        <v>52</v>
      </c>
      <c r="K12" s="170">
        <v>1</v>
      </c>
    </row>
    <row r="13" spans="1:11" s="171" customFormat="1" ht="18" hidden="1" customHeight="1" outlineLevel="1">
      <c r="A13" s="166">
        <v>45565</v>
      </c>
      <c r="B13" s="167">
        <v>278</v>
      </c>
      <c r="C13" s="167">
        <v>247</v>
      </c>
      <c r="D13" s="167">
        <v>31</v>
      </c>
      <c r="E13" s="167">
        <v>15</v>
      </c>
      <c r="F13" s="167">
        <v>5</v>
      </c>
      <c r="G13" s="168">
        <v>1848</v>
      </c>
      <c r="H13" s="169">
        <v>7.4817813765182191</v>
      </c>
      <c r="I13" s="170">
        <v>1803</v>
      </c>
      <c r="J13" s="167">
        <v>52</v>
      </c>
      <c r="K13" s="170">
        <v>1</v>
      </c>
    </row>
    <row r="14" spans="1:11" s="171" customFormat="1" ht="18" customHeight="1" collapsed="1">
      <c r="A14" s="166">
        <v>45657</v>
      </c>
      <c r="B14" s="167">
        <v>279</v>
      </c>
      <c r="C14" s="167">
        <v>243</v>
      </c>
      <c r="D14" s="167">
        <v>36</v>
      </c>
      <c r="E14" s="167">
        <v>15</v>
      </c>
      <c r="F14" s="167">
        <v>5</v>
      </c>
      <c r="G14" s="168">
        <v>1883</v>
      </c>
      <c r="H14" s="169">
        <v>7.7489711934156382</v>
      </c>
      <c r="I14" s="170">
        <v>1840</v>
      </c>
      <c r="J14" s="167">
        <v>49</v>
      </c>
      <c r="K14" s="170">
        <v>1</v>
      </c>
    </row>
    <row r="15" spans="1:11" s="40" customFormat="1" ht="18" customHeight="1" thickBot="1">
      <c r="A15" s="83">
        <v>45747</v>
      </c>
      <c r="B15" s="206">
        <v>275</v>
      </c>
      <c r="C15" s="206">
        <v>248</v>
      </c>
      <c r="D15" s="206">
        <v>27</v>
      </c>
      <c r="E15" s="206">
        <v>15</v>
      </c>
      <c r="F15" s="206">
        <v>5</v>
      </c>
      <c r="G15" s="207">
        <v>1890</v>
      </c>
      <c r="H15" s="208">
        <v>7.620967741935484</v>
      </c>
      <c r="I15" s="207">
        <v>1853</v>
      </c>
      <c r="J15" s="206">
        <v>48</v>
      </c>
      <c r="K15" s="207">
        <v>1</v>
      </c>
    </row>
    <row r="16" spans="1:11" ht="24" customHeight="1">
      <c r="A16" s="225" t="s">
        <v>64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</row>
    <row r="17" spans="1:11" ht="24" customHeight="1">
      <c r="A17" s="225" t="s">
        <v>65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</row>
    <row r="18" spans="1:11" ht="15" customHeight="1">
      <c r="A18" s="224" t="s">
        <v>18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</row>
    <row r="19" spans="1:11" ht="18.600000000000001" customHeight="1">
      <c r="A19" s="38" t="s">
        <v>19</v>
      </c>
      <c r="B19" s="39" t="s">
        <v>51</v>
      </c>
    </row>
    <row r="20" spans="1:11" ht="18.600000000000001" customHeight="1">
      <c r="A20" s="38" t="s">
        <v>20</v>
      </c>
      <c r="B20" s="39" t="s">
        <v>52</v>
      </c>
    </row>
    <row r="21" spans="1:11">
      <c r="B21" s="109"/>
    </row>
    <row r="22" spans="1:11">
      <c r="B22" s="51"/>
      <c r="E22" s="85"/>
    </row>
    <row r="23" spans="1:11">
      <c r="B23" s="86"/>
      <c r="E23" s="84"/>
      <c r="I23" s="51"/>
    </row>
    <row r="24" spans="1:11">
      <c r="B24" s="93"/>
      <c r="E24" s="84"/>
      <c r="I24" s="51"/>
    </row>
    <row r="25" spans="1:11">
      <c r="B25" s="51"/>
      <c r="I25" s="51"/>
      <c r="J25" s="51"/>
    </row>
  </sheetData>
  <mergeCells count="4">
    <mergeCell ref="A1:XFD1"/>
    <mergeCell ref="A18:K18"/>
    <mergeCell ref="A16:K16"/>
    <mergeCell ref="A17:K17"/>
  </mergeCells>
  <hyperlinks>
    <hyperlink ref="B19" r:id="rId1" xr:uid="{00000000-0004-0000-0200-000000000000}"/>
    <hyperlink ref="B20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H31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20.44140625" style="4" customWidth="1"/>
    <col min="2" max="3" width="15" style="4" customWidth="1" outlineLevel="1"/>
    <col min="4" max="4" width="15" style="4" customWidth="1"/>
    <col min="5" max="8" width="13.33203125" style="4" customWidth="1"/>
    <col min="9" max="13" width="12.44140625" style="4" customWidth="1"/>
    <col min="14" max="14" width="11.6640625" style="4" bestFit="1" customWidth="1"/>
    <col min="15" max="16" width="11.5546875" style="4" bestFit="1" customWidth="1"/>
    <col min="17" max="16384" width="9.109375" style="4"/>
  </cols>
  <sheetData>
    <row r="1" spans="1:33" s="229" customFormat="1" ht="25.95" customHeight="1">
      <c r="A1" s="229" t="s">
        <v>35</v>
      </c>
    </row>
    <row r="2" spans="1:33" s="52" customFormat="1" ht="13.8" outlineLevel="1" thickBot="1">
      <c r="D2" s="53" t="s">
        <v>61</v>
      </c>
      <c r="G2" s="72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</row>
    <row r="3" spans="1:33" s="52" customFormat="1" ht="44.4" customHeight="1" outlineLevel="1" thickBot="1">
      <c r="A3" s="55" t="s">
        <v>0</v>
      </c>
      <c r="B3" s="56">
        <v>45382</v>
      </c>
      <c r="C3" s="56">
        <v>45657</v>
      </c>
      <c r="D3" s="56">
        <v>45747</v>
      </c>
      <c r="E3" s="57" t="s">
        <v>95</v>
      </c>
      <c r="F3" s="57" t="s">
        <v>82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33" s="52" customFormat="1" ht="19.5" customHeight="1" outlineLevel="1">
      <c r="A4" s="58" t="s">
        <v>36</v>
      </c>
      <c r="B4" s="59">
        <v>614101.52</v>
      </c>
      <c r="C4" s="59">
        <v>666440.93000000005</v>
      </c>
      <c r="D4" s="59">
        <v>683865.1</v>
      </c>
      <c r="E4" s="60">
        <f t="shared" ref="E4:E9" si="0">D4/C4-1</f>
        <v>2.6145107864248285E-2</v>
      </c>
      <c r="F4" s="60">
        <f>D4/B4-1</f>
        <v>0.11360268250109518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33" s="52" customFormat="1" ht="19.5" customHeight="1" outlineLevel="1">
      <c r="A5" s="61" t="s">
        <v>40</v>
      </c>
      <c r="B5" s="62">
        <v>153.33000000000001</v>
      </c>
      <c r="C5" s="62">
        <v>241.08</v>
      </c>
      <c r="D5" s="62">
        <v>260.44</v>
      </c>
      <c r="E5" s="63">
        <f t="shared" ref="E5" si="1">D5/C5-1</f>
        <v>8.0305292848846799E-2</v>
      </c>
      <c r="F5" s="63">
        <f t="shared" ref="F5" si="2">D5/B5-1</f>
        <v>0.69855866431878932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</row>
    <row r="6" spans="1:33" s="52" customFormat="1" ht="19.5" customHeight="1" outlineLevel="1">
      <c r="A6" s="61" t="s">
        <v>11</v>
      </c>
      <c r="B6" s="62">
        <v>594949.61</v>
      </c>
      <c r="C6" s="62">
        <v>646366.22</v>
      </c>
      <c r="D6" s="62">
        <v>664936.99</v>
      </c>
      <c r="E6" s="63">
        <f t="shared" si="0"/>
        <v>2.8731034242476472E-2</v>
      </c>
      <c r="F6" s="63">
        <f t="shared" ref="F6:F8" si="3">D6/B6-1</f>
        <v>0.11763581120760791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 spans="1:33" s="52" customFormat="1" ht="19.5" customHeight="1" outlineLevel="1">
      <c r="A7" s="64" t="s">
        <v>41</v>
      </c>
      <c r="B7" s="65">
        <v>2906.09</v>
      </c>
      <c r="C7" s="65">
        <v>3340.4</v>
      </c>
      <c r="D7" s="65">
        <v>3467.03</v>
      </c>
      <c r="E7" s="66">
        <f t="shared" si="0"/>
        <v>3.7908633696563276E-2</v>
      </c>
      <c r="F7" s="66">
        <f>D7/B7-1</f>
        <v>0.19302223950393826</v>
      </c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33" s="52" customFormat="1" ht="19.5" customHeight="1" outlineLevel="1">
      <c r="A8" s="67" t="s">
        <v>42</v>
      </c>
      <c r="B8" s="65">
        <v>214.19</v>
      </c>
      <c r="C8" s="65">
        <v>257.42</v>
      </c>
      <c r="D8" s="65">
        <v>270.95</v>
      </c>
      <c r="E8" s="66">
        <f t="shared" si="0"/>
        <v>5.2560018646569784E-2</v>
      </c>
      <c r="F8" s="66">
        <f t="shared" si="3"/>
        <v>0.26499836593678516</v>
      </c>
      <c r="G8" s="95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</row>
    <row r="9" spans="1:33" s="52" customFormat="1" ht="19.5" customHeight="1" outlineLevel="1" thickBot="1">
      <c r="A9" s="68" t="s">
        <v>32</v>
      </c>
      <c r="B9" s="69">
        <v>617221.79999999993</v>
      </c>
      <c r="C9" s="69">
        <f>SUM(C4,C7,C8)</f>
        <v>670038.75000000012</v>
      </c>
      <c r="D9" s="69">
        <f>SUM(D4,D7,D8)</f>
        <v>687603.08</v>
      </c>
      <c r="E9" s="70">
        <f t="shared" si="0"/>
        <v>2.6213901807917495E-2</v>
      </c>
      <c r="F9" s="71">
        <f>D9/B9-1</f>
        <v>0.11402915451139295</v>
      </c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</row>
    <row r="10" spans="1:33" s="22" customFormat="1" ht="24" customHeight="1" outlineLevel="1">
      <c r="A10" s="232" t="s">
        <v>71</v>
      </c>
      <c r="B10" s="232"/>
      <c r="C10" s="232"/>
      <c r="D10" s="232"/>
      <c r="E10" s="232"/>
      <c r="F10" s="232"/>
      <c r="G10" s="54"/>
      <c r="H10" s="54"/>
      <c r="I10" s="54"/>
      <c r="J10" s="54"/>
      <c r="K10" s="54"/>
      <c r="L10" s="54"/>
      <c r="M10" s="54"/>
      <c r="N10" s="3"/>
      <c r="O10" s="3"/>
      <c r="P10" s="3"/>
      <c r="Q10" s="3"/>
      <c r="R10" s="3"/>
      <c r="S10" s="3"/>
      <c r="T10" s="3"/>
    </row>
    <row r="11" spans="1:33" s="22" customFormat="1" ht="24" customHeight="1" outlineLevel="1">
      <c r="A11" s="233" t="s">
        <v>84</v>
      </c>
      <c r="B11" s="233"/>
      <c r="C11" s="233"/>
      <c r="D11" s="233"/>
      <c r="E11" s="233"/>
      <c r="F11" s="233"/>
      <c r="G11" s="54"/>
      <c r="H11" s="54"/>
      <c r="I11" s="54"/>
      <c r="J11" s="54"/>
      <c r="K11" s="54"/>
      <c r="L11" s="54"/>
      <c r="M11" s="54"/>
    </row>
    <row r="12" spans="1:33" s="231" customFormat="1" ht="15.75" customHeight="1"/>
    <row r="13" spans="1:33" s="230" customFormat="1" ht="25.95" customHeight="1">
      <c r="A13" s="230" t="s">
        <v>17</v>
      </c>
    </row>
    <row r="14" spans="1:33" ht="16.2" outlineLevel="1" thickBot="1">
      <c r="B14" s="22"/>
      <c r="C14" s="14"/>
      <c r="F14" s="53" t="s">
        <v>61</v>
      </c>
      <c r="G14" s="72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52" customFormat="1" ht="46.95" customHeight="1" outlineLevel="1" thickBot="1">
      <c r="A15" s="55" t="s">
        <v>0</v>
      </c>
      <c r="B15" s="56">
        <v>45382</v>
      </c>
      <c r="C15" s="56">
        <v>45657</v>
      </c>
      <c r="D15" s="56">
        <v>45747</v>
      </c>
      <c r="E15" s="57" t="s">
        <v>95</v>
      </c>
      <c r="F15" s="57" t="s">
        <v>82</v>
      </c>
      <c r="G15" s="72"/>
      <c r="H15" s="72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33" s="52" customFormat="1" ht="18.600000000000001" customHeight="1" outlineLevel="1">
      <c r="A16" s="58" t="s">
        <v>36</v>
      </c>
      <c r="B16" s="59">
        <v>509321.13816259615</v>
      </c>
      <c r="C16" s="59">
        <v>568307.06999999995</v>
      </c>
      <c r="D16" s="59">
        <v>584749.41</v>
      </c>
      <c r="E16" s="60">
        <f t="shared" ref="E16:E17" si="4">D16/C16-1</f>
        <v>2.8932140506364057E-2</v>
      </c>
      <c r="F16" s="60">
        <f t="shared" ref="F16:F17" si="5">D16/B16-1</f>
        <v>0.14809570266318706</v>
      </c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</row>
    <row r="17" spans="1:34" s="52" customFormat="1" ht="18.600000000000001" customHeight="1" outlineLevel="1">
      <c r="A17" s="61" t="s">
        <v>4</v>
      </c>
      <c r="B17" s="62">
        <v>153.1</v>
      </c>
      <c r="C17" s="62">
        <v>240.17</v>
      </c>
      <c r="D17" s="62">
        <v>260.13</v>
      </c>
      <c r="E17" s="63">
        <f t="shared" si="4"/>
        <v>8.3107798642628072E-2</v>
      </c>
      <c r="F17" s="63">
        <f t="shared" si="5"/>
        <v>0.69908556499020258</v>
      </c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spans="1:34" s="52" customFormat="1" ht="18.600000000000001" customHeight="1" outlineLevel="1" thickBot="1">
      <c r="A18" s="73" t="s">
        <v>11</v>
      </c>
      <c r="B18" s="62">
        <v>490597.36</v>
      </c>
      <c r="C18" s="62">
        <v>548550.98</v>
      </c>
      <c r="D18" s="62">
        <v>566173.77</v>
      </c>
      <c r="E18" s="75">
        <f>D18/C18-1</f>
        <v>3.2126075137082211E-2</v>
      </c>
      <c r="F18" s="76">
        <f t="shared" ref="F18" si="6">D18/B18-1</f>
        <v>0.15404976904074674</v>
      </c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</row>
    <row r="19" spans="1:34" ht="24" customHeight="1" outlineLevel="1">
      <c r="A19" s="232" t="s">
        <v>71</v>
      </c>
      <c r="B19" s="232"/>
      <c r="C19" s="232"/>
      <c r="D19" s="232"/>
      <c r="E19" s="232"/>
      <c r="F19" s="232"/>
      <c r="G19" s="54"/>
      <c r="H19" s="54"/>
      <c r="I19" s="54"/>
      <c r="J19" s="54"/>
    </row>
    <row r="20" spans="1:34" s="22" customFormat="1" ht="24" customHeight="1" outlineLevel="1">
      <c r="A20" s="233" t="s">
        <v>85</v>
      </c>
      <c r="B20" s="233"/>
      <c r="C20" s="233"/>
      <c r="D20" s="233"/>
      <c r="E20" s="233"/>
      <c r="F20" s="233"/>
      <c r="G20" s="95"/>
      <c r="H20" s="95"/>
      <c r="I20" s="95"/>
      <c r="J20" s="95"/>
    </row>
    <row r="21" spans="1:34" s="228" customFormat="1" ht="13.95" customHeight="1"/>
    <row r="22" spans="1:34" s="214" customFormat="1" ht="24.6" customHeight="1" thickBot="1">
      <c r="A22" s="213" t="s">
        <v>37</v>
      </c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</row>
    <row r="23" spans="1:34" s="227" customFormat="1" ht="13.8" outlineLevel="1" thickBot="1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</row>
    <row r="24" spans="1:34" s="22" customFormat="1" ht="69" customHeight="1" outlineLevel="1" thickBot="1">
      <c r="A24" s="163" t="s">
        <v>53</v>
      </c>
      <c r="B24" s="164" t="s">
        <v>62</v>
      </c>
    </row>
    <row r="25" spans="1:34" s="22" customFormat="1" ht="18.75" customHeight="1" outlineLevel="1">
      <c r="A25" s="172" t="s">
        <v>96</v>
      </c>
      <c r="B25" s="173">
        <v>-2.68</v>
      </c>
    </row>
    <row r="26" spans="1:34" s="22" customFormat="1" ht="18.75" customHeight="1" outlineLevel="1">
      <c r="A26" s="209" t="s">
        <v>99</v>
      </c>
      <c r="B26" s="210">
        <v>57.64</v>
      </c>
    </row>
    <row r="27" spans="1:34" s="22" customFormat="1" ht="18.75" customHeight="1" outlineLevel="1">
      <c r="A27" s="209" t="s">
        <v>100</v>
      </c>
      <c r="B27" s="210">
        <v>10.31</v>
      </c>
    </row>
    <row r="28" spans="1:34" s="22" customFormat="1" ht="18.75" customHeight="1" outlineLevel="1">
      <c r="A28" s="209" t="s">
        <v>101</v>
      </c>
      <c r="B28" s="210">
        <v>-3.46</v>
      </c>
    </row>
    <row r="29" spans="1:34" s="22" customFormat="1" ht="18.75" customHeight="1" outlineLevel="1" thickBot="1">
      <c r="A29" s="211" t="s">
        <v>102</v>
      </c>
      <c r="B29" s="212">
        <v>-0.02</v>
      </c>
    </row>
    <row r="30" spans="1:34" s="22" customFormat="1" outlineLevel="1">
      <c r="A30" s="174" t="s">
        <v>86</v>
      </c>
      <c r="B30" s="175">
        <f>SUM(B26:B29)</f>
        <v>64.470000000000013</v>
      </c>
    </row>
    <row r="31" spans="1:34" s="22" customFormat="1" ht="26.4" outlineLevel="1">
      <c r="A31" s="176" t="s">
        <v>97</v>
      </c>
      <c r="B31" s="177">
        <f>SUM(B25:B28)</f>
        <v>61.809999999999995</v>
      </c>
    </row>
  </sheetData>
  <mergeCells count="10">
    <mergeCell ref="A23:XFD23"/>
    <mergeCell ref="A21:XFD21"/>
    <mergeCell ref="A1:XFD1"/>
    <mergeCell ref="A13:XFD13"/>
    <mergeCell ref="A22:XFD22"/>
    <mergeCell ref="A12:XFD12"/>
    <mergeCell ref="A10:F10"/>
    <mergeCell ref="A11:F11"/>
    <mergeCell ref="A19:F19"/>
    <mergeCell ref="A20:F20"/>
  </mergeCells>
  <phoneticPr fontId="22" type="noConversion"/>
  <conditionalFormatting sqref="F16 F18 F4 F6:F9">
    <cfRule type="cellIs" dxfId="7" priority="28" operator="lessThan">
      <formula>0</formula>
    </cfRule>
  </conditionalFormatting>
  <conditionalFormatting sqref="F17">
    <cfRule type="cellIs" dxfId="6" priority="27" operator="lessThan">
      <formula>0</formula>
    </cfRule>
  </conditionalFormatting>
  <conditionalFormatting sqref="E4 E6:E9">
    <cfRule type="cellIs" dxfId="5" priority="19" operator="lessThan">
      <formula>0</formula>
    </cfRule>
  </conditionalFormatting>
  <conditionalFormatting sqref="E16">
    <cfRule type="cellIs" dxfId="4" priority="17" operator="lessThan">
      <formula>0</formula>
    </cfRule>
  </conditionalFormatting>
  <conditionalFormatting sqref="E17">
    <cfRule type="cellIs" dxfId="3" priority="16" operator="lessThan">
      <formula>0</formula>
    </cfRule>
  </conditionalFormatting>
  <conditionalFormatting sqref="E18">
    <cfRule type="cellIs" dxfId="2" priority="15" operator="lessThan">
      <formula>0</formula>
    </cfRule>
  </conditionalFormatting>
  <conditionalFormatting sqref="F5">
    <cfRule type="cellIs" dxfId="1" priority="3" operator="lessThan">
      <formula>0</formula>
    </cfRule>
  </conditionalFormatting>
  <conditionalFormatting sqref="E5">
    <cfRule type="cellIs" dxfId="0" priority="2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2025-05-27T18:36:21Z</dcterms:modified>
</cp:coreProperties>
</file>