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luh\Desktop\робоча\Новая папка\"/>
    </mc:Choice>
  </mc:AlternateContent>
  <bookViews>
    <workbookView xWindow="0" yWindow="0" windowWidth="18310" windowHeight="7890" tabRatio="904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ВЧА'!$B$41:$E$41</definedName>
    <definedName name="_xlnm._FilterDatabase" localSheetId="1" hidden="1">В_ВЧА!#REF!</definedName>
    <definedName name="_xlnm._FilterDatabase" localSheetId="3" hidden="1">'В_динаміка ВЧА'!$B$3:$G$18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ВЧА'!$B$32:$E$32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'інд+дох'!$A$24:$C$24</definedName>
    <definedName name="cevv">#REF!</definedName>
    <definedName name="_xlnm.Print_Area" localSheetId="1">В_ВЧА!#REF!</definedName>
  </definedNames>
  <calcPr calcId="152511"/>
</workbook>
</file>

<file path=xl/calcChain.xml><?xml version="1.0" encoding="utf-8"?>
<calcChain xmlns="http://schemas.openxmlformats.org/spreadsheetml/2006/main">
  <c r="E45" i="20" l="1"/>
  <c r="D45" i="20"/>
  <c r="C45" i="20"/>
  <c r="B45" i="20"/>
  <c r="E44" i="20"/>
  <c r="D44" i="20"/>
  <c r="C44" i="20"/>
  <c r="B44" i="20"/>
  <c r="E43" i="20"/>
  <c r="D43" i="20"/>
  <c r="C43" i="20"/>
  <c r="B43" i="20"/>
  <c r="F4" i="22"/>
  <c r="E4" i="22"/>
  <c r="E9" i="24"/>
  <c r="F9" i="24"/>
  <c r="G9" i="24"/>
  <c r="H9" i="24"/>
  <c r="F8" i="23"/>
  <c r="E8" i="23"/>
  <c r="C59" i="14"/>
  <c r="C60" i="14"/>
  <c r="C61" i="14"/>
  <c r="C62" i="14"/>
  <c r="D59" i="14"/>
  <c r="D60" i="14"/>
  <c r="D61" i="14"/>
  <c r="D62" i="14"/>
  <c r="D58" i="14"/>
  <c r="E59" i="14"/>
  <c r="E60" i="14"/>
  <c r="E61" i="14"/>
  <c r="E62" i="14"/>
  <c r="E63" i="14"/>
  <c r="D63" i="14"/>
  <c r="C63" i="14"/>
  <c r="B63" i="14"/>
  <c r="B59" i="14"/>
  <c r="B60" i="14"/>
  <c r="B61" i="14"/>
  <c r="B62" i="14"/>
  <c r="D54" i="14"/>
  <c r="D55" i="14"/>
  <c r="D64" i="14" s="1"/>
  <c r="D56" i="14"/>
  <c r="D57" i="14"/>
  <c r="E58" i="14"/>
  <c r="E57" i="14"/>
  <c r="E65" i="14" s="1"/>
  <c r="E56" i="14"/>
  <c r="E55" i="14"/>
  <c r="E54" i="14"/>
  <c r="E64" i="14" s="1"/>
  <c r="B58" i="14"/>
  <c r="B57" i="14"/>
  <c r="C58" i="14"/>
  <c r="C57" i="14"/>
  <c r="C56" i="14"/>
  <c r="C55" i="14"/>
  <c r="C54" i="14"/>
  <c r="C65" i="14" s="1"/>
  <c r="B56" i="14"/>
  <c r="B55" i="14"/>
  <c r="B54" i="14"/>
  <c r="C31" i="12"/>
  <c r="D31" i="12" s="1"/>
  <c r="C30" i="12"/>
  <c r="C29" i="12"/>
  <c r="D29" i="12" s="1"/>
  <c r="C28" i="12"/>
  <c r="C27" i="12"/>
  <c r="D27" i="12" s="1"/>
  <c r="C26" i="12"/>
  <c r="C25" i="12"/>
  <c r="D25" i="12" s="1"/>
  <c r="C24" i="12"/>
  <c r="C23" i="12"/>
  <c r="D23" i="12" s="1"/>
  <c r="B31" i="12"/>
  <c r="B30" i="12"/>
  <c r="B29" i="12"/>
  <c r="B28" i="12"/>
  <c r="B27" i="12"/>
  <c r="B26" i="12"/>
  <c r="B25" i="12"/>
  <c r="B24" i="12"/>
  <c r="B23" i="12"/>
  <c r="C22" i="12"/>
  <c r="D22" i="12" s="1"/>
  <c r="B22" i="12"/>
  <c r="E42" i="20"/>
  <c r="D42" i="20"/>
  <c r="C42" i="20"/>
  <c r="B42" i="20"/>
  <c r="E33" i="17"/>
  <c r="D33" i="17"/>
  <c r="C33" i="17"/>
  <c r="B33" i="17"/>
  <c r="H19" i="21"/>
  <c r="G19" i="21"/>
  <c r="F19" i="21"/>
  <c r="E19" i="21"/>
  <c r="C64" i="14"/>
  <c r="C18" i="12"/>
  <c r="C21" i="12"/>
  <c r="D21" i="12"/>
  <c r="D24" i="12"/>
  <c r="D26" i="12"/>
  <c r="D28" i="12"/>
  <c r="D30" i="12"/>
  <c r="D18" i="12"/>
</calcChain>
</file>

<file path=xl/sharedStrings.xml><?xml version="1.0" encoding="utf-8"?>
<sst xmlns="http://schemas.openxmlformats.org/spreadsheetml/2006/main" count="367" uniqueCount="130">
  <si>
    <t>Індекс ПФТС</t>
  </si>
  <si>
    <t>Відкриті ІСІ</t>
  </si>
  <si>
    <t>Інтервальні ІСІ</t>
  </si>
  <si>
    <t>Закриті ІСІ</t>
  </si>
  <si>
    <t>CAC 40 (Франція)</t>
  </si>
  <si>
    <t>FTSE 100  (Великобританія)</t>
  </si>
  <si>
    <t>HANG SENG (Гонг-Конг)</t>
  </si>
  <si>
    <t>NIKKEI 225 (Японія)</t>
  </si>
  <si>
    <t>DAX (ФРН)</t>
  </si>
  <si>
    <t>S&amp;P 500 (США)</t>
  </si>
  <si>
    <t>Дата реєстрації</t>
  </si>
  <si>
    <t>Дата досягнення нормативів</t>
  </si>
  <si>
    <t>Номінал ІС, грн.</t>
  </si>
  <si>
    <t>Назва КУА</t>
  </si>
  <si>
    <t>Офіційний сайт КУА</t>
  </si>
  <si>
    <t>ТОВ КУА "Альтус ессетс актівітіс"</t>
  </si>
  <si>
    <t>ТОВ КУА "Універ Менеджмент"</t>
  </si>
  <si>
    <t>ТАСК Ресурс</t>
  </si>
  <si>
    <t>ТОВ КУА "ТАСК-Інвест"</t>
  </si>
  <si>
    <t>н.д.</t>
  </si>
  <si>
    <t>Надбання</t>
  </si>
  <si>
    <t>Назва фонду</t>
  </si>
  <si>
    <t xml:space="preserve">Вартість чистих активів </t>
  </si>
  <si>
    <t>Кількість інвестиційних сертифікатів в обігу</t>
  </si>
  <si>
    <t>зміна, %</t>
  </si>
  <si>
    <t>зміна, шт.</t>
  </si>
  <si>
    <t>Середня доходність фондів</t>
  </si>
  <si>
    <t>Депозити у євро</t>
  </si>
  <si>
    <t>Депозити у дол. США</t>
  </si>
  <si>
    <t>Депозити у грн.</t>
  </si>
  <si>
    <t>http://www.task.ua/</t>
  </si>
  <si>
    <t>Форма</t>
  </si>
  <si>
    <t>Вид</t>
  </si>
  <si>
    <t>пайовий</t>
  </si>
  <si>
    <t>N з/п</t>
  </si>
  <si>
    <t>ВЧА, грн.</t>
  </si>
  <si>
    <t>Кількість ІС в обігу, шт.</t>
  </si>
  <si>
    <t>ВЧА на один ІС, грн.</t>
  </si>
  <si>
    <t>ТОВ КУА "Альтус Ассетс Актівітіс"</t>
  </si>
  <si>
    <t>http://univer.ua/</t>
  </si>
  <si>
    <t>ТОВ КУА "АРТ - КАПІТАЛ Менеджмент"</t>
  </si>
  <si>
    <t>Разом</t>
  </si>
  <si>
    <t>х</t>
  </si>
  <si>
    <t>з початку діяльності фонду</t>
  </si>
  <si>
    <t>зміна, тис. грн.</t>
  </si>
  <si>
    <t>Чистий притік/відтік капіталу, тис. грн.</t>
  </si>
  <si>
    <t>Інші</t>
  </si>
  <si>
    <t>Зміна ВЧА, тис. грн.</t>
  </si>
  <si>
    <t>Зміна ВЧА, %</t>
  </si>
  <si>
    <t>Період</t>
  </si>
  <si>
    <t>Софіївський</t>
  </si>
  <si>
    <t>Альтус-Збалансований</t>
  </si>
  <si>
    <t>http://www.altus.ua/</t>
  </si>
  <si>
    <t>Альтус-Депозит</t>
  </si>
  <si>
    <t>Кількість ЦП в обігу, шт.</t>
  </si>
  <si>
    <t>ВЧА на один ЦП, грн.</t>
  </si>
  <si>
    <t>Номінал ЦП, грн.</t>
  </si>
  <si>
    <t>Кількість цінних паперів в обігу</t>
  </si>
  <si>
    <t>Доходність інвестиційних сертифікатів</t>
  </si>
  <si>
    <t>Зміна з початку року</t>
  </si>
  <si>
    <t>ВСІ</t>
  </si>
  <si>
    <t>ТОВ КУА "Всесвіт"</t>
  </si>
  <si>
    <t>http://www.vseswit.com.ua/</t>
  </si>
  <si>
    <t>КІНТО-Класичний</t>
  </si>
  <si>
    <t>http://www.kinto.com/</t>
  </si>
  <si>
    <t>КІНТО-Еквіті</t>
  </si>
  <si>
    <t>ТОВ КУА "ІВЕКС ЕССЕТ МЕНЕДЖМЕНТ"</t>
  </si>
  <si>
    <t>УНІВЕР.УА/Ярослав Мудрий: Фонд Акцiй</t>
  </si>
  <si>
    <t>УНIВЕР.УА/Михайло Грушевський: Фонд Державних Паперiв</t>
  </si>
  <si>
    <t>УНIВЕР.УА/Тарас Шевченко: Фонд Заощаджень</t>
  </si>
  <si>
    <t>УНІВЕР.УА/Володимир Великий: Фонд Збалансований</t>
  </si>
  <si>
    <t>Індекс</t>
  </si>
  <si>
    <t>http://www.am.eavex.com.ua/</t>
  </si>
  <si>
    <t>1 місяць*</t>
  </si>
  <si>
    <t>Назва фонду*</t>
  </si>
  <si>
    <t>1 рік</t>
  </si>
  <si>
    <t>Зміна за місяць</t>
  </si>
  <si>
    <t>Динаміка відкритих фондів. Ренкінг за чистим притоком</t>
  </si>
  <si>
    <t>Динаміка інтервальних фондів. Ренкінг за чистим притоком</t>
  </si>
  <si>
    <t>Динаміка закритих фондів. Ренкінг за чистим притоком</t>
  </si>
  <si>
    <t>Доходність відкритих фондів. Сортування за датою досягнення нормативів</t>
  </si>
  <si>
    <t>1 місяць</t>
  </si>
  <si>
    <t>з початку діяльності фонду, % річних (середня)*</t>
  </si>
  <si>
    <t>* Показник "з початку діяльності фонду, % річних (середня)" розраховується за формулою складного відсотка.</t>
  </si>
  <si>
    <t>Доходність інтервальних фондів. Сортування за датою досягнення нормативів</t>
  </si>
  <si>
    <t>Доходність закритих фондів. Сортування за датою досягнення нормативів</t>
  </si>
  <si>
    <t>Доходність</t>
  </si>
  <si>
    <t>ПрАТ “КІНТО”</t>
  </si>
  <si>
    <t>(*) Усі фонди - диверсифіковані пайові.</t>
  </si>
  <si>
    <t>Чистий притік/відтік капіталу за місяць, тис. грн.</t>
  </si>
  <si>
    <t>http://am.artcapital.ua/</t>
  </si>
  <si>
    <t>Відкриті фонди. Ренкінг за ВЧА</t>
  </si>
  <si>
    <t>Інтервальні фонди. Ренкінг за ВЧА</t>
  </si>
  <si>
    <t>Закриті фонди. Ренкінг за ВЧА</t>
  </si>
  <si>
    <t>КІНТО-Казначейський</t>
  </si>
  <si>
    <t>Середнє значення</t>
  </si>
  <si>
    <t>"Золотий" депозит (за офіційним курсом золота)</t>
  </si>
  <si>
    <t>травень</t>
  </si>
  <si>
    <t>червень</t>
  </si>
  <si>
    <t>3 місяці</t>
  </si>
  <si>
    <t>6 місяців  (з початку року)</t>
  </si>
  <si>
    <t>ОТП Фонд Акцій</t>
  </si>
  <si>
    <t>ТОВ КУА "ОТП Капітал"</t>
  </si>
  <si>
    <t>http://otpcapital.com.ua/</t>
  </si>
  <si>
    <t>ОТП Класичний</t>
  </si>
  <si>
    <t>Індекс Української Біржі</t>
  </si>
  <si>
    <t>DJI (США)</t>
  </si>
  <si>
    <t>КІНТО-Голд</t>
  </si>
  <si>
    <t>Індекс Перспектива</t>
  </si>
  <si>
    <t>SSE COMPOSITE (Китай)</t>
  </si>
  <si>
    <t>WIG20 (Польща)</t>
  </si>
  <si>
    <t>Промінвест-Керамет</t>
  </si>
  <si>
    <t>диверс.</t>
  </si>
  <si>
    <t>ЗАТ КУА "ІНЕКО-ІНВЕСТ"</t>
  </si>
  <si>
    <t>http://www.ineko-invest.com/</t>
  </si>
  <si>
    <t>ІНЖУР ЕНЕРДЖІ</t>
  </si>
  <si>
    <t>закритий строковий недиверсифікований</t>
  </si>
  <si>
    <t>ТОВ «ІНЖУР»</t>
  </si>
  <si>
    <t>https://www.inzhur.reit/</t>
  </si>
  <si>
    <t>Закритий строковий спеціалізований</t>
  </si>
  <si>
    <t>ПрАТ "КIНТО"</t>
  </si>
  <si>
    <t>www.kinto.com</t>
  </si>
  <si>
    <t>з початку 2026 року</t>
  </si>
  <si>
    <t>Перспектива</t>
  </si>
  <si>
    <t>ПФТС</t>
  </si>
  <si>
    <t>ІНЖУР REIT</t>
  </si>
  <si>
    <t>www.inzhur.reit/</t>
  </si>
  <si>
    <t>ЗЕМЕЛЬНИЙ ІНВЕСТИЦІЙНИЙ ФОНД ҐРУНТОВНО</t>
  </si>
  <si>
    <t>ТОВ "КУА "ІЗІ ЛАЙФ"</t>
  </si>
  <si>
    <t>easylife.com.ua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</si>
</sst>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,##0.00&quot; грн.&quot;;\-#,##0.00&quot; грн.&quot;"/>
  </numFmts>
  <fonts count="21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/>
      <top style="dotted">
        <color indexed="55"/>
      </top>
      <bottom style="dotted">
        <color indexed="23"/>
      </bottom>
      <diagonal/>
    </border>
    <border>
      <left/>
      <right/>
      <top style="dotted">
        <color indexed="23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4" fontId="17" fillId="0" borderId="17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9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1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78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2" xfId="4" applyFont="1" applyFill="1" applyBorder="1" applyAlignment="1">
      <alignment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/>
    </xf>
    <xf numFmtId="4" fontId="9" fillId="0" borderId="24" xfId="0" applyNumberFormat="1" applyFont="1" applyFill="1" applyBorder="1" applyAlignment="1">
      <alignment horizontal="right" vertical="center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1" xfId="1" applyFont="1" applyFill="1" applyBorder="1" applyAlignment="1" applyProtection="1">
      <alignment vertical="center" wrapText="1"/>
    </xf>
    <xf numFmtId="0" fontId="14" fillId="0" borderId="25" xfId="4" applyFont="1" applyFill="1" applyBorder="1" applyAlignment="1">
      <alignment vertical="center" wrapText="1"/>
    </xf>
    <xf numFmtId="10" fontId="14" fillId="0" borderId="26" xfId="5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0" fillId="0" borderId="29" xfId="0" applyBorder="1"/>
    <xf numFmtId="0" fontId="10" fillId="0" borderId="30" xfId="0" applyFont="1" applyFill="1" applyBorder="1" applyAlignment="1">
      <alignment horizontal="center" vertical="center" wrapText="1" shrinkToFit="1"/>
    </xf>
    <xf numFmtId="4" fontId="10" fillId="0" borderId="31" xfId="0" applyNumberFormat="1" applyFont="1" applyFill="1" applyBorder="1" applyAlignment="1">
      <alignment horizontal="right" vertical="center" indent="1"/>
    </xf>
    <xf numFmtId="3" fontId="10" fillId="0" borderId="32" xfId="0" applyNumberFormat="1" applyFont="1" applyFill="1" applyBorder="1" applyAlignment="1">
      <alignment horizontal="right" vertical="center" indent="1"/>
    </xf>
    <xf numFmtId="4" fontId="10" fillId="0" borderId="33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19" fillId="0" borderId="16" xfId="6" applyNumberFormat="1" applyFont="1" applyFill="1" applyBorder="1" applyAlignment="1">
      <alignment horizontal="right" vertical="center" wrapText="1" indent="1"/>
    </xf>
    <xf numFmtId="3" fontId="19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4" xfId="0" applyFont="1" applyBorder="1" applyAlignment="1">
      <alignment vertical="center"/>
    </xf>
    <xf numFmtId="14" fontId="9" fillId="0" borderId="34" xfId="0" applyNumberFormat="1" applyFont="1" applyBorder="1" applyAlignment="1">
      <alignment horizontal="center" vertical="center"/>
    </xf>
    <xf numFmtId="14" fontId="9" fillId="0" borderId="35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6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4" fillId="0" borderId="8" xfId="3" applyNumberFormat="1" applyFont="1" applyFill="1" applyBorder="1" applyAlignment="1">
      <alignment horizontal="center" vertical="center" wrapText="1"/>
    </xf>
    <xf numFmtId="3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4" fontId="10" fillId="0" borderId="32" xfId="0" applyNumberFormat="1" applyFont="1" applyFill="1" applyBorder="1" applyAlignment="1">
      <alignment horizontal="right" vertical="center" indent="1"/>
    </xf>
    <xf numFmtId="0" fontId="9" fillId="0" borderId="37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0" fontId="9" fillId="0" borderId="38" xfId="0" applyFont="1" applyFill="1" applyBorder="1" applyAlignment="1">
      <alignment horizontal="left" vertical="center" wrapText="1" shrinkToFit="1"/>
    </xf>
    <xf numFmtId="0" fontId="9" fillId="0" borderId="39" xfId="0" applyFont="1" applyFill="1" applyBorder="1" applyAlignment="1">
      <alignment horizontal="left" vertical="center" wrapText="1" shrinkToFit="1"/>
    </xf>
    <xf numFmtId="4" fontId="9" fillId="0" borderId="40" xfId="0" applyNumberFormat="1" applyFont="1" applyFill="1" applyBorder="1" applyAlignment="1">
      <alignment horizontal="right" vertical="center" indent="1"/>
    </xf>
    <xf numFmtId="10" fontId="9" fillId="0" borderId="40" xfId="9" applyNumberFormat="1" applyFont="1" applyFill="1" applyBorder="1" applyAlignment="1">
      <alignment horizontal="right" vertical="center" indent="1"/>
    </xf>
    <xf numFmtId="4" fontId="9" fillId="0" borderId="41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2" xfId="0" applyFont="1" applyFill="1" applyBorder="1" applyAlignment="1">
      <alignment horizontal="left" vertical="center" wrapText="1" shrinkToFit="1"/>
    </xf>
    <xf numFmtId="4" fontId="9" fillId="0" borderId="43" xfId="0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0" fontId="14" fillId="0" borderId="10" xfId="4" applyFont="1" applyFill="1" applyBorder="1" applyAlignment="1">
      <alignment vertical="center" wrapText="1"/>
    </xf>
    <xf numFmtId="0" fontId="14" fillId="0" borderId="44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1" xfId="5" applyNumberFormat="1" applyFont="1" applyFill="1" applyBorder="1" applyAlignment="1">
      <alignment horizontal="right" vertical="center" indent="1"/>
    </xf>
    <xf numFmtId="10" fontId="14" fillId="0" borderId="23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5" xfId="5" applyNumberFormat="1" applyFont="1" applyFill="1" applyBorder="1" applyAlignment="1">
      <alignment horizontal="right" vertical="center" indent="1"/>
    </xf>
    <xf numFmtId="10" fontId="14" fillId="0" borderId="33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0" fillId="0" borderId="5" xfId="4" applyFont="1" applyFill="1" applyBorder="1" applyAlignment="1">
      <alignment vertical="center" wrapText="1"/>
    </xf>
    <xf numFmtId="14" fontId="20" fillId="0" borderId="8" xfId="4" applyNumberFormat="1" applyFont="1" applyFill="1" applyBorder="1" applyAlignment="1">
      <alignment horizontal="center" vertical="center" wrapText="1"/>
    </xf>
    <xf numFmtId="10" fontId="20" fillId="0" borderId="8" xfId="5" applyNumberFormat="1" applyFont="1" applyFill="1" applyBorder="1" applyAlignment="1">
      <alignment horizontal="right" vertical="center" wrapText="1" indent="1"/>
    </xf>
    <xf numFmtId="10" fontId="20" fillId="0" borderId="36" xfId="7" applyNumberFormat="1" applyFont="1" applyFill="1" applyBorder="1" applyAlignment="1">
      <alignment horizontal="right" vertical="center" wrapText="1" indent="1"/>
    </xf>
    <xf numFmtId="0" fontId="19" fillId="0" borderId="0" xfId="4" applyFont="1" applyFill="1" applyBorder="1" applyAlignment="1">
      <alignment vertical="center" wrapText="1"/>
    </xf>
    <xf numFmtId="10" fontId="19" fillId="0" borderId="0" xfId="5" applyNumberFormat="1" applyFont="1" applyFill="1" applyBorder="1" applyAlignment="1">
      <alignment horizontal="center" vertical="center" wrapText="1"/>
    </xf>
    <xf numFmtId="10" fontId="19" fillId="0" borderId="0" xfId="5" applyNumberFormat="1" applyFont="1" applyFill="1" applyBorder="1" applyAlignment="1">
      <alignment horizontal="right" vertical="center" wrapText="1" indent="1"/>
    </xf>
    <xf numFmtId="10" fontId="19" fillId="0" borderId="0" xfId="7" applyNumberFormat="1" applyFont="1" applyFill="1" applyBorder="1" applyAlignment="1">
      <alignment horizontal="center" vertical="center" wrapText="1"/>
    </xf>
    <xf numFmtId="0" fontId="14" fillId="0" borderId="46" xfId="4" applyFont="1" applyFill="1" applyBorder="1" applyAlignment="1">
      <alignment horizontal="left" vertical="center" wrapText="1"/>
    </xf>
    <xf numFmtId="10" fontId="14" fillId="0" borderId="47" xfId="5" applyNumberFormat="1" applyFont="1" applyFill="1" applyBorder="1" applyAlignment="1">
      <alignment horizontal="right" vertical="center" indent="1"/>
    </xf>
    <xf numFmtId="0" fontId="9" fillId="0" borderId="5" xfId="0" applyFont="1" applyBorder="1" applyAlignment="1">
      <alignment horizontal="left"/>
    </xf>
    <xf numFmtId="0" fontId="14" fillId="0" borderId="48" xfId="4" applyFont="1" applyFill="1" applyBorder="1" applyAlignment="1">
      <alignment vertical="center" wrapText="1"/>
    </xf>
    <xf numFmtId="10" fontId="14" fillId="0" borderId="49" xfId="5" applyNumberFormat="1" applyFont="1" applyFill="1" applyBorder="1" applyAlignment="1">
      <alignment horizontal="center" vertical="center" wrapText="1"/>
    </xf>
    <xf numFmtId="10" fontId="14" fillId="0" borderId="50" xfId="5" applyNumberFormat="1" applyFont="1" applyFill="1" applyBorder="1" applyAlignment="1">
      <alignment horizontal="center" vertical="center" wrapText="1"/>
    </xf>
    <xf numFmtId="0" fontId="14" fillId="0" borderId="51" xfId="4" applyFont="1" applyFill="1" applyBorder="1" applyAlignment="1">
      <alignment vertical="center" wrapText="1"/>
    </xf>
    <xf numFmtId="10" fontId="14" fillId="0" borderId="51" xfId="5" applyNumberFormat="1" applyFont="1" applyFill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right" vertical="center" indent="1"/>
    </xf>
    <xf numFmtId="10" fontId="9" fillId="0" borderId="10" xfId="0" applyNumberFormat="1" applyFont="1" applyFill="1" applyBorder="1" applyAlignment="1">
      <alignment vertical="center" wrapText="1" shrinkToFit="1"/>
    </xf>
    <xf numFmtId="4" fontId="9" fillId="0" borderId="10" xfId="0" applyNumberFormat="1" applyFont="1" applyFill="1" applyBorder="1" applyAlignment="1">
      <alignment vertical="center" wrapText="1" shrinkToFit="1"/>
    </xf>
    <xf numFmtId="0" fontId="5" fillId="0" borderId="24" xfId="0" applyFont="1" applyBorder="1" applyAlignment="1">
      <alignment horizontal="left" vertical="center"/>
    </xf>
    <xf numFmtId="0" fontId="19" fillId="0" borderId="24" xfId="6" applyFont="1" applyFill="1" applyBorder="1" applyAlignment="1">
      <alignment horizontal="center" vertical="center" wrapText="1"/>
    </xf>
    <xf numFmtId="0" fontId="19" fillId="0" borderId="52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55" xfId="0" applyBorder="1" applyAlignment="1"/>
    <xf numFmtId="0" fontId="8" fillId="0" borderId="54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56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25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Динаміка індексів українських акцій та доходності публічних фондів за місяць</a:t>
            </a:r>
          </a:p>
        </c:rich>
      </c:tx>
      <c:layout>
        <c:manualLayout>
          <c:xMode val="edge"/>
          <c:yMode val="edge"/>
          <c:x val="0.23636140154303775"/>
          <c:y val="2.07798812852256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9677664767735683E-2"/>
          <c:y val="0.32988061540295699"/>
          <c:w val="0.95498485556178037"/>
          <c:h val="0.290918337993158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Індекс ПФТС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9111503752325953E-3"/>
                  <c:y val="2.367564997170512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травень</c:v>
                </c:pt>
                <c:pt idx="1">
                  <c:v>червень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-1.8523330158686457E-2</c:v>
                </c:pt>
                <c:pt idx="1">
                  <c:v>1.1317246157345418E-2</c:v>
                </c:pt>
                <c:pt idx="2">
                  <c:v>-7.645280626460027E-2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Індекс Перспектива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7.0556704330533293E-3"/>
                  <c:y val="2.413108228263105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травень</c:v>
                </c:pt>
                <c:pt idx="1">
                  <c:v>червень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2.2660042916617495E-2</c:v>
                </c:pt>
                <c:pt idx="1">
                  <c:v>1.2380223130264323E-2</c:v>
                </c:pt>
                <c:pt idx="2">
                  <c:v>-7.0422058427963563E-2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Відкриті ІСІ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9475424977160047E-4"/>
                  <c:y val="-1.61503179752215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1186985523689046E-4"/>
                  <c:y val="-1.933360941157974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8853566082128772E-4"/>
                  <c:y val="-8.14039076189054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травень</c:v>
                </c:pt>
                <c:pt idx="1">
                  <c:v>червень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4.8955975227294038E-3</c:v>
                </c:pt>
                <c:pt idx="1">
                  <c:v>1.7113799140579512E-2</c:v>
                </c:pt>
                <c:pt idx="2">
                  <c:v>5.5000341828408933E-2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Інтервальні ІСІ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0522013649962858E-3"/>
                  <c:y val="-1.520139693698080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288671705807941E-3"/>
                  <c:y val="-1.000642661567441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травень</c:v>
                </c:pt>
                <c:pt idx="1">
                  <c:v>червень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Закриті ІСІ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травень</c:v>
                </c:pt>
                <c:pt idx="1">
                  <c:v>червень</c:v>
                </c:pt>
                <c:pt idx="2">
                  <c:v>з початку 2026 року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-5.4797601221521219E-3</c:v>
                </c:pt>
                <c:pt idx="1">
                  <c:v>-1.0881435384646393E-2</c:v>
                </c:pt>
                <c:pt idx="2">
                  <c:v>1.2419869026783336E-2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204341920"/>
        <c:axId val="296857344"/>
      </c:barChart>
      <c:catAx>
        <c:axId val="204341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685734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96857344"/>
        <c:scaling>
          <c:orientation val="minMax"/>
          <c:max val="0.06"/>
          <c:min val="-0.08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43419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396663953908117E-3"/>
          <c:y val="0.76366063723204214"/>
          <c:w val="0.59779296175010443"/>
          <c:h val="8.5717010301555763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Динаміка українських та світових індексів акцій
за місяць</a:t>
            </a:r>
          </a:p>
        </c:rich>
      </c:tx>
      <c:layout>
        <c:manualLayout>
          <c:xMode val="edge"/>
          <c:yMode val="edge"/>
          <c:x val="0.19645246690371518"/>
          <c:y val="1.28828775389961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096747273703657"/>
          <c:y val="0.29308546401216146"/>
          <c:w val="0.65648688688929946"/>
          <c:h val="0.500821864328473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'інд+дох'!$B$24</c:f>
              <c:strCache>
                <c:ptCount val="1"/>
                <c:pt idx="0">
                  <c:v>Зміна за місяць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'інд+дох'!$A$25:$A$35</c:f>
              <c:strCache>
                <c:ptCount val="11"/>
                <c:pt idx="0">
                  <c:v>HANG SENG (Гонг-Конг)</c:v>
                </c:pt>
                <c:pt idx="1">
                  <c:v>WIG20 (Польща)</c:v>
                </c:pt>
                <c:pt idx="2">
                  <c:v>S&amp;P 500 (США)</c:v>
                </c:pt>
                <c:pt idx="3">
                  <c:v>DAX (ФРН)</c:v>
                </c:pt>
                <c:pt idx="4">
                  <c:v>SSE COMPOSITE (Китай)</c:v>
                </c:pt>
                <c:pt idx="5">
                  <c:v>FTSE 100  (Великобританія)</c:v>
                </c:pt>
                <c:pt idx="6">
                  <c:v>Перспектива</c:v>
                </c:pt>
                <c:pt idx="7">
                  <c:v>ПФТС</c:v>
                </c:pt>
                <c:pt idx="8">
                  <c:v>DJI (США)</c:v>
                </c:pt>
                <c:pt idx="9">
                  <c:v>CAC 40 (Франція)</c:v>
                </c:pt>
                <c:pt idx="10">
                  <c:v>NIKKEI 225 (Японія)</c:v>
                </c:pt>
              </c:strCache>
            </c:strRef>
          </c:cat>
          <c:val>
            <c:numRef>
              <c:f>'інд+дох'!$B$25:$B$35</c:f>
              <c:numCache>
                <c:formatCode>0.00%</c:formatCode>
                <c:ptCount val="11"/>
                <c:pt idx="0">
                  <c:v>-9.1388069202327449E-2</c:v>
                </c:pt>
                <c:pt idx="1">
                  <c:v>-2.699785188881898E-2</c:v>
                </c:pt>
                <c:pt idx="2">
                  <c:v>-1.0646353722793878E-2</c:v>
                </c:pt>
                <c:pt idx="3">
                  <c:v>-4.3374348229614501E-3</c:v>
                </c:pt>
                <c:pt idx="4">
                  <c:v>6.3486679595041728E-3</c:v>
                </c:pt>
                <c:pt idx="5">
                  <c:v>8.4386239970488663E-3</c:v>
                </c:pt>
                <c:pt idx="6">
                  <c:v>1.1317246157345418E-2</c:v>
                </c:pt>
                <c:pt idx="7">
                  <c:v>1.2380223130264323E-2</c:v>
                </c:pt>
                <c:pt idx="8">
                  <c:v>2.5214148014812476E-2</c:v>
                </c:pt>
                <c:pt idx="9">
                  <c:v>2.6963318156156157E-2</c:v>
                </c:pt>
                <c:pt idx="10">
                  <c:v>5.6276920525558216E-2</c:v>
                </c:pt>
              </c:numCache>
            </c:numRef>
          </c:val>
        </c:ser>
        <c:ser>
          <c:idx val="1"/>
          <c:order val="1"/>
          <c:tx>
            <c:strRef>
              <c:f>'інд+дох'!$C$24</c:f>
              <c:strCache>
                <c:ptCount val="1"/>
                <c:pt idx="0">
                  <c:v>Зміна з початку року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'інд+дох'!$A$25:$A$35</c:f>
              <c:strCache>
                <c:ptCount val="11"/>
                <c:pt idx="0">
                  <c:v>HANG SENG (Гонг-Конг)</c:v>
                </c:pt>
                <c:pt idx="1">
                  <c:v>WIG20 (Польща)</c:v>
                </c:pt>
                <c:pt idx="2">
                  <c:v>S&amp;P 500 (США)</c:v>
                </c:pt>
                <c:pt idx="3">
                  <c:v>DAX (ФРН)</c:v>
                </c:pt>
                <c:pt idx="4">
                  <c:v>SSE COMPOSITE (Китай)</c:v>
                </c:pt>
                <c:pt idx="5">
                  <c:v>FTSE 100  (Великобританія)</c:v>
                </c:pt>
                <c:pt idx="6">
                  <c:v>Перспектива</c:v>
                </c:pt>
                <c:pt idx="7">
                  <c:v>ПФТС</c:v>
                </c:pt>
                <c:pt idx="8">
                  <c:v>DJI (США)</c:v>
                </c:pt>
                <c:pt idx="9">
                  <c:v>CAC 40 (Франція)</c:v>
                </c:pt>
                <c:pt idx="10">
                  <c:v>NIKKEI 225 (Японія)</c:v>
                </c:pt>
              </c:strCache>
            </c:strRef>
          </c:cat>
          <c:val>
            <c:numRef>
              <c:f>'інд+дох'!$C$25:$C$35</c:f>
              <c:numCache>
                <c:formatCode>0.00%</c:formatCode>
                <c:ptCount val="11"/>
                <c:pt idx="0">
                  <c:v>-0.10727514909947278</c:v>
                </c:pt>
                <c:pt idx="1">
                  <c:v>0.12669518407547686</c:v>
                </c:pt>
                <c:pt idx="2">
                  <c:v>9.5516762836900027E-2</c:v>
                </c:pt>
                <c:pt idx="3">
                  <c:v>2.0636649202687929E-2</c:v>
                </c:pt>
                <c:pt idx="4">
                  <c:v>3.1636447929369815E-2</c:v>
                </c:pt>
                <c:pt idx="5">
                  <c:v>5.6964893096427938E-2</c:v>
                </c:pt>
                <c:pt idx="6">
                  <c:v>-7.645280626460027E-2</c:v>
                </c:pt>
                <c:pt idx="7">
                  <c:v>-7.0422058427963563E-2</c:v>
                </c:pt>
                <c:pt idx="8">
                  <c:v>8.8548037389866385E-2</c:v>
                </c:pt>
                <c:pt idx="9">
                  <c:v>3.1227682679918933E-2</c:v>
                </c:pt>
                <c:pt idx="10">
                  <c:v>0.3917966574148164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296860704"/>
        <c:axId val="296976128"/>
      </c:barChart>
      <c:catAx>
        <c:axId val="29686070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6976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6976128"/>
        <c:scaling>
          <c:orientation val="minMax"/>
          <c:max val="0.4"/>
          <c:min val="-0.13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68607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707853104238328"/>
          <c:y val="0.88730819049835685"/>
          <c:w val="0.5291383028160368"/>
          <c:h val="5.63625892331079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Частки фондів у сукупній ВЧА відкритих ІСІ</a:t>
            </a:r>
          </a:p>
        </c:rich>
      </c:tx>
      <c:layout>
        <c:manualLayout>
          <c:xMode val="edge"/>
          <c:yMode val="edge"/>
          <c:x val="0.25197628110232362"/>
          <c:y val="7.2918921778802936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6834032758360497"/>
          <c:y val="0.34227248998213622"/>
          <c:w val="0.31234559844975529"/>
          <c:h val="0.3348317836781767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Mode val="edge"/>
                  <c:yMode val="edge"/>
                  <c:x val="0.20998023425193635"/>
                  <c:y val="0.3809641627627255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Mode val="edge"/>
                  <c:yMode val="edge"/>
                  <c:x val="0.34384263358754574"/>
                  <c:y val="0.1726243862518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Mode val="edge"/>
                  <c:yMode val="edge"/>
                  <c:x val="0.71393279645658358"/>
                  <c:y val="0.3169740885486739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70168394945855395"/>
                  <c:y val="0.5848395154912153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Mode val="edge"/>
                  <c:yMode val="edge"/>
                  <c:x val="0.63868987918297304"/>
                  <c:y val="0.7321655003096131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57132122069381008"/>
                  <c:y val="0.8631219312593000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34296771594482933"/>
                  <c:y val="0.843776094869005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15136075218993744"/>
                  <c:y val="0.7946674332628728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17060894032969828"/>
                  <c:y val="0.6756161323995210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9.0991434842505742E-2"/>
                  <c:y val="0.5788869504480478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0.24235218703244318"/>
                  <c:y val="0.4702526384102393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В_ВЧА!$B$21:$B$31</c:f>
              <c:strCache>
                <c:ptCount val="11"/>
                <c:pt idx="0">
                  <c:v>Інші</c:v>
                </c:pt>
                <c:pt idx="1">
                  <c:v>ОТП Класичний</c:v>
                </c:pt>
                <c:pt idx="2">
                  <c:v>УНIВЕР.УА/Михайло Грушевський: Фонд Державних Паперiв</c:v>
                </c:pt>
                <c:pt idx="3">
                  <c:v>КІНТО-Класичний</c:v>
                </c:pt>
                <c:pt idx="4">
                  <c:v>КІНТО-Казначейський</c:v>
                </c:pt>
                <c:pt idx="5">
                  <c:v>ОТП Фонд Акцій</c:v>
                </c:pt>
                <c:pt idx="6">
                  <c:v>УНІВЕР.УА/Ярослав Мудрий: Фонд Акцiй</c:v>
                </c:pt>
                <c:pt idx="7">
                  <c:v>УНIВЕР.УА/Тарас Шевченко: Фонд Заощаджень</c:v>
                </c:pt>
                <c:pt idx="8">
                  <c:v>Альтус-Депозит</c:v>
                </c:pt>
                <c:pt idx="9">
                  <c:v>Альтус-Збалансований</c:v>
                </c:pt>
                <c:pt idx="10">
                  <c:v>ВСІ</c:v>
                </c:pt>
              </c:strCache>
            </c:strRef>
          </c:cat>
          <c:val>
            <c:numRef>
              <c:f>В_ВЧА!$C$21:$C$31</c:f>
              <c:numCache>
                <c:formatCode>#,##0.00</c:formatCode>
                <c:ptCount val="11"/>
                <c:pt idx="0">
                  <c:v>10612322.57009998</c:v>
                </c:pt>
                <c:pt idx="1">
                  <c:v>94210475.519999996</c:v>
                </c:pt>
                <c:pt idx="2">
                  <c:v>46161869.810000002</c:v>
                </c:pt>
                <c:pt idx="3">
                  <c:v>39368822.469999999</c:v>
                </c:pt>
                <c:pt idx="4">
                  <c:v>14966691.51</c:v>
                </c:pt>
                <c:pt idx="5">
                  <c:v>11294510.779999999</c:v>
                </c:pt>
                <c:pt idx="6">
                  <c:v>11017363.74</c:v>
                </c:pt>
                <c:pt idx="7">
                  <c:v>7336902.7999999998</c:v>
                </c:pt>
                <c:pt idx="8">
                  <c:v>7323530.8099999996</c:v>
                </c:pt>
                <c:pt idx="9">
                  <c:v>5493089.6100000003</c:v>
                </c:pt>
                <c:pt idx="10">
                  <c:v>3928878.82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В_ВЧА!$B$21:$B$31</c:f>
              <c:strCache>
                <c:ptCount val="11"/>
                <c:pt idx="0">
                  <c:v>Інші</c:v>
                </c:pt>
                <c:pt idx="1">
                  <c:v>ОТП Класичний</c:v>
                </c:pt>
                <c:pt idx="2">
                  <c:v>УНIВЕР.УА/Михайло Грушевський: Фонд Державних Паперiв</c:v>
                </c:pt>
                <c:pt idx="3">
                  <c:v>КІНТО-Класичний</c:v>
                </c:pt>
                <c:pt idx="4">
                  <c:v>КІНТО-Казначейський</c:v>
                </c:pt>
                <c:pt idx="5">
                  <c:v>ОТП Фонд Акцій</c:v>
                </c:pt>
                <c:pt idx="6">
                  <c:v>УНІВЕР.УА/Ярослав Мудрий: Фонд Акцiй</c:v>
                </c:pt>
                <c:pt idx="7">
                  <c:v>УНIВЕР.УА/Тарас Шевченко: Фонд Заощаджень</c:v>
                </c:pt>
                <c:pt idx="8">
                  <c:v>Альтус-Депозит</c:v>
                </c:pt>
                <c:pt idx="9">
                  <c:v>Альтус-Збалансований</c:v>
                </c:pt>
                <c:pt idx="10">
                  <c:v>ВСІ</c:v>
                </c:pt>
              </c:strCache>
            </c:strRef>
          </c:cat>
          <c:val>
            <c:numRef>
              <c:f>В_ВЧА!$D$21:$D$31</c:f>
              <c:numCache>
                <c:formatCode>0.00%</c:formatCode>
                <c:ptCount val="11"/>
                <c:pt idx="0">
                  <c:v>4.216016289197537E-2</c:v>
                </c:pt>
                <c:pt idx="1">
                  <c:v>0.3742751850800779</c:v>
                </c:pt>
                <c:pt idx="2">
                  <c:v>0.18338982232514489</c:v>
                </c:pt>
                <c:pt idx="3">
                  <c:v>0.15640270612174043</c:v>
                </c:pt>
                <c:pt idx="4">
                  <c:v>5.9459006060875903E-2</c:v>
                </c:pt>
                <c:pt idx="5">
                  <c:v>4.4870329857065933E-2</c:v>
                </c:pt>
                <c:pt idx="6">
                  <c:v>4.3769292428713552E-2</c:v>
                </c:pt>
                <c:pt idx="7">
                  <c:v>2.9147720975058525E-2</c:v>
                </c:pt>
                <c:pt idx="8">
                  <c:v>2.9094597328197445E-2</c:v>
                </c:pt>
                <c:pt idx="9">
                  <c:v>2.1822701977634633E-2</c:v>
                </c:pt>
                <c:pt idx="10">
                  <c:v>1.5608474953515425E-2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Динаміка ВЧА відкритих ІСІ за місяць</a:t>
            </a:r>
          </a:p>
        </c:rich>
      </c:tx>
      <c:layout>
        <c:manualLayout>
          <c:xMode val="edge"/>
          <c:yMode val="edge"/>
          <c:x val="0.40270994475280253"/>
          <c:y val="3.966134931688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609994977527503E-2"/>
          <c:y val="0.34278737623875793"/>
          <c:w val="0.8926094828073482"/>
          <c:h val="0.386698155839590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'В_динаміка ВЧА'!$C$53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70570582423786565"/>
                  <c:y val="0.6586616940124894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ВЧА'!$B$54:$B$64</c:f>
              <c:strCache>
                <c:ptCount val="11"/>
                <c:pt idx="0">
                  <c:v>ОТП Класичний</c:v>
                </c:pt>
                <c:pt idx="1">
                  <c:v>УНIВЕР.УА/Михайло Грушевський: Фонд Державних Паперiв</c:v>
                </c:pt>
                <c:pt idx="2">
                  <c:v>УНIВЕР.УА/Тарас Шевченко: Фонд Заощаджень</c:v>
                </c:pt>
                <c:pt idx="3">
                  <c:v>КІНТО-Казначейський</c:v>
                </c:pt>
                <c:pt idx="4">
                  <c:v>КІНТО-Еквіті</c:v>
                </c:pt>
                <c:pt idx="5">
                  <c:v>ВСІ</c:v>
                </c:pt>
                <c:pt idx="6">
                  <c:v>УНІВЕР.УА/Ярослав Мудрий: Фонд Акцiй</c:v>
                </c:pt>
                <c:pt idx="7">
                  <c:v>Надбання</c:v>
                </c:pt>
                <c:pt idx="8">
                  <c:v>ТАСК Ресурс</c:v>
                </c:pt>
                <c:pt idx="9">
                  <c:v>КІНТО-Класичний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ВЧА'!$C$54:$C$64</c:f>
              <c:numCache>
                <c:formatCode>#,##0.00</c:formatCode>
                <c:ptCount val="11"/>
                <c:pt idx="0">
                  <c:v>6686.9005099999913</c:v>
                </c:pt>
                <c:pt idx="1">
                  <c:v>2164.4876300000024</c:v>
                </c:pt>
                <c:pt idx="2">
                  <c:v>578.76878000000022</c:v>
                </c:pt>
                <c:pt idx="3">
                  <c:v>215.84395999999904</c:v>
                </c:pt>
                <c:pt idx="4">
                  <c:v>24.352790000000038</c:v>
                </c:pt>
                <c:pt idx="5">
                  <c:v>10.096</c:v>
                </c:pt>
                <c:pt idx="6">
                  <c:v>6.5164599999999631</c:v>
                </c:pt>
                <c:pt idx="7">
                  <c:v>3.7367800000000284</c:v>
                </c:pt>
                <c:pt idx="8">
                  <c:v>-5.2342200000002057</c:v>
                </c:pt>
                <c:pt idx="9">
                  <c:v>599.39050999999802</c:v>
                </c:pt>
                <c:pt idx="10">
                  <c:v>1078.6507600000004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ВЧА'!$E$53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8.381762008012876E-2"/>
                  <c:y val="0.3640345276585156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Mode val="edge"/>
                  <c:yMode val="edge"/>
                  <c:x val="0.16185471463749002"/>
                  <c:y val="0.5821719489013615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Mode val="edge"/>
                  <c:yMode val="edge"/>
                  <c:x val="0.24567233471761879"/>
                  <c:y val="0.689824182761467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3265996920363638"/>
                  <c:y val="0.650162833444586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Mode val="edge"/>
                  <c:yMode val="edge"/>
                  <c:x val="0.40945389119603132"/>
                  <c:y val="0.6699935081030269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49278980081592944"/>
                  <c:y val="0.6699935081030269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57612571043582761"/>
                  <c:y val="0.6657440778190754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65608964683411131"/>
                  <c:y val="0.6685770313417097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73749871461308691"/>
                  <c:y val="0.6544122637285378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8131272568692951"/>
                  <c:y val="0.7280690553170313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0.89887171879034633"/>
                  <c:y val="0.6190003446956083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0.55252189788452699"/>
                  <c:y val="0.3682839579424672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Mode val="edge"/>
                  <c:yMode val="edge"/>
                  <c:x val="0.59780268114620572"/>
                  <c:y val="0.361201574135881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Mode val="edge"/>
                  <c:yMode val="edge"/>
                  <c:x val="0.64308346440788444"/>
                  <c:y val="0.3980299699301280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Mode val="edge"/>
                  <c:yMode val="edge"/>
                  <c:x val="0.68836424766956317"/>
                  <c:y val="0.359785097374564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Mode val="edge"/>
                  <c:yMode val="edge"/>
                  <c:x val="0.7346084518517032"/>
                  <c:y val="0.3640345276585156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Mode val="edge"/>
                  <c:yMode val="edge"/>
                  <c:x val="0.77699897235199822"/>
                  <c:y val="0.3654510044198328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Mode val="edge"/>
                  <c:yMode val="edge"/>
                  <c:x val="0.82035291377275443"/>
                  <c:y val="0.3697004347037843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Mode val="edge"/>
                  <c:yMode val="edge"/>
                  <c:x val="0.85696290875028203"/>
                  <c:y val="0.4291924586791060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Mode val="edge"/>
                  <c:yMode val="edge"/>
                  <c:x val="0.79578568030099261"/>
                  <c:y val="0.4801856220865245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Mode val="edge"/>
                  <c:yMode val="edge"/>
                  <c:x val="0.82902370205690568"/>
                  <c:y val="0.6855747524775158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Mode val="edge"/>
                  <c:yMode val="edge"/>
                  <c:x val="0.87863987946066013"/>
                  <c:y val="0.4291924586791060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ВЧА'!$B$54:$B$64</c:f>
              <c:strCache>
                <c:ptCount val="11"/>
                <c:pt idx="0">
                  <c:v>ОТП Класичний</c:v>
                </c:pt>
                <c:pt idx="1">
                  <c:v>УНIВЕР.УА/Михайло Грушевський: Фонд Державних Паперiв</c:v>
                </c:pt>
                <c:pt idx="2">
                  <c:v>УНIВЕР.УА/Тарас Шевченко: Фонд Заощаджень</c:v>
                </c:pt>
                <c:pt idx="3">
                  <c:v>КІНТО-Казначейський</c:v>
                </c:pt>
                <c:pt idx="4">
                  <c:v>КІНТО-Еквіті</c:v>
                </c:pt>
                <c:pt idx="5">
                  <c:v>ВСІ</c:v>
                </c:pt>
                <c:pt idx="6">
                  <c:v>УНІВЕР.УА/Ярослав Мудрий: Фонд Акцiй</c:v>
                </c:pt>
                <c:pt idx="7">
                  <c:v>Надбання</c:v>
                </c:pt>
                <c:pt idx="8">
                  <c:v>ТАСК Ресурс</c:v>
                </c:pt>
                <c:pt idx="9">
                  <c:v>КІНТО-Класичний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ВЧА'!$E$54:$E$64</c:f>
              <c:numCache>
                <c:formatCode>#,##0.00</c:formatCode>
                <c:ptCount val="11"/>
                <c:pt idx="0">
                  <c:v>5503.5407396918699</c:v>
                </c:pt>
                <c:pt idx="1">
                  <c:v>1589.8805624573577</c:v>
                </c:pt>
                <c:pt idx="2">
                  <c:v>494.35188650261853</c:v>
                </c:pt>
                <c:pt idx="3">
                  <c:v>370.64499500834427</c:v>
                </c:pt>
                <c:pt idx="4">
                  <c:v>23.368550964767991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-26.305692243019106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205345472"/>
        <c:axId val="296370320"/>
      </c:barChart>
      <c:lineChart>
        <c:grouping val="standard"/>
        <c:varyColors val="0"/>
        <c:ser>
          <c:idx val="2"/>
          <c:order val="2"/>
          <c:tx>
            <c:strRef>
              <c:f>'В_динаміка ВЧА'!$D$53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6.2622359829981253E-2"/>
                  <c:y val="0.305958980444511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Mode val="edge"/>
                  <c:yMode val="edge"/>
                  <c:x val="0.14836682175103252"/>
                  <c:y val="0.3498697600453438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Mode val="edge"/>
                  <c:yMode val="edge"/>
                  <c:x val="0.2384466778141594"/>
                  <c:y val="0.4646043777120355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31166666776921442"/>
                  <c:y val="0.480185622086524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Mode val="edge"/>
                  <c:yMode val="edge"/>
                  <c:x val="0.38922205186634506"/>
                  <c:y val="0.477352668563890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47063111964532067"/>
                  <c:y val="0.5595083207202867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55155847696406568"/>
                  <c:y val="0.5382611693005290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6348943865839638"/>
                  <c:y val="0.5495929833910664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7129314811413251"/>
                  <c:y val="0.5481765066297492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79193199661914759"/>
                  <c:y val="0.488684482654427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Mode val="edge"/>
                  <c:yMode val="edge"/>
                  <c:x val="0.53229005855484068"/>
                  <c:y val="1.27482908518546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Mode val="edge"/>
                  <c:yMode val="edge"/>
                  <c:x val="0.57660742089605821"/>
                  <c:y val="9.915337329220270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Mode val="edge"/>
                  <c:yMode val="edge"/>
                  <c:x val="0.75532200164162011"/>
                  <c:y val="9.915337329220270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Mode val="edge"/>
                  <c:yMode val="edge"/>
                  <c:x val="0.80108449536352944"/>
                  <c:y val="9.915337329220270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Mode val="edge"/>
                  <c:yMode val="edge"/>
                  <c:x val="0.84636527862520827"/>
                  <c:y val="9.915337329220270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ВЧА'!$B$54:$B$63</c:f>
              <c:strCache>
                <c:ptCount val="10"/>
                <c:pt idx="0">
                  <c:v>ОТП Класичний</c:v>
                </c:pt>
                <c:pt idx="1">
                  <c:v>УНIВЕР.УА/Михайло Грушевський: Фонд Державних Паперiв</c:v>
                </c:pt>
                <c:pt idx="2">
                  <c:v>УНIВЕР.УА/Тарас Шевченко: Фонд Заощаджень</c:v>
                </c:pt>
                <c:pt idx="3">
                  <c:v>КІНТО-Казначейський</c:v>
                </c:pt>
                <c:pt idx="4">
                  <c:v>КІНТО-Еквіті</c:v>
                </c:pt>
                <c:pt idx="5">
                  <c:v>ВСІ</c:v>
                </c:pt>
                <c:pt idx="6">
                  <c:v>УНІВЕР.УА/Ярослав Мудрий: Фонд Акцiй</c:v>
                </c:pt>
                <c:pt idx="7">
                  <c:v>Надбання</c:v>
                </c:pt>
                <c:pt idx="8">
                  <c:v>ТАСК Ресурс</c:v>
                </c:pt>
                <c:pt idx="9">
                  <c:v>КІНТО-Класичний</c:v>
                </c:pt>
              </c:strCache>
            </c:strRef>
          </c:cat>
          <c:val>
            <c:numRef>
              <c:f>'В_динаміка ВЧА'!$D$54:$D$63</c:f>
              <c:numCache>
                <c:formatCode>0.00%</c:formatCode>
                <c:ptCount val="10"/>
                <c:pt idx="0">
                  <c:v>7.640113545677242E-2</c:v>
                </c:pt>
                <c:pt idx="1">
                  <c:v>4.9195827632306698E-2</c:v>
                </c:pt>
                <c:pt idx="2">
                  <c:v>8.5640322948197511E-2</c:v>
                </c:pt>
                <c:pt idx="3">
                  <c:v>1.463264800672413E-2</c:v>
                </c:pt>
                <c:pt idx="4">
                  <c:v>7.5390590974364312E-3</c:v>
                </c:pt>
                <c:pt idx="5">
                  <c:v>9.1721217639791866E-4</c:v>
                </c:pt>
                <c:pt idx="6">
                  <c:v>5.1506714828526545E-3</c:v>
                </c:pt>
                <c:pt idx="7">
                  <c:v>3.6537744647872311E-3</c:v>
                </c:pt>
                <c:pt idx="8">
                  <c:v>-2.9742550518801901E-3</c:v>
                </c:pt>
                <c:pt idx="9">
                  <c:v>1.546038927313698E-2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6370880"/>
        <c:axId val="296371440"/>
      </c:lineChart>
      <c:catAx>
        <c:axId val="20534547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6370320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296370320"/>
        <c:scaling>
          <c:orientation val="minMax"/>
          <c:max val="7000"/>
          <c:min val="-3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05345472"/>
        <c:crosses val="autoZero"/>
        <c:crossBetween val="between"/>
        <c:majorUnit val="10000"/>
        <c:minorUnit val="10000"/>
      </c:valAx>
      <c:catAx>
        <c:axId val="296370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6371440"/>
        <c:crosses val="autoZero"/>
        <c:auto val="0"/>
        <c:lblAlgn val="ctr"/>
        <c:lblOffset val="100"/>
        <c:noMultiLvlLbl val="0"/>
      </c:catAx>
      <c:valAx>
        <c:axId val="296371440"/>
        <c:scaling>
          <c:orientation val="minMax"/>
          <c:max val="0.4"/>
          <c:min val="-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637088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3073931045046941"/>
          <c:y val="0.86121787088084645"/>
          <c:w val="0.46629572550324505"/>
          <c:h val="5.24096401687357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Доходність відкритих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3135344525840415"/>
          <c:y val="5.567330551607766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1175529477353565E-2"/>
          <c:y val="0.11552210894586114"/>
          <c:w val="0.9583634792492598"/>
          <c:h val="0.848321992801233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'В_діаграма(дох)'!$A$2:$A$23</c:f>
              <c:strCache>
                <c:ptCount val="22"/>
                <c:pt idx="0">
                  <c:v>КІНТО-Казначейський</c:v>
                </c:pt>
                <c:pt idx="1">
                  <c:v>УНІВЕР.УА/Володимир Великий: Фонд Збалансований</c:v>
                </c:pt>
                <c:pt idx="2">
                  <c:v>КІНТО-Еквіті</c:v>
                </c:pt>
                <c:pt idx="3">
                  <c:v>УНІВЕР.УА/Ярослав Мудрий: Фонд Акцiй</c:v>
                </c:pt>
                <c:pt idx="4">
                  <c:v>ТАСК Ресурс</c:v>
                </c:pt>
                <c:pt idx="5">
                  <c:v>Надбання</c:v>
                </c:pt>
                <c:pt idx="6">
                  <c:v>Альтус-Збалансований</c:v>
                </c:pt>
                <c:pt idx="7">
                  <c:v>Альтус-Депозит</c:v>
                </c:pt>
                <c:pt idx="8">
                  <c:v>ВСІ</c:v>
                </c:pt>
                <c:pt idx="9">
                  <c:v>УНIВЕР.УА/Тарас Шевченко: Фонд Заощаджень</c:v>
                </c:pt>
                <c:pt idx="10">
                  <c:v>УНIВЕР.УА/Михайло Грушевський: Фонд Державних Паперiв</c:v>
                </c:pt>
                <c:pt idx="11">
                  <c:v>ОТП Класичний</c:v>
                </c:pt>
                <c:pt idx="12">
                  <c:v>КІНТО-Класичний</c:v>
                </c:pt>
                <c:pt idx="13">
                  <c:v>ОТП Фонд Акцій</c:v>
                </c:pt>
                <c:pt idx="14">
                  <c:v>Софіївський</c:v>
                </c:pt>
                <c:pt idx="15">
                  <c:v>Середня доходність фондів</c:v>
                </c:pt>
                <c:pt idx="16">
                  <c:v>ПФТС</c:v>
                </c:pt>
                <c:pt idx="17">
                  <c:v>Перспектива</c:v>
                </c:pt>
                <c:pt idx="18">
                  <c:v>Депозити у євро</c:v>
                </c:pt>
                <c:pt idx="19">
                  <c:v>Депозити у дол. США</c:v>
                </c:pt>
                <c:pt idx="20">
                  <c:v>Депозити у грн.</c:v>
                </c:pt>
                <c:pt idx="21">
                  <c:v>"Золотий" депозит (за офіційним курсом золота)</c:v>
                </c:pt>
              </c:strCache>
            </c:strRef>
          </c:cat>
          <c:val>
            <c:numRef>
              <c:f>'В_діаграма(дох)'!$B$2:$B$23</c:f>
              <c:numCache>
                <c:formatCode>0.00%</c:formatCode>
                <c:ptCount val="22"/>
                <c:pt idx="0">
                  <c:v>-1.0155056699838072E-2</c:v>
                </c:pt>
                <c:pt idx="1">
                  <c:v>-2.974238307774657E-3</c:v>
                </c:pt>
                <c:pt idx="2">
                  <c:v>2.9296157925462474E-4</c:v>
                </c:pt>
                <c:pt idx="3">
                  <c:v>9.1722196567345371E-4</c:v>
                </c:pt>
                <c:pt idx="4">
                  <c:v>3.6538020889971268E-3</c:v>
                </c:pt>
                <c:pt idx="5">
                  <c:v>5.150162089424315E-3</c:v>
                </c:pt>
                <c:pt idx="6">
                  <c:v>8.2175969636315571E-3</c:v>
                </c:pt>
                <c:pt idx="7">
                  <c:v>8.8583935351693732E-3</c:v>
                </c:pt>
                <c:pt idx="8">
                  <c:v>9.8417102778058929E-3</c:v>
                </c:pt>
                <c:pt idx="9">
                  <c:v>1.2486822554301336E-2</c:v>
                </c:pt>
                <c:pt idx="10">
                  <c:v>1.2880552605816442E-2</c:v>
                </c:pt>
                <c:pt idx="11">
                  <c:v>1.2882658203161146E-2</c:v>
                </c:pt>
                <c:pt idx="12">
                  <c:v>1.6148735837227868E-2</c:v>
                </c:pt>
                <c:pt idx="13">
                  <c:v>5.4455445544554504E-2</c:v>
                </c:pt>
                <c:pt idx="14">
                  <c:v>0.12405021887128775</c:v>
                </c:pt>
                <c:pt idx="15">
                  <c:v>1.7113799140579512E-2</c:v>
                </c:pt>
                <c:pt idx="16">
                  <c:v>1.1317246157345418E-2</c:v>
                </c:pt>
                <c:pt idx="17">
                  <c:v>1.2380223130264323E-2</c:v>
                </c:pt>
                <c:pt idx="18">
                  <c:v>-4.7229951471562392E-3</c:v>
                </c:pt>
                <c:pt idx="19">
                  <c:v>1.4225190906052676E-2</c:v>
                </c:pt>
                <c:pt idx="20">
                  <c:v>1.1493698630136986E-2</c:v>
                </c:pt>
                <c:pt idx="21">
                  <c:v>-6.674398204151899E-2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96373120"/>
        <c:axId val="296373680"/>
      </c:barChart>
      <c:catAx>
        <c:axId val="296373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6373680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296373680"/>
        <c:scaling>
          <c:orientation val="minMax"/>
          <c:max val="0.13"/>
          <c:min val="-7.0000000000000007E-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6373120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Динаміка ВЧА інтервальних ІСІ за місяць</a:t>
            </a:r>
          </a:p>
        </c:rich>
      </c:tx>
      <c:layout>
        <c:manualLayout>
          <c:xMode val="edge"/>
          <c:yMode val="edge"/>
          <c:x val="0.34801079037362731"/>
          <c:y val="6.87183883487612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777832901014699E-2"/>
          <c:y val="0.36348410679213178"/>
          <c:w val="0.94536264511456614"/>
          <c:h val="0.41231033009256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'І_динаміка ВЧА'!$C$32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61646355842684686"/>
                  <c:y val="0.6058068446535529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777987935118539"/>
                  <c:y val="0.4249689805778654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195747660036226"/>
                  <c:y val="0.5461303495085760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ВЧА'!$B$33:$B$33</c:f>
              <c:strCache>
                <c:ptCount val="1"/>
                <c:pt idx="0">
                  <c:v>Промінвест-Керамет</c:v>
                </c:pt>
              </c:strCache>
            </c:strRef>
          </c:cat>
          <c:val>
            <c:numRef>
              <c:f>'І_динаміка ВЧА'!$C$33:$C$33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ВЧА'!$E$32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65335359112290181"/>
                  <c:y val="0.6998425339729104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Mode val="edge"/>
                  <c:yMode val="edge"/>
                  <c:x val="0.44579159992943573"/>
                  <c:y val="0.6003817087312822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Mode val="edge"/>
                  <c:yMode val="edge"/>
                  <c:x val="0.70357737057656711"/>
                  <c:y val="0.5931481941682548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58046244218129917"/>
                  <c:y val="0.4141187087333242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5113440067871029"/>
                  <c:y val="0.4177354660148380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65646479869967755"/>
                  <c:y val="0.5569806213531173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75024548422820292"/>
                  <c:y val="0.560597378634631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75024548422820292"/>
                  <c:y val="0.3580589708698611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53334987030440961"/>
                  <c:y val="0.5208130485379798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0.49734875405886203"/>
                  <c:y val="0.3978433009665123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0.5409056601337221"/>
                  <c:y val="0.3851846504812142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ВЧА'!$B$33:$B$33</c:f>
              <c:strCache>
                <c:ptCount val="1"/>
                <c:pt idx="0">
                  <c:v>Промінвест-Керамет</c:v>
                </c:pt>
              </c:strCache>
            </c:strRef>
          </c:cat>
          <c:val>
            <c:numRef>
              <c:f>'І_динаміка ВЧА'!$E$33:$E$33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203968480"/>
        <c:axId val="203969040"/>
      </c:barChart>
      <c:lineChart>
        <c:grouping val="standard"/>
        <c:varyColors val="0"/>
        <c:ser>
          <c:idx val="2"/>
          <c:order val="2"/>
          <c:tx>
            <c:strRef>
              <c:f>'І_динаміка ВЧА'!$D$32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4924597135810716"/>
                  <c:y val="0.6944173980506398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Mode val="edge"/>
                  <c:yMode val="edge"/>
                  <c:x val="0.40490144320609767"/>
                  <c:y val="1.265865048529812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Mode val="edge"/>
                  <c:yMode val="edge"/>
                  <c:x val="0.66446504675424367"/>
                  <c:y val="1.265865048529812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55557278156709344"/>
                  <c:y val="0.3869930291219711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Mode val="edge"/>
                  <c:yMode val="edge"/>
                  <c:x val="0.7124665350816406"/>
                  <c:y val="0.4882622330043561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72046678313620671"/>
                  <c:y val="3.435919417438061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64357551016732095"/>
                  <c:y val="0.5443219708678191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7422452361736368"/>
                  <c:y val="0.526238184460250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73157823876754857"/>
                  <c:y val="0.329124912617751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52134949822256049"/>
                  <c:y val="1.265865048529812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0.47601475924668563"/>
                  <c:y val="0.5949565728090117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0.52268287289832149"/>
                  <c:y val="1.265865048529812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'І_динаміка ВЧА'!$D$33:$D$33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3969600"/>
        <c:axId val="203970160"/>
      </c:lineChart>
      <c:catAx>
        <c:axId val="20396848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03969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969040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03968480"/>
        <c:crosses val="autoZero"/>
        <c:crossBetween val="between"/>
      </c:valAx>
      <c:catAx>
        <c:axId val="203969600"/>
        <c:scaling>
          <c:orientation val="minMax"/>
        </c:scaling>
        <c:delete val="1"/>
        <c:axPos val="b"/>
        <c:majorTickMark val="out"/>
        <c:minorTickMark val="none"/>
        <c:tickLblPos val="nextTo"/>
        <c:crossAx val="203970160"/>
        <c:crosses val="autoZero"/>
        <c:auto val="0"/>
        <c:lblAlgn val="ctr"/>
        <c:lblOffset val="100"/>
        <c:noMultiLvlLbl val="0"/>
      </c:catAx>
      <c:valAx>
        <c:axId val="203970160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0396960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4622675610845898"/>
          <c:y val="0.81015363105907978"/>
          <c:w val="0.46179209603856802"/>
          <c:h val="7.05267669895180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Доходність інтервальних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853586055254793"/>
          <c:y val="1.0471545086975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743895832056977E-2"/>
          <c:y val="0.20419512919601898"/>
          <c:w val="0.9253514774897007"/>
          <c:h val="0.727772383544785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'І_діаграма(дох)'!$A$2:$A$9</c:f>
              <c:strCache>
                <c:ptCount val="8"/>
                <c:pt idx="0">
                  <c:v>Промінвест-Керамет</c:v>
                </c:pt>
                <c:pt idx="1">
                  <c:v>Середня доходність фондів</c:v>
                </c:pt>
                <c:pt idx="2">
                  <c:v>ПФТС</c:v>
                </c:pt>
                <c:pt idx="3">
                  <c:v>Перспектива</c:v>
                </c:pt>
                <c:pt idx="4">
                  <c:v>Депозити у євро</c:v>
                </c:pt>
                <c:pt idx="5">
                  <c:v>Депозити у дол. США</c:v>
                </c:pt>
                <c:pt idx="6">
                  <c:v>Депозити у грн.</c:v>
                </c:pt>
                <c:pt idx="7">
                  <c:v>"Золотий" депозит (за офіційним курсом золота)</c:v>
                </c:pt>
              </c:strCache>
            </c:strRef>
          </c:cat>
          <c:val>
            <c:numRef>
              <c:f>'І_діаграма(дох)'!$B$2:$B$9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1.1317246157345418E-2</c:v>
                </c:pt>
                <c:pt idx="3">
                  <c:v>1.2380223130264323E-2</c:v>
                </c:pt>
                <c:pt idx="4">
                  <c:v>-4.7229951471562392E-3</c:v>
                </c:pt>
                <c:pt idx="5">
                  <c:v>1.4225190906052676E-2</c:v>
                </c:pt>
                <c:pt idx="6">
                  <c:v>1.1493698630136986E-2</c:v>
                </c:pt>
                <c:pt idx="7">
                  <c:v>-6.674398204151899E-2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3971840"/>
        <c:axId val="203972400"/>
      </c:barChart>
      <c:catAx>
        <c:axId val="203971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3972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972400"/>
        <c:scaling>
          <c:orientation val="minMax"/>
          <c:max val="0.02"/>
          <c:min val="-7.0000000000000007E-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3971840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Динаміка ВЧА закритих ІСІ за місяць</a:t>
            </a:r>
          </a:p>
        </c:rich>
      </c:tx>
      <c:layout>
        <c:manualLayout>
          <c:xMode val="edge"/>
          <c:yMode val="edge"/>
          <c:x val="0.37846215940946598"/>
          <c:y val="5.41098909002572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313204721493712E-2"/>
          <c:y val="0.34870818580165797"/>
          <c:w val="0.91498792657229711"/>
          <c:h val="0.434883197235401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'3_динаміка ВЧА'!$C$41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0507890543603997"/>
                  <c:y val="0.2945982949014007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57882447909683032"/>
                  <c:y val="0.6312820605030015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79788728195501535"/>
                  <c:y val="0.627273920436315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6758888917453757"/>
                  <c:y val="0.5130419285357726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48487681364342172"/>
                  <c:y val="0.4749645979022583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5601239959260097"/>
                  <c:y val="0.4769686679356011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63581642780790282"/>
                  <c:y val="0.468952387802229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70616586449813301"/>
                  <c:y val="0.4769686679356011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0.45415459129135916"/>
                  <c:y val="0.5952087999028300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0.49066505843439001"/>
                  <c:y val="0.729481492136801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Mode val="edge"/>
                  <c:yMode val="edge"/>
                  <c:x val="0.53207327116977865"/>
                  <c:y val="0.729481492136801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Mode val="edge"/>
                  <c:yMode val="edge"/>
                  <c:x val="0.57481723270308305"/>
                  <c:y val="0.9619536160045737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Mode val="edge"/>
                  <c:yMode val="edge"/>
                  <c:x val="0.4461400985038646"/>
                  <c:y val="0.4869890181023154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ВЧА'!$B$42:$B$45</c:f>
              <c:strCache>
                <c:ptCount val="4"/>
                <c:pt idx="0">
                  <c:v>ІНЖУР REIT</c:v>
                </c:pt>
                <c:pt idx="1">
                  <c:v>ІНЖУР ЕНЕРДЖІ</c:v>
                </c:pt>
                <c:pt idx="2">
                  <c:v>Індекс Української Біржі</c:v>
                </c:pt>
                <c:pt idx="3">
                  <c:v>КІНТО-Голд</c:v>
                </c:pt>
              </c:strCache>
            </c:strRef>
          </c:cat>
          <c:val>
            <c:numRef>
              <c:f>'3_динаміка ВЧА'!$C$42:$C$45</c:f>
              <c:numCache>
                <c:formatCode>#,##0.00</c:formatCode>
                <c:ptCount val="4"/>
                <c:pt idx="0">
                  <c:v>449000.97510000033</c:v>
                </c:pt>
                <c:pt idx="1">
                  <c:v>7176.9624800000202</c:v>
                </c:pt>
                <c:pt idx="2">
                  <c:v>-7.0696999999992558</c:v>
                </c:pt>
                <c:pt idx="3">
                  <c:v>-638.27062000000103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ВЧА'!$E$41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66876489815649165"/>
                  <c:y val="0.4769686679356011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73822383564811134"/>
                  <c:y val="0.4589320376355153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Mode val="edge"/>
                  <c:yMode val="edge"/>
                  <c:x val="0.49155555763300052"/>
                  <c:y val="0.52306227870248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ВЧА'!$B$42:$B$45</c:f>
              <c:strCache>
                <c:ptCount val="4"/>
                <c:pt idx="0">
                  <c:v>ІНЖУР REIT</c:v>
                </c:pt>
                <c:pt idx="1">
                  <c:v>ІНЖУР ЕНЕРДЖІ</c:v>
                </c:pt>
                <c:pt idx="2">
                  <c:v>Індекс Української Біржі</c:v>
                </c:pt>
                <c:pt idx="3">
                  <c:v>КІНТО-Голд</c:v>
                </c:pt>
              </c:strCache>
            </c:strRef>
          </c:cat>
          <c:val>
            <c:numRef>
              <c:f>'3_динаміка ВЧА'!$E$42:$E$45</c:f>
              <c:numCache>
                <c:formatCode>#,##0.00</c:formatCode>
                <c:ptCount val="4"/>
                <c:pt idx="0">
                  <c:v>371526.54151185194</c:v>
                </c:pt>
                <c:pt idx="1">
                  <c:v>-7877.9421503916574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205338192"/>
        <c:axId val="205338752"/>
      </c:barChart>
      <c:lineChart>
        <c:grouping val="standard"/>
        <c:varyColors val="0"/>
        <c:ser>
          <c:idx val="2"/>
          <c:order val="2"/>
          <c:tx>
            <c:strRef>
              <c:f>'3_динаміка ВЧА'!$D$41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6474235174294402"/>
                  <c:y val="0.3747610962351151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Mode val="edge"/>
                  <c:yMode val="edge"/>
                  <c:x val="0.39181964738862363"/>
                  <c:y val="0.5932047298694871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Mode val="edge"/>
                  <c:yMode val="edge"/>
                  <c:x val="0.62468518782527149"/>
                  <c:y val="0.6894000914699445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58550322308640912"/>
                  <c:y val="0.543102979035915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64650241819122889"/>
                  <c:y val="0.543102979035915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72219485007312212"/>
                  <c:y val="0.5370907689358870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0.46261433367815902"/>
                  <c:y val="0.8717704645041449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0.50135104881771608"/>
                  <c:y val="0.9058396550709736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Mode val="edge"/>
                  <c:yMode val="edge"/>
                  <c:x val="0.54186876235449422"/>
                  <c:y val="0.8837948847042020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Mode val="edge"/>
                  <c:yMode val="edge"/>
                  <c:x val="0.58327697508988285"/>
                  <c:y val="0.9439169857044880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Mode val="edge"/>
                  <c:yMode val="edge"/>
                  <c:x val="0.63091868221554503"/>
                  <c:y val="0.9900105964713737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Mode val="edge"/>
                  <c:yMode val="edge"/>
                  <c:x val="0.47107407606495882"/>
                  <c:y val="0.6693593911365158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'3_динаміка ВЧА'!$D$42:$D$45</c:f>
              <c:numCache>
                <c:formatCode>0.00%</c:formatCode>
                <c:ptCount val="4"/>
                <c:pt idx="0">
                  <c:v>8.4875630842919464E-2</c:v>
                </c:pt>
                <c:pt idx="1">
                  <c:v>6.3239419741288778E-3</c:v>
                </c:pt>
                <c:pt idx="2">
                  <c:v>-1.6691089970504852E-3</c:v>
                </c:pt>
                <c:pt idx="3">
                  <c:v>-6.9283610679792537E-2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5339312"/>
        <c:axId val="205339872"/>
      </c:lineChart>
      <c:catAx>
        <c:axId val="20533819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05338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5338752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05338192"/>
        <c:crosses val="autoZero"/>
        <c:crossBetween val="between"/>
      </c:valAx>
      <c:catAx>
        <c:axId val="205339312"/>
        <c:scaling>
          <c:orientation val="minMax"/>
        </c:scaling>
        <c:delete val="1"/>
        <c:axPos val="b"/>
        <c:majorTickMark val="out"/>
        <c:minorTickMark val="none"/>
        <c:tickLblPos val="nextTo"/>
        <c:crossAx val="205339872"/>
        <c:crosses val="autoZero"/>
        <c:auto val="0"/>
        <c:lblAlgn val="ctr"/>
        <c:lblOffset val="100"/>
        <c:noMultiLvlLbl val="0"/>
      </c:catAx>
      <c:valAx>
        <c:axId val="205339872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0533931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20748631327624842"/>
          <c:y val="0.85774197427074494"/>
          <c:w val="0.410074880960139"/>
          <c:h val="7.41505912336858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Доходність закритих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9192610035086097"/>
          <c:y val="1.0296326132548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372670274999927E-2"/>
          <c:y val="0.23295437874890196"/>
          <c:w val="0.96195328262068602"/>
          <c:h val="0.700150177013274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'З_діаграма(дох)'!$A$2:$A$12</c:f>
              <c:strCache>
                <c:ptCount val="11"/>
                <c:pt idx="0">
                  <c:v>КІНТО-Голд</c:v>
                </c:pt>
                <c:pt idx="1">
                  <c:v>Індекс Української Біржі</c:v>
                </c:pt>
                <c:pt idx="2">
                  <c:v>ІНЖУР ЕНЕРДЖІ</c:v>
                </c:pt>
                <c:pt idx="3">
                  <c:v>ІНЖУР REIT</c:v>
                </c:pt>
                <c:pt idx="4">
                  <c:v>Середня доходність фондів</c:v>
                </c:pt>
                <c:pt idx="5">
                  <c:v>ПФТС</c:v>
                </c:pt>
                <c:pt idx="6">
                  <c:v>Перспектива</c:v>
                </c:pt>
                <c:pt idx="7">
                  <c:v>Депозити у євро</c:v>
                </c:pt>
                <c:pt idx="8">
                  <c:v>Депозити у дол. США</c:v>
                </c:pt>
                <c:pt idx="9">
                  <c:v>Депозити у грн.</c:v>
                </c:pt>
                <c:pt idx="10">
                  <c:v>"Золотий" депозит (за офіційним курсом золота)</c:v>
                </c:pt>
              </c:strCache>
            </c:strRef>
          </c:cat>
          <c:val>
            <c:numRef>
              <c:f>'З_діаграма(дох)'!$B$2:$B$12</c:f>
              <c:numCache>
                <c:formatCode>0.00%</c:formatCode>
                <c:ptCount val="11"/>
                <c:pt idx="0">
                  <c:v>-6.9283600556380831E-2</c:v>
                </c:pt>
                <c:pt idx="1">
                  <c:v>-1.6684925188111821E-3</c:v>
                </c:pt>
                <c:pt idx="2">
                  <c:v>1.3349569086880564E-2</c:v>
                </c:pt>
                <c:pt idx="3">
                  <c:v>1.4076782449725878E-2</c:v>
                </c:pt>
                <c:pt idx="4">
                  <c:v>-1.08814353846464E-2</c:v>
                </c:pt>
                <c:pt idx="5">
                  <c:v>1.1317246157345418E-2</c:v>
                </c:pt>
                <c:pt idx="6">
                  <c:v>1.2380223130264323E-2</c:v>
                </c:pt>
                <c:pt idx="7">
                  <c:v>-4.7229951471562392E-3</c:v>
                </c:pt>
                <c:pt idx="8">
                  <c:v>1.4225190906052676E-2</c:v>
                </c:pt>
                <c:pt idx="9">
                  <c:v>1.1493698630136986E-2</c:v>
                </c:pt>
                <c:pt idx="10">
                  <c:v>-6.674398204151899E-2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96375920"/>
        <c:axId val="296376480"/>
      </c:barChart>
      <c:catAx>
        <c:axId val="296375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6376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6376480"/>
        <c:scaling>
          <c:orientation val="minMax"/>
          <c:max val="0.02"/>
          <c:min val="-7.0000000000000007E-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6375920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6</xdr:row>
      <xdr:rowOff>6350</xdr:rowOff>
    </xdr:from>
    <xdr:to>
      <xdr:col>11</xdr:col>
      <xdr:colOff>590550</xdr:colOff>
      <xdr:row>19</xdr:row>
      <xdr:rowOff>139700</xdr:rowOff>
    </xdr:to>
    <xdr:graphicFrame macro="">
      <xdr:nvGraphicFramePr>
        <xdr:cNvPr id="1031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730250</xdr:colOff>
      <xdr:row>23</xdr:row>
      <xdr:rowOff>6350</xdr:rowOff>
    </xdr:from>
    <xdr:to>
      <xdr:col>12</xdr:col>
      <xdr:colOff>0</xdr:colOff>
      <xdr:row>46</xdr:row>
      <xdr:rowOff>38100</xdr:rowOff>
    </xdr:to>
    <xdr:graphicFrame macro="">
      <xdr:nvGraphicFramePr>
        <xdr:cNvPr id="1033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31</xdr:row>
      <xdr:rowOff>101600</xdr:rowOff>
    </xdr:from>
    <xdr:to>
      <xdr:col>4</xdr:col>
      <xdr:colOff>558800</xdr:colOff>
      <xdr:row>55</xdr:row>
      <xdr:rowOff>101600</xdr:rowOff>
    </xdr:to>
    <xdr:graphicFrame macro="">
      <xdr:nvGraphicFramePr>
        <xdr:cNvPr id="1229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152400</xdr:rowOff>
    </xdr:from>
    <xdr:to>
      <xdr:col>7</xdr:col>
      <xdr:colOff>0</xdr:colOff>
      <xdr:row>47</xdr:row>
      <xdr:rowOff>6350</xdr:rowOff>
    </xdr:to>
    <xdr:graphicFrame macro="">
      <xdr:nvGraphicFramePr>
        <xdr:cNvPr id="11271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177800</xdr:rowOff>
    </xdr:from>
    <xdr:to>
      <xdr:col>18</xdr:col>
      <xdr:colOff>171450</xdr:colOff>
      <xdr:row>55</xdr:row>
      <xdr:rowOff>120650</xdr:rowOff>
    </xdr:to>
    <xdr:graphicFrame macro="">
      <xdr:nvGraphicFramePr>
        <xdr:cNvPr id="7680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101600</xdr:rowOff>
    </xdr:from>
    <xdr:to>
      <xdr:col>9</xdr:col>
      <xdr:colOff>571500</xdr:colOff>
      <xdr:row>29</xdr:row>
      <xdr:rowOff>57150</xdr:rowOff>
    </xdr:to>
    <xdr:graphicFrame macro="">
      <xdr:nvGraphicFramePr>
        <xdr:cNvPr id="13320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</xdr:row>
      <xdr:rowOff>25400</xdr:rowOff>
    </xdr:from>
    <xdr:to>
      <xdr:col>18</xdr:col>
      <xdr:colOff>241300</xdr:colOff>
      <xdr:row>30</xdr:row>
      <xdr:rowOff>19050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6350</xdr:rowOff>
    </xdr:from>
    <xdr:to>
      <xdr:col>9</xdr:col>
      <xdr:colOff>603250</xdr:colOff>
      <xdr:row>31</xdr:row>
      <xdr:rowOff>152400</xdr:rowOff>
    </xdr:to>
    <xdr:graphicFrame macro="">
      <xdr:nvGraphicFramePr>
        <xdr:cNvPr id="14344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</xdr:colOff>
      <xdr:row>1</xdr:row>
      <xdr:rowOff>0</xdr:rowOff>
    </xdr:from>
    <xdr:to>
      <xdr:col>18</xdr:col>
      <xdr:colOff>374650</xdr:colOff>
      <xdr:row>30</xdr:row>
      <xdr:rowOff>114300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rt-capital.com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em.biz.ua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N36"/>
  <sheetViews>
    <sheetView tabSelected="1" zoomScale="85" workbookViewId="0">
      <selection activeCell="A3" sqref="A3"/>
    </sheetView>
  </sheetViews>
  <sheetFormatPr defaultRowHeight="12.5" x14ac:dyDescent="0.25"/>
  <cols>
    <col min="1" max="1" width="29.1796875" style="3" customWidth="1"/>
    <col min="2" max="2" width="17.7265625" customWidth="1"/>
    <col min="3" max="3" width="22.54296875" customWidth="1"/>
    <col min="4" max="6" width="16.7265625" customWidth="1"/>
  </cols>
  <sheetData>
    <row r="1" spans="1:14" ht="16" thickBot="1" x14ac:dyDescent="0.4">
      <c r="A1" s="76" t="s">
        <v>86</v>
      </c>
      <c r="B1" s="76"/>
      <c r="C1" s="76"/>
      <c r="D1" s="77"/>
      <c r="E1" s="77"/>
      <c r="F1" s="77"/>
    </row>
    <row r="2" spans="1:14" ht="14.5" thickBot="1" x14ac:dyDescent="0.3">
      <c r="A2" s="25" t="s">
        <v>49</v>
      </c>
      <c r="B2" s="25" t="s">
        <v>0</v>
      </c>
      <c r="C2" s="25" t="s">
        <v>108</v>
      </c>
      <c r="D2" s="25" t="s">
        <v>1</v>
      </c>
      <c r="E2" s="25" t="s">
        <v>2</v>
      </c>
      <c r="F2" s="25" t="s">
        <v>3</v>
      </c>
      <c r="G2" s="2"/>
      <c r="I2" s="1"/>
    </row>
    <row r="3" spans="1:14" ht="14" x14ac:dyDescent="0.25">
      <c r="A3" s="89" t="s">
        <v>97</v>
      </c>
      <c r="B3" s="90">
        <v>-1.8523330158686457E-2</v>
      </c>
      <c r="C3" s="90">
        <v>2.2660042916617495E-2</v>
      </c>
      <c r="D3" s="90">
        <v>4.8955975227294038E-3</v>
      </c>
      <c r="E3" s="90" t="s">
        <v>19</v>
      </c>
      <c r="F3" s="90">
        <v>-5.4797601221521219E-3</v>
      </c>
      <c r="G3" s="59"/>
      <c r="H3" s="59"/>
      <c r="I3" s="2"/>
      <c r="J3" s="2"/>
      <c r="K3" s="2"/>
      <c r="L3" s="2"/>
    </row>
    <row r="4" spans="1:14" ht="14" x14ac:dyDescent="0.25">
      <c r="A4" s="89" t="s">
        <v>98</v>
      </c>
      <c r="B4" s="90">
        <v>1.1317246157345418E-2</v>
      </c>
      <c r="C4" s="90">
        <v>1.2380223130264323E-2</v>
      </c>
      <c r="D4" s="90">
        <v>1.7113799140579512E-2</v>
      </c>
      <c r="E4" s="90" t="s">
        <v>19</v>
      </c>
      <c r="F4" s="90">
        <v>-1.0881435384646393E-2</v>
      </c>
      <c r="G4" s="59"/>
      <c r="H4" s="59"/>
      <c r="I4" s="2"/>
      <c r="J4" s="2"/>
      <c r="K4" s="2"/>
      <c r="L4" s="2"/>
    </row>
    <row r="5" spans="1:14" ht="14.5" thickBot="1" x14ac:dyDescent="0.3">
      <c r="A5" s="80" t="s">
        <v>122</v>
      </c>
      <c r="B5" s="81">
        <v>-7.645280626460027E-2</v>
      </c>
      <c r="C5" s="81">
        <v>-7.0422058427963563E-2</v>
      </c>
      <c r="D5" s="81">
        <v>5.5000341828408933E-2</v>
      </c>
      <c r="E5" s="81" t="s">
        <v>19</v>
      </c>
      <c r="F5" s="81">
        <v>1.2419869026783336E-2</v>
      </c>
      <c r="G5" s="59"/>
      <c r="H5" s="59"/>
      <c r="I5" s="2"/>
      <c r="J5" s="2"/>
      <c r="K5" s="2"/>
      <c r="L5" s="2"/>
    </row>
    <row r="6" spans="1:14" ht="14" x14ac:dyDescent="0.3">
      <c r="A6" s="74"/>
      <c r="B6" s="73"/>
      <c r="C6" s="73"/>
      <c r="D6" s="75"/>
      <c r="E6" s="75"/>
      <c r="F6" s="75"/>
      <c r="G6" s="10"/>
      <c r="J6" s="2"/>
      <c r="K6" s="2"/>
      <c r="L6" s="2"/>
      <c r="M6" s="2"/>
      <c r="N6" s="2"/>
    </row>
    <row r="7" spans="1:14" ht="14" x14ac:dyDescent="0.3">
      <c r="A7" s="74"/>
      <c r="B7" s="75"/>
      <c r="C7" s="75"/>
      <c r="D7" s="75"/>
      <c r="E7" s="75"/>
      <c r="F7" s="75"/>
      <c r="J7" s="4"/>
      <c r="K7" s="4"/>
      <c r="L7" s="4"/>
      <c r="M7" s="4"/>
      <c r="N7" s="4"/>
    </row>
    <row r="8" spans="1:14" ht="14" x14ac:dyDescent="0.3">
      <c r="A8" s="74"/>
      <c r="B8" s="75"/>
      <c r="C8" s="75"/>
      <c r="D8" s="75"/>
      <c r="E8" s="75"/>
      <c r="F8" s="75"/>
    </row>
    <row r="9" spans="1:14" ht="14" x14ac:dyDescent="0.3">
      <c r="A9" s="74"/>
      <c r="B9" s="75"/>
      <c r="C9" s="75"/>
      <c r="D9" s="75"/>
      <c r="E9" s="75"/>
      <c r="F9" s="75"/>
    </row>
    <row r="10" spans="1:14" ht="14" x14ac:dyDescent="0.3">
      <c r="A10" s="74"/>
      <c r="B10" s="75"/>
      <c r="C10" s="75"/>
      <c r="D10" s="75"/>
      <c r="E10" s="75"/>
      <c r="F10" s="75"/>
      <c r="N10" s="10"/>
    </row>
    <row r="11" spans="1:14" ht="14" x14ac:dyDescent="0.3">
      <c r="A11" s="74"/>
      <c r="B11" s="75"/>
      <c r="C11" s="75"/>
      <c r="D11" s="75"/>
      <c r="E11" s="75"/>
      <c r="F11" s="75"/>
    </row>
    <row r="12" spans="1:14" ht="14" x14ac:dyDescent="0.3">
      <c r="A12" s="74"/>
      <c r="B12" s="75"/>
      <c r="C12" s="75"/>
      <c r="D12" s="75"/>
      <c r="E12" s="75"/>
      <c r="F12" s="75"/>
    </row>
    <row r="13" spans="1:14" ht="14" x14ac:dyDescent="0.3">
      <c r="A13" s="74"/>
      <c r="B13" s="75"/>
      <c r="C13" s="75"/>
      <c r="D13" s="75"/>
      <c r="E13" s="75"/>
      <c r="F13" s="75"/>
    </row>
    <row r="14" spans="1:14" ht="14" x14ac:dyDescent="0.3">
      <c r="A14" s="74"/>
      <c r="B14" s="75"/>
      <c r="C14" s="75"/>
      <c r="D14" s="75"/>
      <c r="E14" s="75"/>
      <c r="F14" s="75"/>
    </row>
    <row r="15" spans="1:14" ht="14" x14ac:dyDescent="0.3">
      <c r="A15" s="74"/>
      <c r="B15" s="75"/>
      <c r="C15" s="75"/>
      <c r="D15" s="75"/>
      <c r="E15" s="75"/>
      <c r="F15" s="75"/>
    </row>
    <row r="16" spans="1:14" ht="14" x14ac:dyDescent="0.3">
      <c r="A16" s="74"/>
      <c r="B16" s="75"/>
      <c r="C16" s="75"/>
      <c r="D16" s="75"/>
      <c r="E16" s="75"/>
      <c r="F16" s="75"/>
    </row>
    <row r="17" spans="1:6" ht="14" x14ac:dyDescent="0.3">
      <c r="A17" s="74"/>
      <c r="B17" s="75"/>
      <c r="C17" s="75"/>
      <c r="D17" s="75"/>
      <c r="E17" s="75"/>
      <c r="F17" s="75"/>
    </row>
    <row r="18" spans="1:6" ht="14" x14ac:dyDescent="0.3">
      <c r="A18" s="74"/>
      <c r="B18" s="75"/>
      <c r="C18" s="75"/>
      <c r="D18" s="75"/>
      <c r="E18" s="75"/>
      <c r="F18" s="75"/>
    </row>
    <row r="19" spans="1:6" ht="14" x14ac:dyDescent="0.3">
      <c r="A19" s="74"/>
      <c r="B19" s="75"/>
      <c r="C19" s="75"/>
      <c r="D19" s="75"/>
      <c r="E19" s="75"/>
      <c r="F19" s="75"/>
    </row>
    <row r="20" spans="1:6" ht="14" x14ac:dyDescent="0.3">
      <c r="A20" s="74"/>
      <c r="B20" s="75"/>
      <c r="C20" s="75"/>
      <c r="D20" s="75"/>
      <c r="E20" s="75"/>
      <c r="F20" s="75"/>
    </row>
    <row r="21" spans="1:6" ht="14" x14ac:dyDescent="0.3">
      <c r="A21" s="74"/>
      <c r="B21" s="75"/>
      <c r="C21" s="75"/>
      <c r="D21" s="75"/>
      <c r="E21" s="75"/>
      <c r="F21" s="75"/>
    </row>
    <row r="22" spans="1:6" ht="14" x14ac:dyDescent="0.3">
      <c r="A22" s="74"/>
      <c r="B22" s="75"/>
      <c r="C22" s="75"/>
      <c r="D22" s="75"/>
      <c r="E22" s="75"/>
      <c r="F22" s="75"/>
    </row>
    <row r="23" spans="1:6" ht="14.5" thickBot="1" x14ac:dyDescent="0.35">
      <c r="A23" s="74"/>
      <c r="B23" s="75"/>
      <c r="C23" s="75"/>
      <c r="D23" s="75"/>
      <c r="E23" s="75"/>
      <c r="F23" s="75"/>
    </row>
    <row r="24" spans="1:6" ht="14.5" thickBot="1" x14ac:dyDescent="0.35">
      <c r="A24" s="25" t="s">
        <v>71</v>
      </c>
      <c r="B24" s="18" t="s">
        <v>76</v>
      </c>
      <c r="C24" s="18" t="s">
        <v>59</v>
      </c>
      <c r="D24" s="79"/>
      <c r="E24" s="75"/>
      <c r="F24" s="75"/>
    </row>
    <row r="25" spans="1:6" ht="14" x14ac:dyDescent="0.3">
      <c r="A25" s="27" t="s">
        <v>6</v>
      </c>
      <c r="B25" s="28">
        <v>-9.1388069202327449E-2</v>
      </c>
      <c r="C25" s="66">
        <v>-0.10727514909947278</v>
      </c>
      <c r="D25" s="79"/>
      <c r="E25" s="75"/>
      <c r="F25" s="75"/>
    </row>
    <row r="26" spans="1:6" ht="14" x14ac:dyDescent="0.3">
      <c r="A26" s="153" t="s">
        <v>110</v>
      </c>
      <c r="B26" s="28">
        <v>-2.699785188881898E-2</v>
      </c>
      <c r="C26" s="66">
        <v>0.12669518407547686</v>
      </c>
      <c r="D26" s="79"/>
      <c r="E26" s="75"/>
      <c r="F26" s="75"/>
    </row>
    <row r="27" spans="1:6" ht="14" x14ac:dyDescent="0.3">
      <c r="A27" s="27" t="s">
        <v>9</v>
      </c>
      <c r="B27" s="28">
        <v>-1.0646353722793878E-2</v>
      </c>
      <c r="C27" s="66">
        <v>9.5516762836900027E-2</v>
      </c>
      <c r="D27" s="79"/>
      <c r="E27" s="75"/>
      <c r="F27" s="75"/>
    </row>
    <row r="28" spans="1:6" ht="14" x14ac:dyDescent="0.3">
      <c r="A28" s="27" t="s">
        <v>8</v>
      </c>
      <c r="B28" s="28">
        <v>-4.3374348229614501E-3</v>
      </c>
      <c r="C28" s="66">
        <v>2.0636649202687929E-2</v>
      </c>
      <c r="D28" s="79"/>
      <c r="E28" s="75"/>
      <c r="F28" s="75"/>
    </row>
    <row r="29" spans="1:6" ht="14" x14ac:dyDescent="0.3">
      <c r="A29" s="27" t="s">
        <v>109</v>
      </c>
      <c r="B29" s="28">
        <v>6.3486679595041728E-3</v>
      </c>
      <c r="C29" s="66">
        <v>3.1636447929369815E-2</v>
      </c>
      <c r="D29" s="79"/>
      <c r="E29" s="75"/>
      <c r="F29" s="75"/>
    </row>
    <row r="30" spans="1:6" ht="14" x14ac:dyDescent="0.3">
      <c r="A30" s="27" t="s">
        <v>5</v>
      </c>
      <c r="B30" s="28">
        <v>8.4386239970488663E-3</v>
      </c>
      <c r="C30" s="66">
        <v>5.6964893096427938E-2</v>
      </c>
      <c r="D30" s="79"/>
      <c r="E30" s="75"/>
      <c r="F30" s="75"/>
    </row>
    <row r="31" spans="1:6" ht="14" x14ac:dyDescent="0.3">
      <c r="A31" s="27" t="s">
        <v>123</v>
      </c>
      <c r="B31" s="28">
        <v>1.1317246157345418E-2</v>
      </c>
      <c r="C31" s="66">
        <v>-7.645280626460027E-2</v>
      </c>
      <c r="D31" s="79"/>
      <c r="E31" s="75"/>
      <c r="F31" s="75"/>
    </row>
    <row r="32" spans="1:6" ht="14" x14ac:dyDescent="0.3">
      <c r="A32" s="27" t="s">
        <v>124</v>
      </c>
      <c r="B32" s="28">
        <v>1.2380223130264323E-2</v>
      </c>
      <c r="C32" s="66">
        <v>-7.0422058427963563E-2</v>
      </c>
      <c r="D32" s="79"/>
      <c r="E32" s="75"/>
      <c r="F32" s="75"/>
    </row>
    <row r="33" spans="1:6" ht="14" x14ac:dyDescent="0.3">
      <c r="A33" s="27" t="s">
        <v>106</v>
      </c>
      <c r="B33" s="28">
        <v>2.5214148014812476E-2</v>
      </c>
      <c r="C33" s="66">
        <v>8.8548037389866385E-2</v>
      </c>
      <c r="D33" s="79"/>
      <c r="E33" s="75"/>
      <c r="F33" s="75"/>
    </row>
    <row r="34" spans="1:6" ht="14" x14ac:dyDescent="0.3">
      <c r="A34" s="154" t="s">
        <v>4</v>
      </c>
      <c r="B34" s="155">
        <v>2.6963318156156157E-2</v>
      </c>
      <c r="C34" s="156">
        <v>3.1227682679918933E-2</v>
      </c>
      <c r="D34" s="79"/>
      <c r="E34" s="75"/>
      <c r="F34" s="75"/>
    </row>
    <row r="35" spans="1:6" ht="14.5" thickBot="1" x14ac:dyDescent="0.35">
      <c r="A35" s="157" t="s">
        <v>7</v>
      </c>
      <c r="B35" s="158">
        <v>5.6276920525558216E-2</v>
      </c>
      <c r="C35" s="158">
        <v>0.3917966574148164</v>
      </c>
      <c r="D35" s="79"/>
      <c r="E35" s="75"/>
      <c r="F35" s="75"/>
    </row>
    <row r="36" spans="1:6" ht="14" x14ac:dyDescent="0.3">
      <c r="A36" s="74"/>
      <c r="B36" s="75"/>
      <c r="C36" s="75"/>
      <c r="D36" s="79"/>
      <c r="E36" s="75"/>
      <c r="F36" s="75"/>
    </row>
  </sheetData>
  <autoFilter ref="A24:C24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8"/>
  <sheetViews>
    <sheetView zoomScale="85" workbookViewId="0">
      <selection activeCell="B3" sqref="B3"/>
    </sheetView>
  </sheetViews>
  <sheetFormatPr defaultColWidth="9.1796875" defaultRowHeight="14" x14ac:dyDescent="0.25"/>
  <cols>
    <col min="1" max="1" width="4.7265625" style="31" customWidth="1"/>
    <col min="2" max="2" width="46" style="29" bestFit="1" customWidth="1"/>
    <col min="3" max="3" width="16" style="31" bestFit="1" customWidth="1"/>
    <col min="4" max="4" width="42.453125" style="31" bestFit="1" customWidth="1"/>
    <col min="5" max="5" width="19.26953125" style="6" bestFit="1" customWidth="1"/>
    <col min="6" max="6" width="14.7265625" style="12" customWidth="1"/>
    <col min="7" max="7" width="14.7265625" style="6" customWidth="1"/>
    <col min="8" max="8" width="12.7265625" style="12" customWidth="1"/>
    <col min="9" max="9" width="39.1796875" style="29" bestFit="1" customWidth="1"/>
    <col min="10" max="10" width="22.26953125" style="29" bestFit="1" customWidth="1"/>
    <col min="11" max="11" width="35.81640625" style="29" customWidth="1"/>
    <col min="12" max="16384" width="9.1796875" style="29"/>
  </cols>
  <sheetData>
    <row r="1" spans="1:11" ht="16" thickBot="1" x14ac:dyDescent="0.3">
      <c r="A1" s="162" t="s">
        <v>93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1" ht="28.5" thickBot="1" x14ac:dyDescent="0.3">
      <c r="A2" s="15" t="s">
        <v>34</v>
      </c>
      <c r="B2" s="48" t="s">
        <v>21</v>
      </c>
      <c r="C2" s="18" t="s">
        <v>31</v>
      </c>
      <c r="D2" s="18" t="s">
        <v>32</v>
      </c>
      <c r="E2" s="17" t="s">
        <v>35</v>
      </c>
      <c r="F2" s="17" t="s">
        <v>54</v>
      </c>
      <c r="G2" s="17" t="s">
        <v>55</v>
      </c>
      <c r="H2" s="18" t="s">
        <v>56</v>
      </c>
      <c r="I2" s="18" t="s">
        <v>13</v>
      </c>
      <c r="J2" s="18" t="s">
        <v>14</v>
      </c>
    </row>
    <row r="3" spans="1:11" ht="14.25" customHeight="1" x14ac:dyDescent="0.25">
      <c r="A3" s="21">
        <v>1</v>
      </c>
      <c r="B3" s="85" t="s">
        <v>125</v>
      </c>
      <c r="C3" s="112" t="s">
        <v>33</v>
      </c>
      <c r="D3" s="113" t="s">
        <v>116</v>
      </c>
      <c r="E3" s="86">
        <v>5739105692.3299999</v>
      </c>
      <c r="F3" s="87">
        <v>517317561</v>
      </c>
      <c r="G3" s="86">
        <v>11.093999999999999</v>
      </c>
      <c r="H3" s="52">
        <v>10</v>
      </c>
      <c r="I3" s="85" t="s">
        <v>117</v>
      </c>
      <c r="J3" s="88" t="s">
        <v>126</v>
      </c>
      <c r="K3" s="49"/>
    </row>
    <row r="4" spans="1:11" ht="14.25" customHeight="1" x14ac:dyDescent="0.25">
      <c r="A4" s="21">
        <v>2</v>
      </c>
      <c r="B4" s="85" t="s">
        <v>115</v>
      </c>
      <c r="C4" s="112" t="s">
        <v>33</v>
      </c>
      <c r="D4" s="113" t="s">
        <v>116</v>
      </c>
      <c r="E4" s="86">
        <v>1142064428.1400001</v>
      </c>
      <c r="F4" s="87">
        <v>172460</v>
      </c>
      <c r="G4" s="86">
        <v>6622.1989000000003</v>
      </c>
      <c r="H4" s="52">
        <v>4000</v>
      </c>
      <c r="I4" s="85" t="s">
        <v>117</v>
      </c>
      <c r="J4" s="88" t="s">
        <v>118</v>
      </c>
      <c r="K4" s="49"/>
    </row>
    <row r="5" spans="1:11" ht="14.25" customHeight="1" x14ac:dyDescent="0.25">
      <c r="A5" s="21">
        <v>3</v>
      </c>
      <c r="B5" s="85" t="s">
        <v>127</v>
      </c>
      <c r="C5" s="112" t="s">
        <v>33</v>
      </c>
      <c r="D5" s="113" t="s">
        <v>116</v>
      </c>
      <c r="E5" s="86">
        <v>40672872.189999998</v>
      </c>
      <c r="F5" s="87">
        <v>31506</v>
      </c>
      <c r="G5" s="86">
        <v>1290.9564</v>
      </c>
      <c r="H5" s="52">
        <v>1000</v>
      </c>
      <c r="I5" s="85" t="s">
        <v>128</v>
      </c>
      <c r="J5" s="88" t="s">
        <v>129</v>
      </c>
      <c r="K5" s="49"/>
    </row>
    <row r="6" spans="1:11" ht="14.25" customHeight="1" x14ac:dyDescent="0.25">
      <c r="A6" s="21">
        <v>4</v>
      </c>
      <c r="B6" s="85" t="s">
        <v>107</v>
      </c>
      <c r="C6" s="112" t="s">
        <v>33</v>
      </c>
      <c r="D6" s="113" t="s">
        <v>119</v>
      </c>
      <c r="E6" s="86">
        <v>8574162.3599999994</v>
      </c>
      <c r="F6" s="87">
        <v>181502</v>
      </c>
      <c r="G6" s="86">
        <v>47.24</v>
      </c>
      <c r="H6" s="52">
        <v>10</v>
      </c>
      <c r="I6" s="85" t="s">
        <v>120</v>
      </c>
      <c r="J6" s="88" t="s">
        <v>121</v>
      </c>
      <c r="K6" s="49"/>
    </row>
    <row r="7" spans="1:11" ht="14.25" customHeight="1" x14ac:dyDescent="0.25">
      <c r="A7" s="21">
        <v>5</v>
      </c>
      <c r="B7" s="85" t="s">
        <v>105</v>
      </c>
      <c r="C7" s="112" t="s">
        <v>33</v>
      </c>
      <c r="D7" s="113" t="s">
        <v>116</v>
      </c>
      <c r="E7" s="86">
        <v>4228543.4400000004</v>
      </c>
      <c r="F7" s="87">
        <v>152637</v>
      </c>
      <c r="G7" s="86">
        <v>27.703299999999999</v>
      </c>
      <c r="H7" s="52">
        <v>100</v>
      </c>
      <c r="I7" s="85" t="s">
        <v>120</v>
      </c>
      <c r="J7" s="88" t="s">
        <v>121</v>
      </c>
      <c r="K7" s="49"/>
    </row>
    <row r="8" spans="1:11" ht="14.5" thickBot="1" x14ac:dyDescent="0.3">
      <c r="A8" s="163" t="s">
        <v>41</v>
      </c>
      <c r="B8" s="164"/>
      <c r="C8" s="114" t="s">
        <v>42</v>
      </c>
      <c r="D8" s="114" t="s">
        <v>42</v>
      </c>
      <c r="E8" s="100">
        <f>SUM(E3:E7)</f>
        <v>6934645698.4599991</v>
      </c>
      <c r="F8" s="101">
        <f>SUM(F3:F7)</f>
        <v>517855666</v>
      </c>
      <c r="G8" s="114" t="s">
        <v>42</v>
      </c>
      <c r="H8" s="114" t="s">
        <v>42</v>
      </c>
      <c r="I8" s="114" t="s">
        <v>42</v>
      </c>
      <c r="J8" s="114" t="s">
        <v>42</v>
      </c>
    </row>
  </sheetData>
  <mergeCells count="2">
    <mergeCell ref="A1:J1"/>
    <mergeCell ref="A8:B8"/>
  </mergeCells>
  <phoneticPr fontId="11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J14"/>
  <sheetViews>
    <sheetView zoomScale="85" workbookViewId="0">
      <selection activeCell="B4" sqref="B4"/>
    </sheetView>
  </sheetViews>
  <sheetFormatPr defaultColWidth="9.1796875" defaultRowHeight="14" x14ac:dyDescent="0.25"/>
  <cols>
    <col min="1" max="1" width="4.453125" style="31" customWidth="1"/>
    <col min="2" max="2" width="53.81640625" style="31" bestFit="1" customWidth="1"/>
    <col min="3" max="4" width="14.7265625" style="30" customWidth="1"/>
    <col min="5" max="8" width="12.7265625" style="31" customWidth="1"/>
    <col min="9" max="9" width="16.1796875" style="31" bestFit="1" customWidth="1"/>
    <col min="10" max="10" width="19.1796875" style="31" customWidth="1"/>
    <col min="11" max="16384" width="9.1796875" style="31"/>
  </cols>
  <sheetData>
    <row r="1" spans="1:10" s="50" customFormat="1" ht="16" thickBot="1" x14ac:dyDescent="0.3">
      <c r="A1" s="174" t="s">
        <v>85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s="22" customFormat="1" ht="15.75" customHeight="1" thickBot="1" x14ac:dyDescent="0.3">
      <c r="A2" s="167" t="s">
        <v>34</v>
      </c>
      <c r="B2" s="104"/>
      <c r="C2" s="105"/>
      <c r="D2" s="106"/>
      <c r="E2" s="169" t="s">
        <v>58</v>
      </c>
      <c r="F2" s="169"/>
      <c r="G2" s="169"/>
      <c r="H2" s="169"/>
      <c r="I2" s="169"/>
      <c r="J2" s="169"/>
    </row>
    <row r="3" spans="1:10" s="22" customFormat="1" ht="56.5" thickBot="1" x14ac:dyDescent="0.3">
      <c r="A3" s="168"/>
      <c r="B3" s="107" t="s">
        <v>21</v>
      </c>
      <c r="C3" s="26" t="s">
        <v>10</v>
      </c>
      <c r="D3" s="26" t="s">
        <v>11</v>
      </c>
      <c r="E3" s="17" t="s">
        <v>81</v>
      </c>
      <c r="F3" s="17" t="s">
        <v>99</v>
      </c>
      <c r="G3" s="17" t="s">
        <v>100</v>
      </c>
      <c r="H3" s="17" t="s">
        <v>75</v>
      </c>
      <c r="I3" s="17" t="s">
        <v>43</v>
      </c>
      <c r="J3" s="17" t="s">
        <v>82</v>
      </c>
    </row>
    <row r="4" spans="1:10" s="22" customFormat="1" collapsed="1" x14ac:dyDescent="0.25">
      <c r="A4" s="21">
        <v>1</v>
      </c>
      <c r="B4" s="27" t="s">
        <v>105</v>
      </c>
      <c r="C4" s="108">
        <v>40555</v>
      </c>
      <c r="D4" s="108">
        <v>40626</v>
      </c>
      <c r="E4" s="102">
        <v>-1.6684925188111821E-3</v>
      </c>
      <c r="F4" s="102">
        <v>-2.8147565416025699E-4</v>
      </c>
      <c r="G4" s="102">
        <v>-1.1341453404755786E-2</v>
      </c>
      <c r="H4" s="102">
        <v>0.10377869681974272</v>
      </c>
      <c r="I4" s="102">
        <v>-0.72296700000000003</v>
      </c>
      <c r="J4" s="109">
        <v>-8.0577449511874399E-2</v>
      </c>
    </row>
    <row r="5" spans="1:10" s="22" customFormat="1" x14ac:dyDescent="0.25">
      <c r="A5" s="21">
        <v>2</v>
      </c>
      <c r="B5" s="27" t="s">
        <v>107</v>
      </c>
      <c r="C5" s="108">
        <v>41848</v>
      </c>
      <c r="D5" s="108">
        <v>42032</v>
      </c>
      <c r="E5" s="102">
        <v>-6.9283600556380831E-2</v>
      </c>
      <c r="F5" s="102">
        <v>-9.7634633714922092E-2</v>
      </c>
      <c r="G5" s="102">
        <v>-4.1452511926043267E-2</v>
      </c>
      <c r="H5" s="102">
        <v>0.29494549112808843</v>
      </c>
      <c r="I5" s="102">
        <v>3.7240000000000002</v>
      </c>
      <c r="J5" s="109">
        <v>0.1455345116607405</v>
      </c>
    </row>
    <row r="6" spans="1:10" s="22" customFormat="1" x14ac:dyDescent="0.25">
      <c r="A6" s="21">
        <v>3</v>
      </c>
      <c r="B6" s="27" t="s">
        <v>127</v>
      </c>
      <c r="C6" s="108">
        <v>45198</v>
      </c>
      <c r="D6" s="108">
        <v>45449</v>
      </c>
      <c r="E6" s="102" t="s">
        <v>19</v>
      </c>
      <c r="F6" s="102">
        <v>2.7834638353205099E-2</v>
      </c>
      <c r="G6" s="102">
        <v>-2.9931296106368022E-3</v>
      </c>
      <c r="H6" s="102">
        <v>0.18010791907495416</v>
      </c>
      <c r="I6" s="102">
        <v>0.2909564</v>
      </c>
      <c r="J6" s="109">
        <v>0.13159394906021404</v>
      </c>
    </row>
    <row r="7" spans="1:10" s="22" customFormat="1" x14ac:dyDescent="0.25">
      <c r="A7" s="21">
        <v>4</v>
      </c>
      <c r="B7" s="27" t="s">
        <v>115</v>
      </c>
      <c r="C7" s="108">
        <v>45471</v>
      </c>
      <c r="D7" s="108">
        <v>45513</v>
      </c>
      <c r="E7" s="102">
        <v>1.3349569086880564E-2</v>
      </c>
      <c r="F7" s="102">
        <v>2.4390449527453395E-2</v>
      </c>
      <c r="G7" s="102">
        <v>5.7680018057004068E-2</v>
      </c>
      <c r="H7" s="102">
        <v>7.5542123863909572E-2</v>
      </c>
      <c r="I7" s="102">
        <v>0.65554972499999997</v>
      </c>
      <c r="J7" s="109">
        <v>0.30562141944958965</v>
      </c>
    </row>
    <row r="8" spans="1:10" s="22" customFormat="1" x14ac:dyDescent="0.25">
      <c r="A8" s="21">
        <v>5</v>
      </c>
      <c r="B8" s="27" t="s">
        <v>125</v>
      </c>
      <c r="C8" s="108">
        <v>45797</v>
      </c>
      <c r="D8" s="108">
        <v>45849</v>
      </c>
      <c r="E8" s="102">
        <v>1.4076782449725878E-2</v>
      </c>
      <c r="F8" s="102">
        <v>3.0562006502554473E-2</v>
      </c>
      <c r="G8" s="102">
        <v>6.0206422018348471E-2</v>
      </c>
      <c r="H8" s="102" t="s">
        <v>19</v>
      </c>
      <c r="I8" s="102">
        <v>0.10939999999999994</v>
      </c>
      <c r="J8" s="109">
        <v>0.11298473050361979</v>
      </c>
    </row>
    <row r="9" spans="1:10" s="22" customFormat="1" ht="14.5" collapsed="1" thickBot="1" x14ac:dyDescent="0.3">
      <c r="A9" s="21"/>
      <c r="B9" s="147" t="s">
        <v>95</v>
      </c>
      <c r="C9" s="148" t="s">
        <v>42</v>
      </c>
      <c r="D9" s="148" t="s">
        <v>42</v>
      </c>
      <c r="E9" s="149">
        <f>AVERAGE(E4:E8)</f>
        <v>-1.0881435384646393E-2</v>
      </c>
      <c r="F9" s="149">
        <f>AVERAGE(F4:F8)</f>
        <v>-3.0258029971738766E-3</v>
      </c>
      <c r="G9" s="149">
        <f>AVERAGE(G4:G8)</f>
        <v>1.2419869026783336E-2</v>
      </c>
      <c r="H9" s="149">
        <f>AVERAGE(H4:H8)</f>
        <v>0.16359355772167372</v>
      </c>
      <c r="I9" s="148" t="s">
        <v>42</v>
      </c>
      <c r="J9" s="148" t="s">
        <v>42</v>
      </c>
    </row>
    <row r="10" spans="1:10" s="22" customFormat="1" x14ac:dyDescent="0.25">
      <c r="A10" s="176" t="s">
        <v>83</v>
      </c>
      <c r="B10" s="176"/>
      <c r="C10" s="176"/>
      <c r="D10" s="176"/>
      <c r="E10" s="176"/>
      <c r="F10" s="176"/>
      <c r="G10" s="176"/>
      <c r="H10" s="176"/>
      <c r="I10" s="176"/>
      <c r="J10" s="176"/>
    </row>
    <row r="11" spans="1:10" s="22" customFormat="1" ht="15.75" customHeight="1" x14ac:dyDescent="0.25">
      <c r="C11" s="65"/>
      <c r="D11" s="65"/>
    </row>
    <row r="12" spans="1:10" x14ac:dyDescent="0.25">
      <c r="B12" s="29"/>
      <c r="C12" s="110"/>
      <c r="E12" s="110"/>
      <c r="F12" s="110"/>
      <c r="G12" s="110"/>
      <c r="H12" s="110"/>
    </row>
    <row r="13" spans="1:10" x14ac:dyDescent="0.25">
      <c r="B13" s="29"/>
      <c r="C13" s="110"/>
      <c r="E13" s="110"/>
    </row>
    <row r="14" spans="1:10" x14ac:dyDescent="0.25">
      <c r="E14" s="110"/>
      <c r="F14" s="110"/>
    </row>
  </sheetData>
  <mergeCells count="4">
    <mergeCell ref="A1:J1"/>
    <mergeCell ref="A2:A3"/>
    <mergeCell ref="E2:J2"/>
    <mergeCell ref="A10:J10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G120"/>
  <sheetViews>
    <sheetView zoomScale="85" workbookViewId="0">
      <selection activeCell="E45" sqref="E45"/>
    </sheetView>
  </sheetViews>
  <sheetFormatPr defaultColWidth="9.1796875" defaultRowHeight="14" x14ac:dyDescent="0.25"/>
  <cols>
    <col min="1" max="1" width="4" style="20" customWidth="1"/>
    <col min="2" max="2" width="53.81640625" style="20" bestFit="1" customWidth="1"/>
    <col min="3" max="3" width="24.7265625" style="20" customWidth="1"/>
    <col min="4" max="4" width="24.7265625" style="51" customWidth="1"/>
    <col min="5" max="7" width="24.7265625" style="20" customWidth="1"/>
    <col min="8" max="16384" width="9.1796875" style="20"/>
  </cols>
  <sheetData>
    <row r="1" spans="1:7" s="29" customFormat="1" ht="16" thickBot="1" x14ac:dyDescent="0.3">
      <c r="A1" s="171" t="s">
        <v>79</v>
      </c>
      <c r="B1" s="171"/>
      <c r="C1" s="171"/>
      <c r="D1" s="171"/>
      <c r="E1" s="171"/>
      <c r="F1" s="171"/>
      <c r="G1" s="171"/>
    </row>
    <row r="2" spans="1:7" s="29" customFormat="1" ht="15.75" customHeight="1" thickBot="1" x14ac:dyDescent="0.3">
      <c r="A2" s="180" t="s">
        <v>34</v>
      </c>
      <c r="B2" s="92"/>
      <c r="C2" s="172" t="s">
        <v>22</v>
      </c>
      <c r="D2" s="177"/>
      <c r="E2" s="178" t="s">
        <v>57</v>
      </c>
      <c r="F2" s="179"/>
      <c r="G2" s="93"/>
    </row>
    <row r="3" spans="1:7" s="29" customFormat="1" ht="42.5" thickBot="1" x14ac:dyDescent="0.3">
      <c r="A3" s="168"/>
      <c r="B3" s="35" t="s">
        <v>21</v>
      </c>
      <c r="C3" s="35" t="s">
        <v>44</v>
      </c>
      <c r="D3" s="35" t="s">
        <v>24</v>
      </c>
      <c r="E3" s="35" t="s">
        <v>25</v>
      </c>
      <c r="F3" s="35" t="s">
        <v>24</v>
      </c>
      <c r="G3" s="36" t="s">
        <v>89</v>
      </c>
    </row>
    <row r="4" spans="1:7" s="29" customFormat="1" x14ac:dyDescent="0.25">
      <c r="A4" s="21">
        <v>1</v>
      </c>
      <c r="B4" s="37" t="s">
        <v>125</v>
      </c>
      <c r="C4" s="38">
        <v>449000.97510000033</v>
      </c>
      <c r="D4" s="102">
        <v>8.4875630842919464E-2</v>
      </c>
      <c r="E4" s="39">
        <v>33945000</v>
      </c>
      <c r="F4" s="102">
        <v>7.0225334946143123E-2</v>
      </c>
      <c r="G4" s="40">
        <v>371526.54151185194</v>
      </c>
    </row>
    <row r="5" spans="1:7" s="29" customFormat="1" x14ac:dyDescent="0.25">
      <c r="A5" s="21">
        <v>2</v>
      </c>
      <c r="B5" s="37" t="s">
        <v>115</v>
      </c>
      <c r="C5" s="38">
        <v>7176.9624800000202</v>
      </c>
      <c r="D5" s="102">
        <v>6.3239419741288778E-3</v>
      </c>
      <c r="E5" s="39">
        <v>-1204</v>
      </c>
      <c r="F5" s="102">
        <v>-6.93292795282845E-3</v>
      </c>
      <c r="G5" s="40">
        <v>-7877.9421503916574</v>
      </c>
    </row>
    <row r="6" spans="1:7" s="29" customFormat="1" x14ac:dyDescent="0.25">
      <c r="A6" s="21">
        <v>3</v>
      </c>
      <c r="B6" s="37" t="s">
        <v>105</v>
      </c>
      <c r="C6" s="38">
        <v>-7.0696999999992558</v>
      </c>
      <c r="D6" s="102">
        <v>-1.6691089970504852E-3</v>
      </c>
      <c r="E6" s="39">
        <v>0</v>
      </c>
      <c r="F6" s="102">
        <v>0</v>
      </c>
      <c r="G6" s="40">
        <v>0</v>
      </c>
    </row>
    <row r="7" spans="1:7" s="29" customFormat="1" x14ac:dyDescent="0.25">
      <c r="A7" s="21">
        <v>4</v>
      </c>
      <c r="B7" s="37" t="s">
        <v>107</v>
      </c>
      <c r="C7" s="38">
        <v>-638.27062000000103</v>
      </c>
      <c r="D7" s="102">
        <v>-6.9283610679792537E-2</v>
      </c>
      <c r="E7" s="39">
        <v>0</v>
      </c>
      <c r="F7" s="102">
        <v>0</v>
      </c>
      <c r="G7" s="40">
        <v>0</v>
      </c>
    </row>
    <row r="8" spans="1:7" s="29" customFormat="1" x14ac:dyDescent="0.25">
      <c r="A8" s="21">
        <v>5</v>
      </c>
      <c r="B8" s="37" t="s">
        <v>127</v>
      </c>
      <c r="C8" s="38" t="s">
        <v>19</v>
      </c>
      <c r="D8" s="102" t="s">
        <v>19</v>
      </c>
      <c r="E8" s="39" t="s">
        <v>19</v>
      </c>
      <c r="F8" s="102" t="s">
        <v>19</v>
      </c>
      <c r="G8" s="40" t="s">
        <v>19</v>
      </c>
    </row>
    <row r="9" spans="1:7" s="29" customFormat="1" ht="14.5" thickBot="1" x14ac:dyDescent="0.3">
      <c r="A9" s="118"/>
      <c r="B9" s="94" t="s">
        <v>41</v>
      </c>
      <c r="C9" s="95">
        <v>455532.59726000036</v>
      </c>
      <c r="D9" s="99">
        <v>7.075201152097127E-2</v>
      </c>
      <c r="E9" s="96">
        <v>33943796</v>
      </c>
      <c r="F9" s="99">
        <v>7.0149149511675571E-2</v>
      </c>
      <c r="G9" s="119">
        <v>363648.59936146031</v>
      </c>
    </row>
    <row r="10" spans="1:7" s="29" customFormat="1" x14ac:dyDescent="0.25">
      <c r="D10" s="6"/>
    </row>
    <row r="11" spans="1:7" s="29" customFormat="1" x14ac:dyDescent="0.25">
      <c r="D11" s="6"/>
    </row>
    <row r="12" spans="1:7" s="29" customFormat="1" x14ac:dyDescent="0.25">
      <c r="D12" s="6"/>
    </row>
    <row r="13" spans="1:7" s="29" customFormat="1" x14ac:dyDescent="0.25">
      <c r="D13" s="6"/>
    </row>
    <row r="14" spans="1:7" s="29" customFormat="1" x14ac:dyDescent="0.25">
      <c r="D14" s="6"/>
    </row>
    <row r="15" spans="1:7" s="29" customFormat="1" x14ac:dyDescent="0.25">
      <c r="D15" s="6"/>
    </row>
    <row r="16" spans="1:7" s="29" customFormat="1" x14ac:dyDescent="0.25">
      <c r="D16" s="6"/>
    </row>
    <row r="17" spans="4:4" s="29" customFormat="1" x14ac:dyDescent="0.25">
      <c r="D17" s="6"/>
    </row>
    <row r="18" spans="4:4" s="29" customFormat="1" x14ac:dyDescent="0.25">
      <c r="D18" s="6"/>
    </row>
    <row r="19" spans="4:4" s="29" customFormat="1" x14ac:dyDescent="0.25">
      <c r="D19" s="6"/>
    </row>
    <row r="20" spans="4:4" s="29" customFormat="1" x14ac:dyDescent="0.25">
      <c r="D20" s="6"/>
    </row>
    <row r="21" spans="4:4" s="29" customFormat="1" x14ac:dyDescent="0.25">
      <c r="D21" s="6"/>
    </row>
    <row r="22" spans="4:4" s="29" customFormat="1" x14ac:dyDescent="0.25">
      <c r="D22" s="6"/>
    </row>
    <row r="23" spans="4:4" s="29" customFormat="1" x14ac:dyDescent="0.25">
      <c r="D23" s="6"/>
    </row>
    <row r="24" spans="4:4" s="29" customFormat="1" x14ac:dyDescent="0.25">
      <c r="D24" s="6"/>
    </row>
    <row r="25" spans="4:4" s="29" customFormat="1" x14ac:dyDescent="0.25">
      <c r="D25" s="6"/>
    </row>
    <row r="26" spans="4:4" s="29" customFormat="1" x14ac:dyDescent="0.25">
      <c r="D26" s="6"/>
    </row>
    <row r="27" spans="4:4" s="29" customFormat="1" x14ac:dyDescent="0.25">
      <c r="D27" s="6"/>
    </row>
    <row r="28" spans="4:4" s="29" customFormat="1" x14ac:dyDescent="0.25">
      <c r="D28" s="6"/>
    </row>
    <row r="29" spans="4:4" s="29" customFormat="1" x14ac:dyDescent="0.25">
      <c r="D29" s="6"/>
    </row>
    <row r="30" spans="4:4" s="29" customFormat="1" x14ac:dyDescent="0.25">
      <c r="D30" s="6"/>
    </row>
    <row r="31" spans="4:4" s="29" customFormat="1" x14ac:dyDescent="0.25">
      <c r="D31" s="6"/>
    </row>
    <row r="32" spans="4:4" s="29" customFormat="1" x14ac:dyDescent="0.25">
      <c r="D32" s="6"/>
    </row>
    <row r="33" spans="2:6" s="29" customFormat="1" x14ac:dyDescent="0.25">
      <c r="D33" s="6"/>
    </row>
    <row r="34" spans="2:6" s="29" customFormat="1" x14ac:dyDescent="0.25">
      <c r="D34" s="6"/>
    </row>
    <row r="35" spans="2:6" s="29" customFormat="1" ht="14.5" thickBot="1" x14ac:dyDescent="0.3">
      <c r="B35" s="83"/>
      <c r="C35" s="83"/>
      <c r="D35" s="84"/>
      <c r="E35" s="83"/>
    </row>
    <row r="36" spans="2:6" s="29" customFormat="1" x14ac:dyDescent="0.25"/>
    <row r="37" spans="2:6" s="29" customFormat="1" x14ac:dyDescent="0.25"/>
    <row r="38" spans="2:6" s="29" customFormat="1" x14ac:dyDescent="0.25"/>
    <row r="39" spans="2:6" s="29" customFormat="1" x14ac:dyDescent="0.25"/>
    <row r="40" spans="2:6" s="29" customFormat="1" x14ac:dyDescent="0.25"/>
    <row r="41" spans="2:6" s="29" customFormat="1" ht="28.5" thickBot="1" x14ac:dyDescent="0.3">
      <c r="B41" s="47" t="s">
        <v>21</v>
      </c>
      <c r="C41" s="35" t="s">
        <v>47</v>
      </c>
      <c r="D41" s="35" t="s">
        <v>48</v>
      </c>
      <c r="E41" s="36" t="s">
        <v>45</v>
      </c>
    </row>
    <row r="42" spans="2:6" s="29" customFormat="1" x14ac:dyDescent="0.25">
      <c r="B42" s="37" t="str">
        <f t="shared" ref="B42:D45" si="0">B4</f>
        <v>ІНЖУР REIT</v>
      </c>
      <c r="C42" s="161">
        <f t="shared" si="0"/>
        <v>449000.97510000033</v>
      </c>
      <c r="D42" s="160">
        <f t="shared" si="0"/>
        <v>8.4875630842919464E-2</v>
      </c>
      <c r="E42" s="161">
        <f>G4</f>
        <v>371526.54151185194</v>
      </c>
    </row>
    <row r="43" spans="2:6" x14ac:dyDescent="0.25">
      <c r="B43" s="37" t="str">
        <f t="shared" si="0"/>
        <v>ІНЖУР ЕНЕРДЖІ</v>
      </c>
      <c r="C43" s="161">
        <f t="shared" si="0"/>
        <v>7176.9624800000202</v>
      </c>
      <c r="D43" s="160">
        <f t="shared" si="0"/>
        <v>6.3239419741288778E-3</v>
      </c>
      <c r="E43" s="161">
        <f>G5</f>
        <v>-7877.9421503916574</v>
      </c>
      <c r="F43" s="19"/>
    </row>
    <row r="44" spans="2:6" x14ac:dyDescent="0.25">
      <c r="B44" s="37" t="str">
        <f t="shared" si="0"/>
        <v>Індекс Української Біржі</v>
      </c>
      <c r="C44" s="161">
        <f t="shared" si="0"/>
        <v>-7.0696999999992558</v>
      </c>
      <c r="D44" s="160">
        <f t="shared" si="0"/>
        <v>-1.6691089970504852E-3</v>
      </c>
      <c r="E44" s="161">
        <f>G6</f>
        <v>0</v>
      </c>
      <c r="F44" s="19"/>
    </row>
    <row r="45" spans="2:6" x14ac:dyDescent="0.25">
      <c r="B45" s="37" t="str">
        <f t="shared" si="0"/>
        <v>КІНТО-Голд</v>
      </c>
      <c r="C45" s="161">
        <f t="shared" si="0"/>
        <v>-638.27062000000103</v>
      </c>
      <c r="D45" s="160">
        <f t="shared" si="0"/>
        <v>-6.9283610679792537E-2</v>
      </c>
      <c r="E45" s="161">
        <f>G7</f>
        <v>0</v>
      </c>
      <c r="F45" s="19"/>
    </row>
    <row r="46" spans="2:6" x14ac:dyDescent="0.25">
      <c r="B46" s="29"/>
      <c r="C46" s="29"/>
      <c r="D46" s="6"/>
      <c r="F46" s="19"/>
    </row>
    <row r="47" spans="2:6" x14ac:dyDescent="0.25">
      <c r="B47" s="29"/>
      <c r="C47" s="29"/>
      <c r="D47" s="6"/>
      <c r="F47" s="19"/>
    </row>
    <row r="48" spans="2:6" x14ac:dyDescent="0.25">
      <c r="B48" s="29"/>
      <c r="C48" s="29"/>
      <c r="D48" s="6"/>
    </row>
    <row r="49" spans="2:4" x14ac:dyDescent="0.25">
      <c r="B49" s="29"/>
      <c r="C49" s="29"/>
      <c r="D49" s="6"/>
    </row>
    <row r="50" spans="2:4" x14ac:dyDescent="0.25">
      <c r="B50" s="29"/>
      <c r="C50" s="29"/>
      <c r="D50" s="6"/>
    </row>
    <row r="51" spans="2:4" x14ac:dyDescent="0.25">
      <c r="B51" s="29"/>
      <c r="C51" s="29"/>
      <c r="D51" s="6"/>
    </row>
    <row r="52" spans="2:4" x14ac:dyDescent="0.25">
      <c r="B52" s="29"/>
      <c r="C52" s="29"/>
      <c r="D52" s="6"/>
    </row>
    <row r="53" spans="2:4" x14ac:dyDescent="0.25">
      <c r="B53" s="29"/>
      <c r="C53" s="29"/>
      <c r="D53" s="6"/>
    </row>
    <row r="54" spans="2:4" x14ac:dyDescent="0.25">
      <c r="B54" s="29"/>
      <c r="C54" s="29"/>
      <c r="D54" s="6"/>
    </row>
    <row r="55" spans="2:4" x14ac:dyDescent="0.25">
      <c r="B55" s="29"/>
      <c r="C55" s="29"/>
      <c r="D55" s="6"/>
    </row>
    <row r="56" spans="2:4" x14ac:dyDescent="0.25">
      <c r="B56" s="29"/>
      <c r="C56" s="29"/>
      <c r="D56" s="6"/>
    </row>
    <row r="57" spans="2:4" x14ac:dyDescent="0.25">
      <c r="B57" s="29"/>
      <c r="C57" s="29"/>
      <c r="D57" s="6"/>
    </row>
    <row r="58" spans="2:4" x14ac:dyDescent="0.25">
      <c r="B58" s="29"/>
      <c r="C58" s="29"/>
      <c r="D58" s="6"/>
    </row>
    <row r="59" spans="2:4" x14ac:dyDescent="0.25">
      <c r="B59" s="29"/>
      <c r="C59" s="29"/>
      <c r="D59" s="6"/>
    </row>
    <row r="60" spans="2:4" x14ac:dyDescent="0.25">
      <c r="B60" s="29"/>
      <c r="C60" s="29"/>
      <c r="D60" s="6"/>
    </row>
    <row r="61" spans="2:4" x14ac:dyDescent="0.25">
      <c r="B61" s="29"/>
      <c r="C61" s="29"/>
      <c r="D61" s="6"/>
    </row>
    <row r="62" spans="2:4" x14ac:dyDescent="0.25">
      <c r="B62" s="29"/>
      <c r="C62" s="29"/>
      <c r="D62" s="6"/>
    </row>
    <row r="63" spans="2:4" x14ac:dyDescent="0.25">
      <c r="B63" s="29"/>
      <c r="C63" s="29"/>
      <c r="D63" s="6"/>
    </row>
    <row r="64" spans="2:4" x14ac:dyDescent="0.25">
      <c r="B64" s="29"/>
      <c r="C64" s="29"/>
      <c r="D64" s="6"/>
    </row>
    <row r="65" spans="2:4" x14ac:dyDescent="0.25">
      <c r="B65" s="29"/>
      <c r="C65" s="29"/>
      <c r="D65" s="6"/>
    </row>
    <row r="66" spans="2:4" x14ac:dyDescent="0.25">
      <c r="B66" s="29"/>
      <c r="C66" s="29"/>
      <c r="D66" s="6"/>
    </row>
    <row r="67" spans="2:4" x14ac:dyDescent="0.25">
      <c r="B67" s="29"/>
      <c r="C67" s="29"/>
      <c r="D67" s="6"/>
    </row>
    <row r="68" spans="2:4" x14ac:dyDescent="0.25">
      <c r="B68" s="29"/>
      <c r="C68" s="29"/>
      <c r="D68" s="6"/>
    </row>
    <row r="69" spans="2:4" x14ac:dyDescent="0.25">
      <c r="B69" s="29"/>
      <c r="C69" s="29"/>
      <c r="D69" s="6"/>
    </row>
    <row r="70" spans="2:4" x14ac:dyDescent="0.25">
      <c r="B70" s="29"/>
      <c r="C70" s="29"/>
      <c r="D70" s="6"/>
    </row>
    <row r="71" spans="2:4" x14ac:dyDescent="0.25">
      <c r="B71" s="29"/>
      <c r="C71" s="29"/>
      <c r="D71" s="6"/>
    </row>
    <row r="72" spans="2:4" x14ac:dyDescent="0.25">
      <c r="B72" s="29"/>
      <c r="C72" s="29"/>
      <c r="D72" s="6"/>
    </row>
    <row r="73" spans="2:4" x14ac:dyDescent="0.25">
      <c r="B73" s="29"/>
      <c r="C73" s="29"/>
      <c r="D73" s="6"/>
    </row>
    <row r="74" spans="2:4" x14ac:dyDescent="0.25">
      <c r="B74" s="29"/>
      <c r="C74" s="29"/>
      <c r="D74" s="6"/>
    </row>
    <row r="75" spans="2:4" x14ac:dyDescent="0.25">
      <c r="B75" s="29"/>
      <c r="C75" s="29"/>
      <c r="D75" s="6"/>
    </row>
    <row r="76" spans="2:4" x14ac:dyDescent="0.25">
      <c r="B76" s="29"/>
      <c r="C76" s="29"/>
      <c r="D76" s="6"/>
    </row>
    <row r="77" spans="2:4" x14ac:dyDescent="0.25">
      <c r="B77" s="29"/>
      <c r="C77" s="29"/>
      <c r="D77" s="6"/>
    </row>
    <row r="78" spans="2:4" x14ac:dyDescent="0.25">
      <c r="B78" s="29"/>
      <c r="C78" s="29"/>
      <c r="D78" s="6"/>
    </row>
    <row r="79" spans="2:4" x14ac:dyDescent="0.25">
      <c r="B79" s="29"/>
      <c r="C79" s="29"/>
      <c r="D79" s="6"/>
    </row>
    <row r="80" spans="2:4" x14ac:dyDescent="0.25">
      <c r="B80" s="29"/>
      <c r="C80" s="29"/>
      <c r="D80" s="6"/>
    </row>
    <row r="81" spans="2:4" x14ac:dyDescent="0.25">
      <c r="B81" s="29"/>
      <c r="C81" s="29"/>
      <c r="D81" s="6"/>
    </row>
    <row r="82" spans="2:4" x14ac:dyDescent="0.25">
      <c r="B82" s="29"/>
      <c r="C82" s="29"/>
      <c r="D82" s="6"/>
    </row>
    <row r="83" spans="2:4" x14ac:dyDescent="0.25">
      <c r="B83" s="29"/>
      <c r="C83" s="29"/>
      <c r="D83" s="6"/>
    </row>
    <row r="84" spans="2:4" x14ac:dyDescent="0.25">
      <c r="B84" s="29"/>
      <c r="C84" s="29"/>
      <c r="D84" s="6"/>
    </row>
    <row r="85" spans="2:4" x14ac:dyDescent="0.25">
      <c r="B85" s="29"/>
      <c r="C85" s="29"/>
      <c r="D85" s="6"/>
    </row>
    <row r="86" spans="2:4" x14ac:dyDescent="0.25">
      <c r="B86" s="29"/>
      <c r="C86" s="29"/>
      <c r="D86" s="6"/>
    </row>
    <row r="87" spans="2:4" x14ac:dyDescent="0.25">
      <c r="B87" s="29"/>
      <c r="C87" s="29"/>
      <c r="D87" s="6"/>
    </row>
    <row r="88" spans="2:4" x14ac:dyDescent="0.25">
      <c r="B88" s="29"/>
      <c r="C88" s="29"/>
      <c r="D88" s="6"/>
    </row>
    <row r="89" spans="2:4" x14ac:dyDescent="0.25">
      <c r="B89" s="29"/>
      <c r="C89" s="29"/>
      <c r="D89" s="6"/>
    </row>
    <row r="90" spans="2:4" x14ac:dyDescent="0.25">
      <c r="B90" s="29"/>
      <c r="C90" s="29"/>
      <c r="D90" s="6"/>
    </row>
    <row r="91" spans="2:4" x14ac:dyDescent="0.25">
      <c r="B91" s="29"/>
      <c r="C91" s="29"/>
      <c r="D91" s="6"/>
    </row>
    <row r="92" spans="2:4" x14ac:dyDescent="0.25">
      <c r="B92" s="29"/>
      <c r="C92" s="29"/>
      <c r="D92" s="6"/>
    </row>
    <row r="93" spans="2:4" x14ac:dyDescent="0.25">
      <c r="B93" s="29"/>
      <c r="C93" s="29"/>
      <c r="D93" s="6"/>
    </row>
    <row r="94" spans="2:4" x14ac:dyDescent="0.25">
      <c r="B94" s="29"/>
      <c r="C94" s="29"/>
      <c r="D94" s="6"/>
    </row>
    <row r="95" spans="2:4" x14ac:dyDescent="0.25">
      <c r="B95" s="29"/>
      <c r="C95" s="29"/>
      <c r="D95" s="6"/>
    </row>
    <row r="96" spans="2:4" x14ac:dyDescent="0.25">
      <c r="B96" s="29"/>
      <c r="C96" s="29"/>
      <c r="D96" s="6"/>
    </row>
    <row r="97" spans="2:4" x14ac:dyDescent="0.25">
      <c r="B97" s="29"/>
      <c r="C97" s="29"/>
      <c r="D97" s="6"/>
    </row>
    <row r="98" spans="2:4" x14ac:dyDescent="0.25">
      <c r="B98" s="29"/>
      <c r="C98" s="29"/>
      <c r="D98" s="6"/>
    </row>
    <row r="99" spans="2:4" x14ac:dyDescent="0.25">
      <c r="B99" s="29"/>
      <c r="C99" s="29"/>
      <c r="D99" s="6"/>
    </row>
    <row r="100" spans="2:4" x14ac:dyDescent="0.25">
      <c r="B100" s="29"/>
      <c r="C100" s="29"/>
      <c r="D100" s="6"/>
    </row>
    <row r="101" spans="2:4" x14ac:dyDescent="0.25">
      <c r="B101" s="29"/>
      <c r="C101" s="29"/>
      <c r="D101" s="6"/>
    </row>
    <row r="102" spans="2:4" x14ac:dyDescent="0.25">
      <c r="B102" s="29"/>
      <c r="C102" s="29"/>
      <c r="D102" s="6"/>
    </row>
    <row r="103" spans="2:4" x14ac:dyDescent="0.25">
      <c r="B103" s="29"/>
      <c r="C103" s="29"/>
      <c r="D103" s="6"/>
    </row>
    <row r="104" spans="2:4" x14ac:dyDescent="0.25">
      <c r="B104" s="29"/>
      <c r="C104" s="29"/>
      <c r="D104" s="6"/>
    </row>
    <row r="105" spans="2:4" x14ac:dyDescent="0.25">
      <c r="B105" s="29"/>
      <c r="C105" s="29"/>
      <c r="D105" s="6"/>
    </row>
    <row r="106" spans="2:4" x14ac:dyDescent="0.25">
      <c r="B106" s="29"/>
      <c r="C106" s="29"/>
      <c r="D106" s="6"/>
    </row>
    <row r="107" spans="2:4" x14ac:dyDescent="0.25">
      <c r="B107" s="29"/>
      <c r="C107" s="29"/>
      <c r="D107" s="6"/>
    </row>
    <row r="108" spans="2:4" x14ac:dyDescent="0.25">
      <c r="B108" s="29"/>
      <c r="C108" s="29"/>
      <c r="D108" s="6"/>
    </row>
    <row r="109" spans="2:4" x14ac:dyDescent="0.25">
      <c r="B109" s="29"/>
      <c r="C109" s="29"/>
      <c r="D109" s="6"/>
    </row>
    <row r="110" spans="2:4" x14ac:dyDescent="0.25">
      <c r="B110" s="29"/>
      <c r="C110" s="29"/>
      <c r="D110" s="6"/>
    </row>
    <row r="111" spans="2:4" x14ac:dyDescent="0.25">
      <c r="B111" s="29"/>
      <c r="C111" s="29"/>
      <c r="D111" s="6"/>
    </row>
    <row r="112" spans="2:4" x14ac:dyDescent="0.25">
      <c r="B112" s="29"/>
      <c r="C112" s="29"/>
      <c r="D112" s="6"/>
    </row>
    <row r="113" spans="2:4" x14ac:dyDescent="0.25">
      <c r="B113" s="29"/>
      <c r="C113" s="29"/>
      <c r="D113" s="6"/>
    </row>
    <row r="114" spans="2:4" x14ac:dyDescent="0.25">
      <c r="B114" s="29"/>
      <c r="C114" s="29"/>
      <c r="D114" s="6"/>
    </row>
    <row r="115" spans="2:4" x14ac:dyDescent="0.25">
      <c r="B115" s="29"/>
      <c r="C115" s="29"/>
      <c r="D115" s="6"/>
    </row>
    <row r="116" spans="2:4" x14ac:dyDescent="0.25">
      <c r="B116" s="29"/>
      <c r="C116" s="29"/>
      <c r="D116" s="6"/>
    </row>
    <row r="117" spans="2:4" x14ac:dyDescent="0.25">
      <c r="B117" s="29"/>
      <c r="C117" s="29"/>
      <c r="D117" s="6"/>
    </row>
    <row r="118" spans="2:4" x14ac:dyDescent="0.25">
      <c r="B118" s="29"/>
      <c r="C118" s="29"/>
      <c r="D118" s="6"/>
    </row>
    <row r="119" spans="2:4" x14ac:dyDescent="0.25">
      <c r="B119" s="29"/>
      <c r="C119" s="29"/>
      <c r="D119" s="6"/>
    </row>
    <row r="120" spans="2:4" x14ac:dyDescent="0.25">
      <c r="B120" s="29"/>
      <c r="C120" s="29"/>
      <c r="D120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D16"/>
  <sheetViews>
    <sheetView zoomScale="85" workbookViewId="0">
      <selection activeCell="A7" sqref="A7"/>
    </sheetView>
  </sheetViews>
  <sheetFormatPr defaultRowHeight="12.5" x14ac:dyDescent="0.25"/>
  <cols>
    <col min="1" max="1" width="49.453125" bestFit="1" customWidth="1"/>
    <col min="2" max="2" width="12.7265625" customWidth="1"/>
    <col min="3" max="3" width="2.7265625" customWidth="1"/>
  </cols>
  <sheetData>
    <row r="1" spans="1:4" ht="14.5" thickBot="1" x14ac:dyDescent="0.3">
      <c r="A1" s="67" t="s">
        <v>21</v>
      </c>
      <c r="B1" s="68" t="s">
        <v>73</v>
      </c>
      <c r="C1" s="10"/>
      <c r="D1" s="10"/>
    </row>
    <row r="2" spans="1:4" ht="14" x14ac:dyDescent="0.25">
      <c r="A2" s="27" t="s">
        <v>107</v>
      </c>
      <c r="B2" s="136">
        <v>-6.9283600556380831E-2</v>
      </c>
      <c r="C2" s="10"/>
      <c r="D2" s="10"/>
    </row>
    <row r="3" spans="1:4" ht="14" x14ac:dyDescent="0.25">
      <c r="A3" s="27" t="s">
        <v>105</v>
      </c>
      <c r="B3" s="137">
        <v>-1.6684925188111821E-3</v>
      </c>
      <c r="C3" s="10"/>
      <c r="D3" s="10"/>
    </row>
    <row r="4" spans="1:4" ht="14" x14ac:dyDescent="0.25">
      <c r="A4" s="27" t="s">
        <v>115</v>
      </c>
      <c r="B4" s="137">
        <v>1.3349569086880564E-2</v>
      </c>
      <c r="C4" s="10"/>
      <c r="D4" s="10"/>
    </row>
    <row r="5" spans="1:4" ht="14" x14ac:dyDescent="0.25">
      <c r="A5" s="27" t="s">
        <v>125</v>
      </c>
      <c r="B5" s="137">
        <v>1.4076782449725878E-2</v>
      </c>
      <c r="C5" s="10"/>
      <c r="D5" s="10"/>
    </row>
    <row r="6" spans="1:4" ht="14" x14ac:dyDescent="0.25">
      <c r="A6" s="27" t="s">
        <v>26</v>
      </c>
      <c r="B6" s="137">
        <v>-1.08814353846464E-2</v>
      </c>
      <c r="C6" s="10"/>
      <c r="D6" s="10"/>
    </row>
    <row r="7" spans="1:4" ht="14" x14ac:dyDescent="0.25">
      <c r="A7" s="27" t="s">
        <v>124</v>
      </c>
      <c r="B7" s="137">
        <v>1.1317246157345418E-2</v>
      </c>
      <c r="C7" s="10"/>
      <c r="D7" s="10"/>
    </row>
    <row r="8" spans="1:4" ht="14" x14ac:dyDescent="0.25">
      <c r="A8" s="27" t="s">
        <v>123</v>
      </c>
      <c r="B8" s="137">
        <v>1.2380223130264323E-2</v>
      </c>
      <c r="C8" s="10"/>
      <c r="D8" s="10"/>
    </row>
    <row r="9" spans="1:4" ht="14" x14ac:dyDescent="0.25">
      <c r="A9" s="27" t="s">
        <v>27</v>
      </c>
      <c r="B9" s="137">
        <v>-4.7229951471562392E-3</v>
      </c>
      <c r="C9" s="10"/>
      <c r="D9" s="10"/>
    </row>
    <row r="10" spans="1:4" ht="14" x14ac:dyDescent="0.25">
      <c r="A10" s="27" t="s">
        <v>28</v>
      </c>
      <c r="B10" s="137">
        <v>1.4225190906052676E-2</v>
      </c>
      <c r="C10" s="10"/>
      <c r="D10" s="10"/>
    </row>
    <row r="11" spans="1:4" ht="14" x14ac:dyDescent="0.25">
      <c r="A11" s="27" t="s">
        <v>29</v>
      </c>
      <c r="B11" s="137">
        <v>1.1493698630136986E-2</v>
      </c>
      <c r="C11" s="10"/>
      <c r="D11" s="10"/>
    </row>
    <row r="12" spans="1:4" ht="14.5" thickBot="1" x14ac:dyDescent="0.3">
      <c r="A12" s="80" t="s">
        <v>96</v>
      </c>
      <c r="B12" s="138">
        <v>-6.674398204151899E-2</v>
      </c>
      <c r="C12" s="10"/>
      <c r="D12" s="10"/>
    </row>
    <row r="13" spans="1:4" x14ac:dyDescent="0.25">
      <c r="C13" s="10"/>
      <c r="D13" s="10"/>
    </row>
    <row r="14" spans="1:4" x14ac:dyDescent="0.25">
      <c r="A14" s="10"/>
      <c r="B14" s="10"/>
      <c r="C14" s="10"/>
      <c r="D14" s="10"/>
    </row>
    <row r="15" spans="1:4" x14ac:dyDescent="0.25">
      <c r="B15" s="10"/>
      <c r="C15" s="10"/>
      <c r="D15" s="10"/>
    </row>
    <row r="16" spans="1:4" x14ac:dyDescent="0.25">
      <c r="C16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31"/>
  <sheetViews>
    <sheetView zoomScale="85" zoomScaleNormal="40" workbookViewId="0">
      <selection activeCell="B3" sqref="B3"/>
    </sheetView>
  </sheetViews>
  <sheetFormatPr defaultColWidth="9.1796875" defaultRowHeight="14" x14ac:dyDescent="0.25"/>
  <cols>
    <col min="1" max="1" width="4.7265625" style="22" customWidth="1"/>
    <col min="2" max="2" width="61.7265625" style="20" bestFit="1" customWidth="1"/>
    <col min="3" max="3" width="18.7265625" style="23" customWidth="1"/>
    <col min="4" max="4" width="14.7265625" style="24" customWidth="1"/>
    <col min="5" max="5" width="14.7265625" style="23" customWidth="1"/>
    <col min="6" max="6" width="14.7265625" style="24" customWidth="1"/>
    <col min="7" max="7" width="55.7265625" style="20" bestFit="1" customWidth="1"/>
    <col min="8" max="8" width="34.7265625" style="20" customWidth="1"/>
    <col min="9" max="18" width="4.7265625" style="20" customWidth="1"/>
    <col min="19" max="16384" width="9.1796875" style="20"/>
  </cols>
  <sheetData>
    <row r="1" spans="1:9" s="14" customFormat="1" ht="16" thickBot="1" x14ac:dyDescent="0.3">
      <c r="A1" s="162" t="s">
        <v>91</v>
      </c>
      <c r="B1" s="162"/>
      <c r="C1" s="162"/>
      <c r="D1" s="162"/>
      <c r="E1" s="162"/>
      <c r="F1" s="162"/>
      <c r="G1" s="162"/>
      <c r="H1" s="162"/>
      <c r="I1" s="13"/>
    </row>
    <row r="2" spans="1:9" ht="28.5" thickBot="1" x14ac:dyDescent="0.3">
      <c r="A2" s="15" t="s">
        <v>34</v>
      </c>
      <c r="B2" s="16" t="s">
        <v>74</v>
      </c>
      <c r="C2" s="17" t="s">
        <v>35</v>
      </c>
      <c r="D2" s="17" t="s">
        <v>36</v>
      </c>
      <c r="E2" s="17" t="s">
        <v>37</v>
      </c>
      <c r="F2" s="17" t="s">
        <v>12</v>
      </c>
      <c r="G2" s="17" t="s">
        <v>13</v>
      </c>
      <c r="H2" s="18" t="s">
        <v>14</v>
      </c>
      <c r="I2" s="19"/>
    </row>
    <row r="3" spans="1:9" x14ac:dyDescent="0.25">
      <c r="A3" s="21">
        <v>1</v>
      </c>
      <c r="B3" s="85" t="s">
        <v>104</v>
      </c>
      <c r="C3" s="86">
        <v>94210475.519999996</v>
      </c>
      <c r="D3" s="87">
        <v>10134</v>
      </c>
      <c r="E3" s="86">
        <v>9296.4699999999993</v>
      </c>
      <c r="F3" s="87">
        <v>1000</v>
      </c>
      <c r="G3" s="85" t="s">
        <v>102</v>
      </c>
      <c r="H3" s="88" t="s">
        <v>103</v>
      </c>
      <c r="I3" s="19"/>
    </row>
    <row r="4" spans="1:9" x14ac:dyDescent="0.25">
      <c r="A4" s="21">
        <v>2</v>
      </c>
      <c r="B4" s="85" t="s">
        <v>68</v>
      </c>
      <c r="C4" s="86">
        <v>46161869.810000002</v>
      </c>
      <c r="D4" s="87">
        <v>3987</v>
      </c>
      <c r="E4" s="86">
        <v>11578.096299999999</v>
      </c>
      <c r="F4" s="87">
        <v>1000</v>
      </c>
      <c r="G4" s="85" t="s">
        <v>16</v>
      </c>
      <c r="H4" s="88" t="s">
        <v>39</v>
      </c>
      <c r="I4" s="19"/>
    </row>
    <row r="5" spans="1:9" ht="14.25" customHeight="1" x14ac:dyDescent="0.25">
      <c r="A5" s="21">
        <v>3</v>
      </c>
      <c r="B5" s="85" t="s">
        <v>63</v>
      </c>
      <c r="C5" s="86">
        <v>39368822.469999999</v>
      </c>
      <c r="D5" s="87">
        <v>44258</v>
      </c>
      <c r="E5" s="86">
        <v>889.53009999999995</v>
      </c>
      <c r="F5" s="87">
        <v>100</v>
      </c>
      <c r="G5" s="85" t="s">
        <v>87</v>
      </c>
      <c r="H5" s="88" t="s">
        <v>64</v>
      </c>
      <c r="I5" s="19"/>
    </row>
    <row r="6" spans="1:9" x14ac:dyDescent="0.25">
      <c r="A6" s="21">
        <v>4</v>
      </c>
      <c r="B6" s="85" t="s">
        <v>94</v>
      </c>
      <c r="C6" s="86">
        <v>14966691.51</v>
      </c>
      <c r="D6" s="87">
        <v>13997</v>
      </c>
      <c r="E6" s="86">
        <v>1069.28</v>
      </c>
      <c r="F6" s="87">
        <v>100</v>
      </c>
      <c r="G6" s="85" t="s">
        <v>87</v>
      </c>
      <c r="H6" s="88" t="s">
        <v>64</v>
      </c>
      <c r="I6" s="19"/>
    </row>
    <row r="7" spans="1:9" ht="14.25" customHeight="1" x14ac:dyDescent="0.25">
      <c r="A7" s="21">
        <v>5</v>
      </c>
      <c r="B7" s="85" t="s">
        <v>101</v>
      </c>
      <c r="C7" s="86">
        <v>11294510.779999999</v>
      </c>
      <c r="D7" s="87">
        <v>5299541</v>
      </c>
      <c r="E7" s="86">
        <v>2.13</v>
      </c>
      <c r="F7" s="87">
        <v>1</v>
      </c>
      <c r="G7" s="85" t="s">
        <v>102</v>
      </c>
      <c r="H7" s="88" t="s">
        <v>103</v>
      </c>
      <c r="I7" s="19"/>
    </row>
    <row r="8" spans="1:9" x14ac:dyDescent="0.25">
      <c r="A8" s="21">
        <v>6</v>
      </c>
      <c r="B8" s="85" t="s">
        <v>67</v>
      </c>
      <c r="C8" s="86">
        <v>11017363.74</v>
      </c>
      <c r="D8" s="87">
        <v>8326</v>
      </c>
      <c r="E8" s="86">
        <v>1323.2481</v>
      </c>
      <c r="F8" s="87">
        <v>1000</v>
      </c>
      <c r="G8" s="85" t="s">
        <v>16</v>
      </c>
      <c r="H8" s="88" t="s">
        <v>39</v>
      </c>
      <c r="I8" s="19"/>
    </row>
    <row r="9" spans="1:9" x14ac:dyDescent="0.25">
      <c r="A9" s="21">
        <v>7</v>
      </c>
      <c r="B9" s="85" t="s">
        <v>69</v>
      </c>
      <c r="C9" s="86">
        <v>7336902.7999999998</v>
      </c>
      <c r="D9" s="87">
        <v>1024</v>
      </c>
      <c r="E9" s="86">
        <v>7164.9440999999997</v>
      </c>
      <c r="F9" s="87">
        <v>1000</v>
      </c>
      <c r="G9" s="85" t="s">
        <v>16</v>
      </c>
      <c r="H9" s="88" t="s">
        <v>39</v>
      </c>
      <c r="I9" s="19"/>
    </row>
    <row r="10" spans="1:9" x14ac:dyDescent="0.25">
      <c r="A10" s="21">
        <v>8</v>
      </c>
      <c r="B10" s="85" t="s">
        <v>53</v>
      </c>
      <c r="C10" s="86">
        <v>7323530.8099999996</v>
      </c>
      <c r="D10" s="87">
        <v>1254</v>
      </c>
      <c r="E10" s="86">
        <v>5840.14</v>
      </c>
      <c r="F10" s="87">
        <v>1000</v>
      </c>
      <c r="G10" s="85" t="s">
        <v>38</v>
      </c>
      <c r="H10" s="88" t="s">
        <v>52</v>
      </c>
      <c r="I10" s="19"/>
    </row>
    <row r="11" spans="1:9" x14ac:dyDescent="0.25">
      <c r="A11" s="21">
        <v>9</v>
      </c>
      <c r="B11" s="85" t="s">
        <v>51</v>
      </c>
      <c r="C11" s="86">
        <v>5493089.6100000003</v>
      </c>
      <c r="D11" s="87">
        <v>643</v>
      </c>
      <c r="E11" s="86">
        <v>8542.91</v>
      </c>
      <c r="F11" s="87">
        <v>1000</v>
      </c>
      <c r="G11" s="85" t="s">
        <v>15</v>
      </c>
      <c r="H11" s="88" t="s">
        <v>52</v>
      </c>
      <c r="I11" s="19"/>
    </row>
    <row r="12" spans="1:9" x14ac:dyDescent="0.25">
      <c r="A12" s="21">
        <v>10</v>
      </c>
      <c r="B12" s="85" t="s">
        <v>60</v>
      </c>
      <c r="C12" s="86">
        <v>3928878.82</v>
      </c>
      <c r="D12" s="87">
        <v>1747</v>
      </c>
      <c r="E12" s="86">
        <v>2248.9288999999999</v>
      </c>
      <c r="F12" s="87">
        <v>1000</v>
      </c>
      <c r="G12" s="85" t="s">
        <v>61</v>
      </c>
      <c r="H12" s="88" t="s">
        <v>62</v>
      </c>
      <c r="I12" s="19"/>
    </row>
    <row r="13" spans="1:9" x14ac:dyDescent="0.25">
      <c r="A13" s="21">
        <v>11</v>
      </c>
      <c r="B13" s="85" t="s">
        <v>50</v>
      </c>
      <c r="C13" s="86">
        <v>3305007.49</v>
      </c>
      <c r="D13" s="87">
        <v>2566</v>
      </c>
      <c r="E13" s="86">
        <v>1287.9998000000001</v>
      </c>
      <c r="F13" s="87">
        <v>1000</v>
      </c>
      <c r="G13" s="85" t="s">
        <v>66</v>
      </c>
      <c r="H13" s="88" t="s">
        <v>72</v>
      </c>
      <c r="I13" s="19"/>
    </row>
    <row r="14" spans="1:9" x14ac:dyDescent="0.25">
      <c r="A14" s="21">
        <v>12</v>
      </c>
      <c r="B14" s="85" t="s">
        <v>65</v>
      </c>
      <c r="C14" s="86">
        <v>3254568.88</v>
      </c>
      <c r="D14" s="87">
        <v>3059</v>
      </c>
      <c r="E14" s="86">
        <v>1063.9322999999999</v>
      </c>
      <c r="F14" s="87">
        <v>1000</v>
      </c>
      <c r="G14" s="85" t="s">
        <v>87</v>
      </c>
      <c r="H14" s="88" t="s">
        <v>64</v>
      </c>
      <c r="I14" s="19"/>
    </row>
    <row r="15" spans="1:9" x14ac:dyDescent="0.25">
      <c r="A15" s="21">
        <v>13</v>
      </c>
      <c r="B15" s="85" t="s">
        <v>70</v>
      </c>
      <c r="C15" s="86">
        <v>1754608.13</v>
      </c>
      <c r="D15" s="87">
        <v>529</v>
      </c>
      <c r="E15" s="86">
        <v>3316.8395999999998</v>
      </c>
      <c r="F15" s="87">
        <v>1000</v>
      </c>
      <c r="G15" s="85" t="s">
        <v>16</v>
      </c>
      <c r="H15" s="88" t="s">
        <v>39</v>
      </c>
      <c r="I15" s="19"/>
    </row>
    <row r="16" spans="1:9" x14ac:dyDescent="0.25">
      <c r="A16" s="21">
        <v>14</v>
      </c>
      <c r="B16" s="85" t="s">
        <v>20</v>
      </c>
      <c r="C16" s="86">
        <v>1271683.54</v>
      </c>
      <c r="D16" s="87">
        <v>14070</v>
      </c>
      <c r="E16" s="86">
        <v>90.382599999999996</v>
      </c>
      <c r="F16" s="87">
        <v>100</v>
      </c>
      <c r="G16" s="85" t="s">
        <v>40</v>
      </c>
      <c r="H16" s="88" t="s">
        <v>90</v>
      </c>
      <c r="I16" s="19"/>
    </row>
    <row r="17" spans="1:9" x14ac:dyDescent="0.25">
      <c r="A17" s="21">
        <v>15</v>
      </c>
      <c r="B17" s="85" t="s">
        <v>17</v>
      </c>
      <c r="C17" s="86">
        <v>1026454.5301</v>
      </c>
      <c r="D17" s="87">
        <v>953</v>
      </c>
      <c r="E17" s="86">
        <v>1077.0771999999999</v>
      </c>
      <c r="F17" s="87">
        <v>1000</v>
      </c>
      <c r="G17" s="85" t="s">
        <v>18</v>
      </c>
      <c r="H17" s="88" t="s">
        <v>30</v>
      </c>
      <c r="I17" s="19"/>
    </row>
    <row r="18" spans="1:9" ht="15" customHeight="1" thickBot="1" x14ac:dyDescent="0.3">
      <c r="A18" s="163" t="s">
        <v>41</v>
      </c>
      <c r="B18" s="164"/>
      <c r="C18" s="100">
        <f>SUM(C3:C17)</f>
        <v>251714458.44009998</v>
      </c>
      <c r="D18" s="101">
        <f>SUM(D3:D17)</f>
        <v>5406088</v>
      </c>
      <c r="E18" s="56" t="s">
        <v>42</v>
      </c>
      <c r="F18" s="56" t="s">
        <v>42</v>
      </c>
      <c r="G18" s="56" t="s">
        <v>42</v>
      </c>
      <c r="H18" s="57" t="s">
        <v>42</v>
      </c>
    </row>
    <row r="19" spans="1:9" ht="15" customHeight="1" thickBot="1" x14ac:dyDescent="0.3">
      <c r="A19" s="165" t="s">
        <v>88</v>
      </c>
      <c r="B19" s="165"/>
      <c r="C19" s="165"/>
      <c r="D19" s="165"/>
      <c r="E19" s="165"/>
      <c r="F19" s="165"/>
      <c r="G19" s="165"/>
      <c r="H19" s="165"/>
    </row>
    <row r="21" spans="1:9" x14ac:dyDescent="0.25">
      <c r="B21" s="20" t="s">
        <v>46</v>
      </c>
      <c r="C21" s="23">
        <f>C18-SUM(C3:C12)</f>
        <v>10612322.57009998</v>
      </c>
      <c r="D21" s="128">
        <f>C21/$C$18</f>
        <v>4.216016289197537E-2</v>
      </c>
    </row>
    <row r="22" spans="1:9" x14ac:dyDescent="0.25">
      <c r="B22" s="85" t="str">
        <f t="shared" ref="B22:C28" si="0">B3</f>
        <v>ОТП Класичний</v>
      </c>
      <c r="C22" s="86">
        <f t="shared" si="0"/>
        <v>94210475.519999996</v>
      </c>
      <c r="D22" s="128">
        <f>C22/$C$18</f>
        <v>0.3742751850800779</v>
      </c>
      <c r="H22" s="19"/>
    </row>
    <row r="23" spans="1:9" x14ac:dyDescent="0.25">
      <c r="B23" s="85" t="str">
        <f t="shared" si="0"/>
        <v>УНIВЕР.УА/Михайло Грушевський: Фонд Державних Паперiв</v>
      </c>
      <c r="C23" s="86">
        <f t="shared" si="0"/>
        <v>46161869.810000002</v>
      </c>
      <c r="D23" s="128">
        <f t="shared" ref="D23:D31" si="1">C23/$C$18</f>
        <v>0.18338982232514489</v>
      </c>
      <c r="H23" s="19"/>
    </row>
    <row r="24" spans="1:9" x14ac:dyDescent="0.25">
      <c r="B24" s="85" t="str">
        <f t="shared" si="0"/>
        <v>КІНТО-Класичний</v>
      </c>
      <c r="C24" s="86">
        <f t="shared" si="0"/>
        <v>39368822.469999999</v>
      </c>
      <c r="D24" s="128">
        <f t="shared" si="1"/>
        <v>0.15640270612174043</v>
      </c>
      <c r="H24" s="19"/>
    </row>
    <row r="25" spans="1:9" x14ac:dyDescent="0.25">
      <c r="B25" s="85" t="str">
        <f t="shared" si="0"/>
        <v>КІНТО-Казначейський</v>
      </c>
      <c r="C25" s="86">
        <f t="shared" si="0"/>
        <v>14966691.51</v>
      </c>
      <c r="D25" s="128">
        <f t="shared" si="1"/>
        <v>5.9459006060875903E-2</v>
      </c>
      <c r="H25" s="19"/>
    </row>
    <row r="26" spans="1:9" x14ac:dyDescent="0.25">
      <c r="B26" s="85" t="str">
        <f t="shared" si="0"/>
        <v>ОТП Фонд Акцій</v>
      </c>
      <c r="C26" s="86">
        <f t="shared" si="0"/>
        <v>11294510.779999999</v>
      </c>
      <c r="D26" s="128">
        <f t="shared" si="1"/>
        <v>4.4870329857065933E-2</v>
      </c>
      <c r="H26" s="19"/>
    </row>
    <row r="27" spans="1:9" x14ac:dyDescent="0.25">
      <c r="B27" s="85" t="str">
        <f t="shared" si="0"/>
        <v>УНІВЕР.УА/Ярослав Мудрий: Фонд Акцiй</v>
      </c>
      <c r="C27" s="86">
        <f t="shared" si="0"/>
        <v>11017363.74</v>
      </c>
      <c r="D27" s="128">
        <f t="shared" si="1"/>
        <v>4.3769292428713552E-2</v>
      </c>
      <c r="H27" s="19"/>
    </row>
    <row r="28" spans="1:9" x14ac:dyDescent="0.25">
      <c r="B28" s="85" t="str">
        <f t="shared" si="0"/>
        <v>УНIВЕР.УА/Тарас Шевченко: Фонд Заощаджень</v>
      </c>
      <c r="C28" s="86">
        <f t="shared" si="0"/>
        <v>7336902.7999999998</v>
      </c>
      <c r="D28" s="128">
        <f t="shared" si="1"/>
        <v>2.9147720975058525E-2</v>
      </c>
      <c r="H28" s="19"/>
    </row>
    <row r="29" spans="1:9" x14ac:dyDescent="0.25">
      <c r="B29" s="85" t="str">
        <f t="shared" ref="B29:C31" si="2">B10</f>
        <v>Альтус-Депозит</v>
      </c>
      <c r="C29" s="86">
        <f t="shared" si="2"/>
        <v>7323530.8099999996</v>
      </c>
      <c r="D29" s="128">
        <f t="shared" si="1"/>
        <v>2.9094597328197445E-2</v>
      </c>
      <c r="H29" s="19"/>
    </row>
    <row r="30" spans="1:9" x14ac:dyDescent="0.25">
      <c r="B30" s="85" t="str">
        <f t="shared" si="2"/>
        <v>Альтус-Збалансований</v>
      </c>
      <c r="C30" s="86">
        <f t="shared" si="2"/>
        <v>5493089.6100000003</v>
      </c>
      <c r="D30" s="128">
        <f t="shared" si="1"/>
        <v>2.1822701977634633E-2</v>
      </c>
    </row>
    <row r="31" spans="1:9" x14ac:dyDescent="0.25">
      <c r="B31" s="85" t="str">
        <f t="shared" si="2"/>
        <v>ВСІ</v>
      </c>
      <c r="C31" s="86">
        <f t="shared" si="2"/>
        <v>3928878.82</v>
      </c>
      <c r="D31" s="128">
        <f t="shared" si="1"/>
        <v>1.5608474953515425E-2</v>
      </c>
    </row>
  </sheetData>
  <mergeCells count="3">
    <mergeCell ref="A1:H1"/>
    <mergeCell ref="A18:B18"/>
    <mergeCell ref="A19:H19"/>
  </mergeCells>
  <phoneticPr fontId="11" type="noConversion"/>
  <hyperlinks>
    <hyperlink ref="H18" r:id="rId1" display="http://art-capital.com.ua/"/>
  </hyperlinks>
  <pageMargins left="0.75" right="0.75" top="1" bottom="1" header="0.5" footer="0.5"/>
  <pageSetup paperSize="9" scale="29" orientation="portrait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K58"/>
  <sheetViews>
    <sheetView zoomScale="85" workbookViewId="0">
      <selection activeCell="B4" sqref="B4"/>
    </sheetView>
  </sheetViews>
  <sheetFormatPr defaultColWidth="9.1796875" defaultRowHeight="14" x14ac:dyDescent="0.3"/>
  <cols>
    <col min="1" max="1" width="4.26953125" style="32" customWidth="1"/>
    <col min="2" max="2" width="61.7265625" style="32" bestFit="1" customWidth="1"/>
    <col min="3" max="4" width="14.7265625" style="33" customWidth="1"/>
    <col min="5" max="8" width="12.7265625" style="34" customWidth="1"/>
    <col min="9" max="9" width="16.1796875" style="32" bestFit="1" customWidth="1"/>
    <col min="10" max="10" width="18.54296875" style="32" customWidth="1"/>
    <col min="11" max="16384" width="9.1796875" style="32"/>
  </cols>
  <sheetData>
    <row r="1" spans="1:10" s="14" customFormat="1" ht="16" thickBot="1" x14ac:dyDescent="0.3">
      <c r="A1" s="166" t="s">
        <v>80</v>
      </c>
      <c r="B1" s="166"/>
      <c r="C1" s="166"/>
      <c r="D1" s="166"/>
      <c r="E1" s="166"/>
      <c r="F1" s="166"/>
      <c r="G1" s="166"/>
      <c r="H1" s="166"/>
      <c r="I1" s="166"/>
      <c r="J1" s="103"/>
    </row>
    <row r="2" spans="1:10" s="20" customFormat="1" ht="15.75" customHeight="1" thickBot="1" x14ac:dyDescent="0.3">
      <c r="A2" s="167" t="s">
        <v>34</v>
      </c>
      <c r="B2" s="104"/>
      <c r="C2" s="105"/>
      <c r="D2" s="106"/>
      <c r="E2" s="169" t="s">
        <v>58</v>
      </c>
      <c r="F2" s="169"/>
      <c r="G2" s="169"/>
      <c r="H2" s="169"/>
      <c r="I2" s="169"/>
      <c r="J2" s="169"/>
    </row>
    <row r="3" spans="1:10" s="22" customFormat="1" ht="56.5" thickBot="1" x14ac:dyDescent="0.3">
      <c r="A3" s="168"/>
      <c r="B3" s="107" t="s">
        <v>21</v>
      </c>
      <c r="C3" s="26" t="s">
        <v>10</v>
      </c>
      <c r="D3" s="26" t="s">
        <v>11</v>
      </c>
      <c r="E3" s="17" t="s">
        <v>81</v>
      </c>
      <c r="F3" s="17" t="s">
        <v>99</v>
      </c>
      <c r="G3" s="17" t="s">
        <v>100</v>
      </c>
      <c r="H3" s="17" t="s">
        <v>75</v>
      </c>
      <c r="I3" s="17" t="s">
        <v>43</v>
      </c>
      <c r="J3" s="18" t="s">
        <v>82</v>
      </c>
    </row>
    <row r="4" spans="1:10" s="20" customFormat="1" collapsed="1" x14ac:dyDescent="0.25">
      <c r="A4" s="21">
        <v>1</v>
      </c>
      <c r="B4" s="143" t="s">
        <v>63</v>
      </c>
      <c r="C4" s="144">
        <v>38118</v>
      </c>
      <c r="D4" s="144">
        <v>38182</v>
      </c>
      <c r="E4" s="145">
        <v>1.6148735837227868E-2</v>
      </c>
      <c r="F4" s="145">
        <v>3.7701287697642138E-2</v>
      </c>
      <c r="G4" s="145">
        <v>9.0355746709676277E-2</v>
      </c>
      <c r="H4" s="145">
        <v>0.16046064097267188</v>
      </c>
      <c r="I4" s="145">
        <v>7.8953009999999999</v>
      </c>
      <c r="J4" s="146">
        <v>0.10456702865613066</v>
      </c>
    </row>
    <row r="5" spans="1:10" s="20" customFormat="1" collapsed="1" x14ac:dyDescent="0.25">
      <c r="A5" s="21">
        <v>2</v>
      </c>
      <c r="B5" s="143" t="s">
        <v>51</v>
      </c>
      <c r="C5" s="144">
        <v>38828</v>
      </c>
      <c r="D5" s="144">
        <v>39028</v>
      </c>
      <c r="E5" s="145">
        <v>8.2175969636315571E-3</v>
      </c>
      <c r="F5" s="145">
        <v>1.7852823817744889E-2</v>
      </c>
      <c r="G5" s="145">
        <v>3.4645173401478768E-2</v>
      </c>
      <c r="H5" s="145">
        <v>9.3710872186958394E-2</v>
      </c>
      <c r="I5" s="145">
        <v>7.5429099999999991</v>
      </c>
      <c r="J5" s="146">
        <v>0.11530023803558853</v>
      </c>
    </row>
    <row r="6" spans="1:10" s="20" customFormat="1" collapsed="1" x14ac:dyDescent="0.25">
      <c r="A6" s="21">
        <v>3</v>
      </c>
      <c r="B6" s="143" t="s">
        <v>70</v>
      </c>
      <c r="C6" s="144">
        <v>38919</v>
      </c>
      <c r="D6" s="144">
        <v>39092</v>
      </c>
      <c r="E6" s="145">
        <v>-2.974238307774657E-3</v>
      </c>
      <c r="F6" s="145">
        <v>-9.2977964812712699E-4</v>
      </c>
      <c r="G6" s="145">
        <v>7.4930735399015624E-2</v>
      </c>
      <c r="H6" s="145">
        <v>5.1115023308659913E-2</v>
      </c>
      <c r="I6" s="145">
        <v>2.3168395999999998</v>
      </c>
      <c r="J6" s="146">
        <v>6.347730983750921E-2</v>
      </c>
    </row>
    <row r="7" spans="1:10" s="20" customFormat="1" collapsed="1" x14ac:dyDescent="0.25">
      <c r="A7" s="21">
        <v>4</v>
      </c>
      <c r="B7" s="143" t="s">
        <v>67</v>
      </c>
      <c r="C7" s="144">
        <v>38919</v>
      </c>
      <c r="D7" s="144">
        <v>39092</v>
      </c>
      <c r="E7" s="145">
        <v>9.1722196567345371E-4</v>
      </c>
      <c r="F7" s="145">
        <v>7.9043857722083555E-2</v>
      </c>
      <c r="G7" s="145">
        <v>9.4452027987575127E-2</v>
      </c>
      <c r="H7" s="145">
        <v>0.12293473484615114</v>
      </c>
      <c r="I7" s="145">
        <v>0.32324810000000004</v>
      </c>
      <c r="J7" s="146">
        <v>1.4480529776793816E-2</v>
      </c>
    </row>
    <row r="8" spans="1:10" s="20" customFormat="1" collapsed="1" x14ac:dyDescent="0.25">
      <c r="A8" s="21">
        <v>5</v>
      </c>
      <c r="B8" s="143" t="s">
        <v>104</v>
      </c>
      <c r="C8" s="144">
        <v>39413</v>
      </c>
      <c r="D8" s="144">
        <v>39589</v>
      </c>
      <c r="E8" s="145">
        <v>1.2882658203161146E-2</v>
      </c>
      <c r="F8" s="145">
        <v>3.4876329847926657E-2</v>
      </c>
      <c r="G8" s="145">
        <v>7.2679104469000944E-2</v>
      </c>
      <c r="H8" s="145">
        <v>0.14354194702283274</v>
      </c>
      <c r="I8" s="145">
        <v>8.2964699999999993</v>
      </c>
      <c r="J8" s="146">
        <v>0.13093480862149076</v>
      </c>
    </row>
    <row r="9" spans="1:10" s="20" customFormat="1" collapsed="1" x14ac:dyDescent="0.25">
      <c r="A9" s="21">
        <v>6</v>
      </c>
      <c r="B9" s="143" t="s">
        <v>17</v>
      </c>
      <c r="C9" s="144">
        <v>39429</v>
      </c>
      <c r="D9" s="144">
        <v>39618</v>
      </c>
      <c r="E9" s="145">
        <v>3.6538020889971268E-3</v>
      </c>
      <c r="F9" s="145">
        <v>2.2520612708915699E-2</v>
      </c>
      <c r="G9" s="145">
        <v>-1.7133053946584931E-2</v>
      </c>
      <c r="H9" s="145">
        <v>6.3684447900713703E-3</v>
      </c>
      <c r="I9" s="145">
        <v>7.7077199999999957E-2</v>
      </c>
      <c r="J9" s="146">
        <v>4.1241442704584852E-3</v>
      </c>
    </row>
    <row r="10" spans="1:10" s="20" customFormat="1" collapsed="1" x14ac:dyDescent="0.25">
      <c r="A10" s="21">
        <v>7</v>
      </c>
      <c r="B10" s="143" t="s">
        <v>20</v>
      </c>
      <c r="C10" s="144">
        <v>39560</v>
      </c>
      <c r="D10" s="144">
        <v>39770</v>
      </c>
      <c r="E10" s="145">
        <v>5.150162089424315E-3</v>
      </c>
      <c r="F10" s="145">
        <v>-1.8306034670026561E-2</v>
      </c>
      <c r="G10" s="145">
        <v>-9.1083108402931767E-3</v>
      </c>
      <c r="H10" s="145">
        <v>5.7573991776481259E-2</v>
      </c>
      <c r="I10" s="145">
        <v>-9.6173999999999982E-2</v>
      </c>
      <c r="J10" s="146">
        <v>-5.7208994881690067E-3</v>
      </c>
    </row>
    <row r="11" spans="1:10" s="20" customFormat="1" collapsed="1" x14ac:dyDescent="0.25">
      <c r="A11" s="21">
        <v>8</v>
      </c>
      <c r="B11" s="143" t="s">
        <v>65</v>
      </c>
      <c r="C11" s="144">
        <v>39884</v>
      </c>
      <c r="D11" s="144">
        <v>40001</v>
      </c>
      <c r="E11" s="145">
        <v>2.9296157925462474E-4</v>
      </c>
      <c r="F11" s="145">
        <v>1.9146356789154773E-3</v>
      </c>
      <c r="G11" s="145">
        <v>-1.5264100019992233E-2</v>
      </c>
      <c r="H11" s="145">
        <v>1.9451588299323808E-2</v>
      </c>
      <c r="I11" s="145">
        <v>6.3932299999999831E-2</v>
      </c>
      <c r="J11" s="146">
        <v>3.6538200284697009E-3</v>
      </c>
    </row>
    <row r="12" spans="1:10" s="20" customFormat="1" collapsed="1" x14ac:dyDescent="0.25">
      <c r="A12" s="21">
        <v>9</v>
      </c>
      <c r="B12" s="143" t="s">
        <v>101</v>
      </c>
      <c r="C12" s="144">
        <v>40253</v>
      </c>
      <c r="D12" s="144">
        <v>40359</v>
      </c>
      <c r="E12" s="145">
        <v>5.4455445544554504E-2</v>
      </c>
      <c r="F12" s="145">
        <v>7.575757575757569E-2</v>
      </c>
      <c r="G12" s="145">
        <v>5.4455445544554504E-2</v>
      </c>
      <c r="H12" s="145">
        <v>9.2307692307692202E-2</v>
      </c>
      <c r="I12" s="145">
        <v>1.1299999999999999</v>
      </c>
      <c r="J12" s="146">
        <v>4.8358154142974508E-2</v>
      </c>
    </row>
    <row r="13" spans="1:10" s="20" customFormat="1" collapsed="1" x14ac:dyDescent="0.25">
      <c r="A13" s="21">
        <v>10</v>
      </c>
      <c r="B13" s="143" t="s">
        <v>50</v>
      </c>
      <c r="C13" s="144">
        <v>40114</v>
      </c>
      <c r="D13" s="144">
        <v>40401</v>
      </c>
      <c r="E13" s="145">
        <v>0.12405021887128775</v>
      </c>
      <c r="F13" s="145">
        <v>8.5143324033788437E-2</v>
      </c>
      <c r="G13" s="145">
        <v>0.11309890326036931</v>
      </c>
      <c r="H13" s="145">
        <v>0.14811117853987343</v>
      </c>
      <c r="I13" s="145">
        <v>0.28799980000000014</v>
      </c>
      <c r="J13" s="146">
        <v>1.6049181512995281E-2</v>
      </c>
    </row>
    <row r="14" spans="1:10" s="20" customFormat="1" collapsed="1" x14ac:dyDescent="0.25">
      <c r="A14" s="21">
        <v>11</v>
      </c>
      <c r="B14" s="143" t="s">
        <v>53</v>
      </c>
      <c r="C14" s="144">
        <v>40226</v>
      </c>
      <c r="D14" s="144">
        <v>40430</v>
      </c>
      <c r="E14" s="145">
        <v>8.8583935351693732E-3</v>
      </c>
      <c r="F14" s="145">
        <v>1.6238545839264207E-2</v>
      </c>
      <c r="G14" s="145">
        <v>3.6027709528920315E-2</v>
      </c>
      <c r="H14" s="145">
        <v>8.9907770632168704E-2</v>
      </c>
      <c r="I14" s="145">
        <v>4.8401399999999999</v>
      </c>
      <c r="J14" s="146">
        <v>0.11804011439865469</v>
      </c>
    </row>
    <row r="15" spans="1:10" s="20" customFormat="1" collapsed="1" x14ac:dyDescent="0.25">
      <c r="A15" s="21">
        <v>12</v>
      </c>
      <c r="B15" s="143" t="s">
        <v>69</v>
      </c>
      <c r="C15" s="144">
        <v>40427</v>
      </c>
      <c r="D15" s="144">
        <v>40543</v>
      </c>
      <c r="E15" s="145">
        <v>1.2486822554301336E-2</v>
      </c>
      <c r="F15" s="145">
        <v>2.2525652357546555E-2</v>
      </c>
      <c r="G15" s="145">
        <v>8.6897520343421686E-2</v>
      </c>
      <c r="H15" s="145">
        <v>0.15838832635524902</v>
      </c>
      <c r="I15" s="145">
        <v>6.1649440999999996</v>
      </c>
      <c r="J15" s="146">
        <v>0.13540459941511518</v>
      </c>
    </row>
    <row r="16" spans="1:10" s="20" customFormat="1" collapsed="1" x14ac:dyDescent="0.25">
      <c r="A16" s="21">
        <v>13</v>
      </c>
      <c r="B16" s="143" t="s">
        <v>60</v>
      </c>
      <c r="C16" s="144">
        <v>40444</v>
      </c>
      <c r="D16" s="144">
        <v>40638</v>
      </c>
      <c r="E16" s="145">
        <v>9.8417102778058929E-3</v>
      </c>
      <c r="F16" s="145">
        <v>2.3282249959856838E-2</v>
      </c>
      <c r="G16" s="145">
        <v>5.1359531728640162E-2</v>
      </c>
      <c r="H16" s="145">
        <v>7.9955332903034027E-2</v>
      </c>
      <c r="I16" s="145">
        <v>1.2489288999999997</v>
      </c>
      <c r="J16" s="146">
        <v>5.4594640043717613E-2</v>
      </c>
    </row>
    <row r="17" spans="1:11" s="20" customFormat="1" x14ac:dyDescent="0.25">
      <c r="A17" s="21">
        <v>14</v>
      </c>
      <c r="B17" s="143" t="s">
        <v>68</v>
      </c>
      <c r="C17" s="144">
        <v>40427</v>
      </c>
      <c r="D17" s="144">
        <v>40708</v>
      </c>
      <c r="E17" s="145">
        <v>1.2880552605816442E-2</v>
      </c>
      <c r="F17" s="145">
        <v>3.7144709005216603E-2</v>
      </c>
      <c r="G17" s="145">
        <v>0.10215773998352273</v>
      </c>
      <c r="H17" s="145">
        <v>0.21020973905939733</v>
      </c>
      <c r="I17" s="145">
        <v>10.578096299999999</v>
      </c>
      <c r="J17" s="146">
        <v>0.17666018343888212</v>
      </c>
    </row>
    <row r="18" spans="1:11" s="20" customFormat="1" collapsed="1" x14ac:dyDescent="0.25">
      <c r="A18" s="21">
        <v>15</v>
      </c>
      <c r="B18" s="143" t="s">
        <v>94</v>
      </c>
      <c r="C18" s="144">
        <v>41026</v>
      </c>
      <c r="D18" s="144">
        <v>41242</v>
      </c>
      <c r="E18" s="145">
        <v>-1.0155056699838072E-2</v>
      </c>
      <c r="F18" s="145">
        <v>-3.5980817995768799E-3</v>
      </c>
      <c r="G18" s="145">
        <v>5.5450953876828857E-2</v>
      </c>
      <c r="H18" s="145">
        <v>0.22143529384618366</v>
      </c>
      <c r="I18" s="145">
        <v>9.6928000000000001</v>
      </c>
      <c r="J18" s="146">
        <v>0.19045846229461172</v>
      </c>
    </row>
    <row r="19" spans="1:11" s="20" customFormat="1" ht="14.5" thickBot="1" x14ac:dyDescent="0.3">
      <c r="A19" s="142"/>
      <c r="B19" s="147" t="s">
        <v>95</v>
      </c>
      <c r="C19" s="148" t="s">
        <v>42</v>
      </c>
      <c r="D19" s="148" t="s">
        <v>42</v>
      </c>
      <c r="E19" s="149">
        <f>AVERAGE(E4:E18)</f>
        <v>1.7113799140579512E-2</v>
      </c>
      <c r="F19" s="149">
        <f>AVERAGE(F4:F18)</f>
        <v>2.8744513887249745E-2</v>
      </c>
      <c r="G19" s="149">
        <f>AVERAGE(G4:G18)</f>
        <v>5.5000341828408933E-2</v>
      </c>
      <c r="H19" s="149">
        <f>AVERAGE(H4:H18)</f>
        <v>0.11036483845644993</v>
      </c>
      <c r="I19" s="148" t="s">
        <v>42</v>
      </c>
      <c r="J19" s="148" t="s">
        <v>42</v>
      </c>
      <c r="K19" s="150"/>
    </row>
    <row r="20" spans="1:11" s="20" customFormat="1" x14ac:dyDescent="0.25">
      <c r="A20" s="170" t="s">
        <v>83</v>
      </c>
      <c r="B20" s="170"/>
      <c r="C20" s="170"/>
      <c r="D20" s="170"/>
      <c r="E20" s="170"/>
      <c r="F20" s="170"/>
      <c r="G20" s="170"/>
      <c r="H20" s="170"/>
      <c r="I20" s="170"/>
      <c r="J20" s="170"/>
    </row>
    <row r="21" spans="1:11" s="20" customFormat="1" collapsed="1" x14ac:dyDescent="0.25">
      <c r="J21" s="19"/>
    </row>
    <row r="22" spans="1:11" s="20" customFormat="1" x14ac:dyDescent="0.25">
      <c r="E22" s="110"/>
      <c r="F22" s="110"/>
      <c r="J22" s="19"/>
    </row>
    <row r="23" spans="1:11" s="20" customFormat="1" collapsed="1" x14ac:dyDescent="0.25">
      <c r="E23" s="111"/>
      <c r="I23" s="111"/>
      <c r="J23" s="19"/>
    </row>
    <row r="24" spans="1:11" s="20" customFormat="1" collapsed="1" x14ac:dyDescent="0.25"/>
    <row r="25" spans="1:11" s="20" customFormat="1" collapsed="1" x14ac:dyDescent="0.25"/>
    <row r="26" spans="1:11" s="20" customFormat="1" collapsed="1" x14ac:dyDescent="0.25"/>
    <row r="27" spans="1:11" s="20" customFormat="1" collapsed="1" x14ac:dyDescent="0.25"/>
    <row r="28" spans="1:11" s="20" customFormat="1" collapsed="1" x14ac:dyDescent="0.25"/>
    <row r="29" spans="1:11" s="20" customFormat="1" collapsed="1" x14ac:dyDescent="0.25"/>
    <row r="30" spans="1:11" s="20" customFormat="1" collapsed="1" x14ac:dyDescent="0.25"/>
    <row r="31" spans="1:11" s="20" customFormat="1" collapsed="1" x14ac:dyDescent="0.25"/>
    <row r="32" spans="1:11" s="20" customFormat="1" collapsed="1" x14ac:dyDescent="0.25"/>
    <row r="33" spans="3:8" s="20" customFormat="1" collapsed="1" x14ac:dyDescent="0.25"/>
    <row r="34" spans="3:8" s="20" customFormat="1" collapsed="1" x14ac:dyDescent="0.25"/>
    <row r="35" spans="3:8" s="20" customFormat="1" collapsed="1" x14ac:dyDescent="0.25"/>
    <row r="36" spans="3:8" s="20" customFormat="1" collapsed="1" x14ac:dyDescent="0.25"/>
    <row r="37" spans="3:8" s="20" customFormat="1" x14ac:dyDescent="0.25"/>
    <row r="38" spans="3:8" s="20" customFormat="1" x14ac:dyDescent="0.25"/>
    <row r="39" spans="3:8" s="29" customFormat="1" x14ac:dyDescent="0.25">
      <c r="C39" s="30"/>
      <c r="D39" s="30"/>
      <c r="E39" s="31"/>
      <c r="F39" s="31"/>
      <c r="G39" s="31"/>
      <c r="H39" s="31"/>
    </row>
    <row r="40" spans="3:8" s="29" customFormat="1" x14ac:dyDescent="0.25">
      <c r="C40" s="30"/>
      <c r="D40" s="30"/>
      <c r="E40" s="31"/>
      <c r="F40" s="31"/>
      <c r="G40" s="31"/>
      <c r="H40" s="31"/>
    </row>
    <row r="41" spans="3:8" s="29" customFormat="1" x14ac:dyDescent="0.25">
      <c r="C41" s="30"/>
      <c r="D41" s="30"/>
      <c r="E41" s="31"/>
      <c r="F41" s="31"/>
      <c r="G41" s="31"/>
      <c r="H41" s="31"/>
    </row>
    <row r="42" spans="3:8" s="29" customFormat="1" x14ac:dyDescent="0.25">
      <c r="C42" s="30"/>
      <c r="D42" s="30"/>
      <c r="E42" s="31"/>
      <c r="F42" s="31"/>
      <c r="G42" s="31"/>
      <c r="H42" s="31"/>
    </row>
    <row r="43" spans="3:8" s="29" customFormat="1" x14ac:dyDescent="0.25">
      <c r="C43" s="30"/>
      <c r="D43" s="30"/>
      <c r="E43" s="31"/>
      <c r="F43" s="31"/>
      <c r="G43" s="31"/>
      <c r="H43" s="31"/>
    </row>
    <row r="44" spans="3:8" s="29" customFormat="1" x14ac:dyDescent="0.25">
      <c r="C44" s="30"/>
      <c r="D44" s="30"/>
      <c r="E44" s="31"/>
      <c r="F44" s="31"/>
      <c r="G44" s="31"/>
      <c r="H44" s="31"/>
    </row>
    <row r="45" spans="3:8" s="29" customFormat="1" x14ac:dyDescent="0.25">
      <c r="C45" s="30"/>
      <c r="D45" s="30"/>
      <c r="E45" s="31"/>
      <c r="F45" s="31"/>
      <c r="G45" s="31"/>
      <c r="H45" s="31"/>
    </row>
    <row r="46" spans="3:8" s="29" customFormat="1" x14ac:dyDescent="0.25">
      <c r="C46" s="30"/>
      <c r="D46" s="30"/>
      <c r="E46" s="31"/>
      <c r="F46" s="31"/>
      <c r="G46" s="31"/>
      <c r="H46" s="31"/>
    </row>
    <row r="47" spans="3:8" s="29" customFormat="1" x14ac:dyDescent="0.25">
      <c r="C47" s="30"/>
      <c r="D47" s="30"/>
      <c r="E47" s="31"/>
      <c r="F47" s="31"/>
      <c r="G47" s="31"/>
      <c r="H47" s="31"/>
    </row>
    <row r="48" spans="3:8" s="29" customFormat="1" x14ac:dyDescent="0.25">
      <c r="C48" s="30"/>
      <c r="D48" s="30"/>
      <c r="E48" s="31"/>
      <c r="F48" s="31"/>
      <c r="G48" s="31"/>
      <c r="H48" s="31"/>
    </row>
    <row r="49" spans="3:8" s="29" customFormat="1" x14ac:dyDescent="0.25">
      <c r="C49" s="30"/>
      <c r="D49" s="30"/>
      <c r="E49" s="31"/>
      <c r="F49" s="31"/>
      <c r="G49" s="31"/>
      <c r="H49" s="31"/>
    </row>
    <row r="50" spans="3:8" s="29" customFormat="1" x14ac:dyDescent="0.25">
      <c r="C50" s="30"/>
      <c r="D50" s="30"/>
      <c r="E50" s="31"/>
      <c r="F50" s="31"/>
      <c r="G50" s="31"/>
      <c r="H50" s="31"/>
    </row>
    <row r="51" spans="3:8" s="29" customFormat="1" x14ac:dyDescent="0.25">
      <c r="C51" s="30"/>
      <c r="D51" s="30"/>
      <c r="E51" s="31"/>
      <c r="F51" s="31"/>
      <c r="G51" s="31"/>
      <c r="H51" s="31"/>
    </row>
    <row r="52" spans="3:8" s="29" customFormat="1" x14ac:dyDescent="0.25">
      <c r="C52" s="30"/>
      <c r="D52" s="30"/>
      <c r="E52" s="31"/>
      <c r="F52" s="31"/>
      <c r="G52" s="31"/>
      <c r="H52" s="31"/>
    </row>
    <row r="53" spans="3:8" s="29" customFormat="1" x14ac:dyDescent="0.25">
      <c r="C53" s="30"/>
      <c r="D53" s="30"/>
      <c r="E53" s="31"/>
      <c r="F53" s="31"/>
      <c r="G53" s="31"/>
      <c r="H53" s="31"/>
    </row>
    <row r="54" spans="3:8" s="29" customFormat="1" x14ac:dyDescent="0.25">
      <c r="C54" s="30"/>
      <c r="D54" s="30"/>
      <c r="E54" s="31"/>
      <c r="F54" s="31"/>
      <c r="G54" s="31"/>
      <c r="H54" s="31"/>
    </row>
    <row r="55" spans="3:8" s="29" customFormat="1" x14ac:dyDescent="0.25">
      <c r="C55" s="30"/>
      <c r="D55" s="30"/>
      <c r="E55" s="31"/>
      <c r="F55" s="31"/>
      <c r="G55" s="31"/>
      <c r="H55" s="31"/>
    </row>
    <row r="56" spans="3:8" s="29" customFormat="1" x14ac:dyDescent="0.25">
      <c r="C56" s="30"/>
      <c r="D56" s="30"/>
      <c r="E56" s="31"/>
      <c r="F56" s="31"/>
      <c r="G56" s="31"/>
      <c r="H56" s="31"/>
    </row>
    <row r="57" spans="3:8" s="29" customFormat="1" x14ac:dyDescent="0.25">
      <c r="C57" s="30"/>
      <c r="D57" s="30"/>
      <c r="E57" s="31"/>
      <c r="F57" s="31"/>
      <c r="G57" s="31"/>
      <c r="H57" s="31"/>
    </row>
    <row r="58" spans="3:8" s="29" customFormat="1" x14ac:dyDescent="0.25">
      <c r="C58" s="30"/>
      <c r="D58" s="30"/>
      <c r="E58" s="31"/>
      <c r="F58" s="31"/>
      <c r="G58" s="31"/>
      <c r="H58" s="31"/>
    </row>
  </sheetData>
  <mergeCells count="4">
    <mergeCell ref="A1:I1"/>
    <mergeCell ref="A2:A3"/>
    <mergeCell ref="E2:J2"/>
    <mergeCell ref="A20:J20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H65"/>
  <sheetViews>
    <sheetView zoomScale="85" workbookViewId="0">
      <selection activeCell="B4" sqref="B4"/>
    </sheetView>
  </sheetViews>
  <sheetFormatPr defaultColWidth="9.1796875" defaultRowHeight="14" x14ac:dyDescent="0.25"/>
  <cols>
    <col min="1" max="1" width="3.81640625" style="29" customWidth="1"/>
    <col min="2" max="2" width="61.81640625" style="29" bestFit="1" customWidth="1"/>
    <col min="3" max="3" width="24.7265625" style="29" customWidth="1"/>
    <col min="4" max="4" width="24.7265625" style="41" customWidth="1"/>
    <col min="5" max="7" width="24.7265625" style="29" customWidth="1"/>
    <col min="8" max="16384" width="9.1796875" style="29"/>
  </cols>
  <sheetData>
    <row r="1" spans="1:8" ht="16" thickBot="1" x14ac:dyDescent="0.3">
      <c r="A1" s="171" t="s">
        <v>77</v>
      </c>
      <c r="B1" s="171"/>
      <c r="C1" s="171"/>
      <c r="D1" s="171"/>
      <c r="E1" s="171"/>
      <c r="F1" s="171"/>
      <c r="G1" s="171"/>
    </row>
    <row r="2" spans="1:8" ht="14.5" thickBot="1" x14ac:dyDescent="0.3">
      <c r="A2" s="167" t="s">
        <v>34</v>
      </c>
      <c r="B2" s="92"/>
      <c r="C2" s="172" t="s">
        <v>22</v>
      </c>
      <c r="D2" s="173"/>
      <c r="E2" s="172" t="s">
        <v>23</v>
      </c>
      <c r="F2" s="173"/>
      <c r="G2" s="93"/>
    </row>
    <row r="3" spans="1:8" ht="42.5" thickBot="1" x14ac:dyDescent="0.3">
      <c r="A3" s="168"/>
      <c r="B3" s="42" t="s">
        <v>21</v>
      </c>
      <c r="C3" s="35" t="s">
        <v>44</v>
      </c>
      <c r="D3" s="35" t="s">
        <v>24</v>
      </c>
      <c r="E3" s="35" t="s">
        <v>25</v>
      </c>
      <c r="F3" s="35" t="s">
        <v>24</v>
      </c>
      <c r="G3" s="36" t="s">
        <v>89</v>
      </c>
    </row>
    <row r="4" spans="1:8" ht="15" customHeight="1" x14ac:dyDescent="0.25">
      <c r="A4" s="21">
        <v>1</v>
      </c>
      <c r="B4" s="37" t="s">
        <v>104</v>
      </c>
      <c r="C4" s="38">
        <v>6686.9005099999913</v>
      </c>
      <c r="D4" s="98">
        <v>7.640113545677242E-2</v>
      </c>
      <c r="E4" s="39">
        <v>598</v>
      </c>
      <c r="F4" s="98">
        <v>6.2709731543624164E-2</v>
      </c>
      <c r="G4" s="40">
        <v>5503.5407396918699</v>
      </c>
      <c r="H4" s="53"/>
    </row>
    <row r="5" spans="1:8" ht="14.25" customHeight="1" x14ac:dyDescent="0.25">
      <c r="A5" s="21">
        <v>2</v>
      </c>
      <c r="B5" s="37" t="s">
        <v>68</v>
      </c>
      <c r="C5" s="38">
        <v>2164.4876300000024</v>
      </c>
      <c r="D5" s="98">
        <v>4.9195827632306698E-2</v>
      </c>
      <c r="E5" s="39">
        <v>138</v>
      </c>
      <c r="F5" s="98">
        <v>3.5853468433359313E-2</v>
      </c>
      <c r="G5" s="40">
        <v>1589.8805624573577</v>
      </c>
      <c r="H5" s="53"/>
    </row>
    <row r="6" spans="1:8" x14ac:dyDescent="0.25">
      <c r="A6" s="21">
        <v>3</v>
      </c>
      <c r="B6" s="37" t="s">
        <v>69</v>
      </c>
      <c r="C6" s="38">
        <v>578.76878000000022</v>
      </c>
      <c r="D6" s="98">
        <v>8.5640322948197511E-2</v>
      </c>
      <c r="E6" s="39">
        <v>69</v>
      </c>
      <c r="F6" s="98">
        <v>7.2251308900523559E-2</v>
      </c>
      <c r="G6" s="40">
        <v>494.35188650261853</v>
      </c>
    </row>
    <row r="7" spans="1:8" x14ac:dyDescent="0.25">
      <c r="A7" s="21">
        <v>4</v>
      </c>
      <c r="B7" s="37" t="s">
        <v>94</v>
      </c>
      <c r="C7" s="38">
        <v>215.84395999999904</v>
      </c>
      <c r="D7" s="98">
        <v>1.463264800672413E-2</v>
      </c>
      <c r="E7" s="39">
        <v>342</v>
      </c>
      <c r="F7" s="98">
        <v>2.5045770779934091E-2</v>
      </c>
      <c r="G7" s="40">
        <v>370.64499500834427</v>
      </c>
    </row>
    <row r="8" spans="1:8" x14ac:dyDescent="0.25">
      <c r="A8" s="21">
        <v>5</v>
      </c>
      <c r="B8" s="37" t="s">
        <v>65</v>
      </c>
      <c r="C8" s="38">
        <v>24.352790000000038</v>
      </c>
      <c r="D8" s="98">
        <v>7.5390590974364312E-3</v>
      </c>
      <c r="E8" s="39">
        <v>22</v>
      </c>
      <c r="F8" s="98">
        <v>7.2439907803753707E-3</v>
      </c>
      <c r="G8" s="40">
        <v>23.368550964767991</v>
      </c>
    </row>
    <row r="9" spans="1:8" x14ac:dyDescent="0.25">
      <c r="A9" s="21">
        <v>6</v>
      </c>
      <c r="B9" s="37" t="s">
        <v>101</v>
      </c>
      <c r="C9" s="38">
        <v>566.54728999999907</v>
      </c>
      <c r="D9" s="98">
        <v>5.281032980100113E-2</v>
      </c>
      <c r="E9" s="39">
        <v>0</v>
      </c>
      <c r="F9" s="98">
        <v>0</v>
      </c>
      <c r="G9" s="40">
        <v>0</v>
      </c>
    </row>
    <row r="10" spans="1:8" x14ac:dyDescent="0.25">
      <c r="A10" s="21">
        <v>7</v>
      </c>
      <c r="B10" s="37" t="s">
        <v>50</v>
      </c>
      <c r="C10" s="38">
        <v>364.74071000000038</v>
      </c>
      <c r="D10" s="98">
        <v>0.12405020948473268</v>
      </c>
      <c r="E10" s="39">
        <v>0</v>
      </c>
      <c r="F10" s="98">
        <v>0</v>
      </c>
      <c r="G10" s="40">
        <v>0</v>
      </c>
    </row>
    <row r="11" spans="1:8" x14ac:dyDescent="0.25">
      <c r="A11" s="21">
        <v>8</v>
      </c>
      <c r="B11" s="37" t="s">
        <v>53</v>
      </c>
      <c r="C11" s="38">
        <v>64.300049999999814</v>
      </c>
      <c r="D11" s="98">
        <v>8.8576947235659738E-3</v>
      </c>
      <c r="E11" s="39">
        <v>0</v>
      </c>
      <c r="F11" s="98">
        <v>0</v>
      </c>
      <c r="G11" s="40">
        <v>0</v>
      </c>
    </row>
    <row r="12" spans="1:8" x14ac:dyDescent="0.25">
      <c r="A12" s="21">
        <v>9</v>
      </c>
      <c r="B12" s="37" t="s">
        <v>51</v>
      </c>
      <c r="C12" s="38">
        <v>44.772550000000741</v>
      </c>
      <c r="D12" s="98">
        <v>8.2176843797707958E-3</v>
      </c>
      <c r="E12" s="39">
        <v>0</v>
      </c>
      <c r="F12" s="98">
        <v>0</v>
      </c>
      <c r="G12" s="40">
        <v>0</v>
      </c>
    </row>
    <row r="13" spans="1:8" x14ac:dyDescent="0.25">
      <c r="A13" s="21">
        <v>10</v>
      </c>
      <c r="B13" s="37" t="s">
        <v>60</v>
      </c>
      <c r="C13" s="38">
        <v>38.290159999999688</v>
      </c>
      <c r="D13" s="98">
        <v>9.8417394759999343E-3</v>
      </c>
      <c r="E13" s="39">
        <v>0</v>
      </c>
      <c r="F13" s="98">
        <v>0</v>
      </c>
      <c r="G13" s="40">
        <v>0</v>
      </c>
    </row>
    <row r="14" spans="1:8" x14ac:dyDescent="0.25">
      <c r="A14" s="21">
        <v>11</v>
      </c>
      <c r="B14" s="37" t="s">
        <v>67</v>
      </c>
      <c r="C14" s="38">
        <v>10.096</v>
      </c>
      <c r="D14" s="98">
        <v>9.1721217639791866E-4</v>
      </c>
      <c r="E14" s="39">
        <v>0</v>
      </c>
      <c r="F14" s="98">
        <v>0</v>
      </c>
      <c r="G14" s="40">
        <v>0</v>
      </c>
    </row>
    <row r="15" spans="1:8" ht="13.5" customHeight="1" x14ac:dyDescent="0.25">
      <c r="A15" s="21">
        <v>12</v>
      </c>
      <c r="B15" s="37" t="s">
        <v>20</v>
      </c>
      <c r="C15" s="38">
        <v>6.5164599999999631</v>
      </c>
      <c r="D15" s="98">
        <v>5.1506714828526545E-3</v>
      </c>
      <c r="E15" s="39">
        <v>0</v>
      </c>
      <c r="F15" s="98">
        <v>0</v>
      </c>
      <c r="G15" s="40">
        <v>0</v>
      </c>
    </row>
    <row r="16" spans="1:8" x14ac:dyDescent="0.25">
      <c r="A16" s="21">
        <v>13</v>
      </c>
      <c r="B16" s="37" t="s">
        <v>17</v>
      </c>
      <c r="C16" s="38">
        <v>3.7367800000000284</v>
      </c>
      <c r="D16" s="98">
        <v>3.6537744647872311E-3</v>
      </c>
      <c r="E16" s="39">
        <v>0</v>
      </c>
      <c r="F16" s="98">
        <v>0</v>
      </c>
      <c r="G16" s="40">
        <v>0</v>
      </c>
    </row>
    <row r="17" spans="1:8" x14ac:dyDescent="0.25">
      <c r="A17" s="21">
        <v>14</v>
      </c>
      <c r="B17" s="37" t="s">
        <v>70</v>
      </c>
      <c r="C17" s="38">
        <v>-5.2342200000002057</v>
      </c>
      <c r="D17" s="98">
        <v>-2.9742550518801901E-3</v>
      </c>
      <c r="E17" s="39">
        <v>0</v>
      </c>
      <c r="F17" s="98">
        <v>0</v>
      </c>
      <c r="G17" s="40">
        <v>0</v>
      </c>
    </row>
    <row r="18" spans="1:8" x14ac:dyDescent="0.25">
      <c r="A18" s="21">
        <v>15</v>
      </c>
      <c r="B18" s="37" t="s">
        <v>63</v>
      </c>
      <c r="C18" s="38">
        <v>599.39050999999802</v>
      </c>
      <c r="D18" s="98">
        <v>1.546038927313698E-2</v>
      </c>
      <c r="E18" s="39">
        <v>-30</v>
      </c>
      <c r="F18" s="98">
        <v>-6.773843930635838E-4</v>
      </c>
      <c r="G18" s="40">
        <v>-26.305692243019106</v>
      </c>
    </row>
    <row r="19" spans="1:8" ht="14.5" thickBot="1" x14ac:dyDescent="0.3">
      <c r="A19" s="91"/>
      <c r="B19" s="94" t="s">
        <v>41</v>
      </c>
      <c r="C19" s="95">
        <v>11363.50995999999</v>
      </c>
      <c r="D19" s="99">
        <v>4.727882303714244E-2</v>
      </c>
      <c r="E19" s="96">
        <v>1139</v>
      </c>
      <c r="F19" s="99">
        <v>2.1073279322339581E-4</v>
      </c>
      <c r="G19" s="97">
        <v>7955.4810423819399</v>
      </c>
      <c r="H19" s="53"/>
    </row>
    <row r="20" spans="1:8" x14ac:dyDescent="0.25">
      <c r="B20" s="69"/>
      <c r="C20" s="70"/>
      <c r="D20" s="71"/>
      <c r="E20" s="72"/>
      <c r="F20" s="71"/>
      <c r="G20" s="70"/>
      <c r="H20" s="53"/>
    </row>
    <row r="39" spans="2:5" x14ac:dyDescent="0.25">
      <c r="B39" s="61"/>
      <c r="C39" s="62"/>
      <c r="D39" s="63"/>
      <c r="E39" s="64"/>
    </row>
    <row r="40" spans="2:5" x14ac:dyDescent="0.25">
      <c r="B40" s="61"/>
      <c r="C40" s="62"/>
      <c r="D40" s="63"/>
      <c r="E40" s="64"/>
    </row>
    <row r="41" spans="2:5" x14ac:dyDescent="0.25">
      <c r="B41" s="61"/>
      <c r="C41" s="62"/>
      <c r="D41" s="63"/>
      <c r="E41" s="64"/>
    </row>
    <row r="42" spans="2:5" x14ac:dyDescent="0.25">
      <c r="B42" s="61"/>
      <c r="C42" s="62"/>
      <c r="D42" s="63"/>
      <c r="E42" s="64"/>
    </row>
    <row r="43" spans="2:5" x14ac:dyDescent="0.25">
      <c r="B43" s="61"/>
      <c r="C43" s="62"/>
      <c r="D43" s="63"/>
      <c r="E43" s="64"/>
    </row>
    <row r="44" spans="2:5" x14ac:dyDescent="0.25">
      <c r="B44" s="61"/>
      <c r="C44" s="62"/>
      <c r="D44" s="63"/>
      <c r="E44" s="64"/>
    </row>
    <row r="45" spans="2:5" ht="14.5" thickBot="1" x14ac:dyDescent="0.3">
      <c r="B45" s="82"/>
      <c r="C45" s="82"/>
      <c r="D45" s="82"/>
      <c r="E45" s="82"/>
    </row>
    <row r="48" spans="2:5" ht="14.25" customHeight="1" x14ac:dyDescent="0.25"/>
    <row r="49" spans="2:6" x14ac:dyDescent="0.25">
      <c r="F49" s="53"/>
    </row>
    <row r="51" spans="2:6" x14ac:dyDescent="0.25">
      <c r="F51"/>
    </row>
    <row r="52" spans="2:6" x14ac:dyDescent="0.25">
      <c r="F52"/>
    </row>
    <row r="53" spans="2:6" ht="28.5" thickBot="1" x14ac:dyDescent="0.3">
      <c r="B53" s="42" t="s">
        <v>21</v>
      </c>
      <c r="C53" s="35" t="s">
        <v>47</v>
      </c>
      <c r="D53" s="35" t="s">
        <v>48</v>
      </c>
      <c r="E53" s="60" t="s">
        <v>45</v>
      </c>
      <c r="F53"/>
    </row>
    <row r="54" spans="2:6" x14ac:dyDescent="0.25">
      <c r="B54" s="37" t="str">
        <f t="shared" ref="B54:D58" si="0">B4</f>
        <v>ОТП Класичний</v>
      </c>
      <c r="C54" s="38">
        <f t="shared" si="0"/>
        <v>6686.9005099999913</v>
      </c>
      <c r="D54" s="98">
        <f t="shared" si="0"/>
        <v>7.640113545677242E-2</v>
      </c>
      <c r="E54" s="40">
        <f>G4</f>
        <v>5503.5407396918699</v>
      </c>
    </row>
    <row r="55" spans="2:6" x14ac:dyDescent="0.25">
      <c r="B55" s="37" t="str">
        <f t="shared" si="0"/>
        <v>УНIВЕР.УА/Михайло Грушевський: Фонд Державних Паперiв</v>
      </c>
      <c r="C55" s="38">
        <f t="shared" si="0"/>
        <v>2164.4876300000024</v>
      </c>
      <c r="D55" s="98">
        <f t="shared" si="0"/>
        <v>4.9195827632306698E-2</v>
      </c>
      <c r="E55" s="40">
        <f>G5</f>
        <v>1589.8805624573577</v>
      </c>
    </row>
    <row r="56" spans="2:6" x14ac:dyDescent="0.25">
      <c r="B56" s="37" t="str">
        <f t="shared" si="0"/>
        <v>УНIВЕР.УА/Тарас Шевченко: Фонд Заощаджень</v>
      </c>
      <c r="C56" s="38">
        <f t="shared" si="0"/>
        <v>578.76878000000022</v>
      </c>
      <c r="D56" s="98">
        <f t="shared" si="0"/>
        <v>8.5640322948197511E-2</v>
      </c>
      <c r="E56" s="40">
        <f>G6</f>
        <v>494.35188650261853</v>
      </c>
    </row>
    <row r="57" spans="2:6" x14ac:dyDescent="0.25">
      <c r="B57" s="37" t="str">
        <f t="shared" si="0"/>
        <v>КІНТО-Казначейський</v>
      </c>
      <c r="C57" s="38">
        <f t="shared" si="0"/>
        <v>215.84395999999904</v>
      </c>
      <c r="D57" s="98">
        <f t="shared" si="0"/>
        <v>1.463264800672413E-2</v>
      </c>
      <c r="E57" s="40">
        <f>G7</f>
        <v>370.64499500834427</v>
      </c>
    </row>
    <row r="58" spans="2:6" x14ac:dyDescent="0.25">
      <c r="B58" s="124" t="str">
        <f t="shared" si="0"/>
        <v>КІНТО-Еквіті</v>
      </c>
      <c r="C58" s="125">
        <f t="shared" si="0"/>
        <v>24.352790000000038</v>
      </c>
      <c r="D58" s="126">
        <f t="shared" si="0"/>
        <v>7.5390590974364312E-3</v>
      </c>
      <c r="E58" s="127">
        <f>G8</f>
        <v>23.368550964767991</v>
      </c>
    </row>
    <row r="59" spans="2:6" x14ac:dyDescent="0.25">
      <c r="B59" s="123" t="str">
        <f>B13</f>
        <v>ВСІ</v>
      </c>
      <c r="C59" s="38">
        <f t="shared" ref="C59:D63" si="1">C14</f>
        <v>10.096</v>
      </c>
      <c r="D59" s="98">
        <f t="shared" si="1"/>
        <v>9.1721217639791866E-4</v>
      </c>
      <c r="E59" s="40">
        <f>G14</f>
        <v>0</v>
      </c>
    </row>
    <row r="60" spans="2:6" x14ac:dyDescent="0.25">
      <c r="B60" s="123" t="str">
        <f>B14</f>
        <v>УНІВЕР.УА/Ярослав Мудрий: Фонд Акцiй</v>
      </c>
      <c r="C60" s="38">
        <f t="shared" si="1"/>
        <v>6.5164599999999631</v>
      </c>
      <c r="D60" s="98">
        <f t="shared" si="1"/>
        <v>5.1506714828526545E-3</v>
      </c>
      <c r="E60" s="40">
        <f>G15</f>
        <v>0</v>
      </c>
    </row>
    <row r="61" spans="2:6" x14ac:dyDescent="0.25">
      <c r="B61" s="123" t="str">
        <f>B15</f>
        <v>Надбання</v>
      </c>
      <c r="C61" s="38">
        <f t="shared" si="1"/>
        <v>3.7367800000000284</v>
      </c>
      <c r="D61" s="98">
        <f t="shared" si="1"/>
        <v>3.6537744647872311E-3</v>
      </c>
      <c r="E61" s="40">
        <f>G16</f>
        <v>0</v>
      </c>
    </row>
    <row r="62" spans="2:6" x14ac:dyDescent="0.25">
      <c r="B62" s="123" t="str">
        <f>B16</f>
        <v>ТАСК Ресурс</v>
      </c>
      <c r="C62" s="38">
        <f t="shared" si="1"/>
        <v>-5.2342200000002057</v>
      </c>
      <c r="D62" s="98">
        <f t="shared" si="1"/>
        <v>-2.9742550518801901E-3</v>
      </c>
      <c r="E62" s="40">
        <f>G17</f>
        <v>0</v>
      </c>
    </row>
    <row r="63" spans="2:6" x14ac:dyDescent="0.25">
      <c r="B63" s="123" t="str">
        <f>B18</f>
        <v>КІНТО-Класичний</v>
      </c>
      <c r="C63" s="38">
        <f t="shared" si="1"/>
        <v>599.39050999999802</v>
      </c>
      <c r="D63" s="98">
        <f t="shared" si="1"/>
        <v>1.546038927313698E-2</v>
      </c>
      <c r="E63" s="40">
        <f>G18</f>
        <v>-26.305692243019106</v>
      </c>
    </row>
    <row r="64" spans="2:6" x14ac:dyDescent="0.25">
      <c r="B64" s="131" t="s">
        <v>46</v>
      </c>
      <c r="C64" s="132">
        <f>C19-SUM(C54:C63)</f>
        <v>1078.6507600000004</v>
      </c>
      <c r="D64" s="132">
        <f>D19-SUM(D54:D63)</f>
        <v>-0.20833796244958935</v>
      </c>
      <c r="E64" s="132">
        <f>G19-SUM(E54:E63)</f>
        <v>0</v>
      </c>
    </row>
    <row r="65" spans="2:5" x14ac:dyDescent="0.25">
      <c r="B65" s="129" t="s">
        <v>41</v>
      </c>
      <c r="C65" s="130">
        <f>SUM(C54:C64)</f>
        <v>11363.50995999999</v>
      </c>
      <c r="D65" s="130"/>
      <c r="E65" s="130">
        <f>SUM(E54:E64)</f>
        <v>7955.4810423819399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C105"/>
  <sheetViews>
    <sheetView zoomScale="80" workbookViewId="0">
      <selection activeCell="A22" sqref="A22"/>
    </sheetView>
  </sheetViews>
  <sheetFormatPr defaultRowHeight="12.5" x14ac:dyDescent="0.25"/>
  <cols>
    <col min="1" max="1" width="64.453125" bestFit="1" customWidth="1"/>
    <col min="2" max="2" width="12.7265625" customWidth="1"/>
    <col min="3" max="3" width="2.7265625" customWidth="1"/>
  </cols>
  <sheetData>
    <row r="1" spans="1:3" ht="14.5" thickBot="1" x14ac:dyDescent="0.3">
      <c r="A1" s="67" t="s">
        <v>21</v>
      </c>
      <c r="B1" s="68" t="s">
        <v>73</v>
      </c>
      <c r="C1" s="10"/>
    </row>
    <row r="2" spans="1:3" ht="14" x14ac:dyDescent="0.25">
      <c r="A2" s="151" t="s">
        <v>94</v>
      </c>
      <c r="B2" s="152">
        <v>-1.0155056699838072E-2</v>
      </c>
      <c r="C2" s="10"/>
    </row>
    <row r="3" spans="1:3" ht="14" x14ac:dyDescent="0.25">
      <c r="A3" s="133" t="s">
        <v>70</v>
      </c>
      <c r="B3" s="139">
        <v>-2.974238307774657E-3</v>
      </c>
      <c r="C3" s="10"/>
    </row>
    <row r="4" spans="1:3" ht="14" x14ac:dyDescent="0.25">
      <c r="A4" s="133" t="s">
        <v>65</v>
      </c>
      <c r="B4" s="139">
        <v>2.9296157925462474E-4</v>
      </c>
      <c r="C4" s="10"/>
    </row>
    <row r="5" spans="1:3" ht="14" x14ac:dyDescent="0.25">
      <c r="A5" s="133" t="s">
        <v>67</v>
      </c>
      <c r="B5" s="140">
        <v>9.1722196567345371E-4</v>
      </c>
      <c r="C5" s="10"/>
    </row>
    <row r="6" spans="1:3" ht="14" x14ac:dyDescent="0.25">
      <c r="A6" s="133" t="s">
        <v>17</v>
      </c>
      <c r="B6" s="140">
        <v>3.6538020889971268E-3</v>
      </c>
      <c r="C6" s="10"/>
    </row>
    <row r="7" spans="1:3" ht="14" x14ac:dyDescent="0.25">
      <c r="A7" s="133" t="s">
        <v>20</v>
      </c>
      <c r="B7" s="140">
        <v>5.150162089424315E-3</v>
      </c>
      <c r="C7" s="10"/>
    </row>
    <row r="8" spans="1:3" ht="14" x14ac:dyDescent="0.25">
      <c r="A8" s="133" t="s">
        <v>51</v>
      </c>
      <c r="B8" s="140">
        <v>8.2175969636315571E-3</v>
      </c>
      <c r="C8" s="10"/>
    </row>
    <row r="9" spans="1:3" ht="14" x14ac:dyDescent="0.25">
      <c r="A9" s="133" t="s">
        <v>53</v>
      </c>
      <c r="B9" s="140">
        <v>8.8583935351693732E-3</v>
      </c>
      <c r="C9" s="10"/>
    </row>
    <row r="10" spans="1:3" ht="14" x14ac:dyDescent="0.25">
      <c r="A10" s="133" t="s">
        <v>60</v>
      </c>
      <c r="B10" s="140">
        <v>9.8417102778058929E-3</v>
      </c>
      <c r="C10" s="10"/>
    </row>
    <row r="11" spans="1:3" ht="14" x14ac:dyDescent="0.25">
      <c r="A11" s="133" t="s">
        <v>69</v>
      </c>
      <c r="B11" s="140">
        <v>1.2486822554301336E-2</v>
      </c>
      <c r="C11" s="10"/>
    </row>
    <row r="12" spans="1:3" ht="14" x14ac:dyDescent="0.25">
      <c r="A12" s="133" t="s">
        <v>68</v>
      </c>
      <c r="B12" s="140">
        <v>1.2880552605816442E-2</v>
      </c>
      <c r="C12" s="10"/>
    </row>
    <row r="13" spans="1:3" ht="14" x14ac:dyDescent="0.25">
      <c r="A13" s="133" t="s">
        <v>104</v>
      </c>
      <c r="B13" s="140">
        <v>1.2882658203161146E-2</v>
      </c>
      <c r="C13" s="10"/>
    </row>
    <row r="14" spans="1:3" ht="14" x14ac:dyDescent="0.25">
      <c r="A14" s="133" t="s">
        <v>63</v>
      </c>
      <c r="B14" s="140">
        <v>1.6148735837227868E-2</v>
      </c>
      <c r="C14" s="10"/>
    </row>
    <row r="15" spans="1:3" ht="14" x14ac:dyDescent="0.25">
      <c r="A15" s="133" t="s">
        <v>101</v>
      </c>
      <c r="B15" s="140">
        <v>5.4455445544554504E-2</v>
      </c>
      <c r="C15" s="10"/>
    </row>
    <row r="16" spans="1:3" ht="14" x14ac:dyDescent="0.25">
      <c r="A16" s="133" t="s">
        <v>50</v>
      </c>
      <c r="B16" s="140">
        <v>0.12405021887128775</v>
      </c>
      <c r="C16" s="10"/>
    </row>
    <row r="17" spans="1:3" ht="14" x14ac:dyDescent="0.25">
      <c r="A17" s="134" t="s">
        <v>26</v>
      </c>
      <c r="B17" s="139">
        <v>1.7113799140579512E-2</v>
      </c>
      <c r="C17" s="10"/>
    </row>
    <row r="18" spans="1:3" ht="14" x14ac:dyDescent="0.25">
      <c r="A18" s="134" t="s">
        <v>124</v>
      </c>
      <c r="B18" s="139">
        <v>1.1317246157345418E-2</v>
      </c>
      <c r="C18" s="10"/>
    </row>
    <row r="19" spans="1:3" ht="14" x14ac:dyDescent="0.3">
      <c r="A19" s="134" t="s">
        <v>123</v>
      </c>
      <c r="B19" s="139">
        <v>1.2380223130264323E-2</v>
      </c>
      <c r="C19" s="58"/>
    </row>
    <row r="20" spans="1:3" ht="14" x14ac:dyDescent="0.3">
      <c r="A20" s="134" t="s">
        <v>27</v>
      </c>
      <c r="B20" s="139">
        <v>-4.7229951471562392E-3</v>
      </c>
      <c r="C20" s="9"/>
    </row>
    <row r="21" spans="1:3" ht="14" x14ac:dyDescent="0.35">
      <c r="A21" s="134" t="s">
        <v>28</v>
      </c>
      <c r="B21" s="139">
        <v>1.4225190906052676E-2</v>
      </c>
      <c r="C21" s="78"/>
    </row>
    <row r="22" spans="1:3" ht="14" x14ac:dyDescent="0.25">
      <c r="A22" s="134" t="s">
        <v>29</v>
      </c>
      <c r="B22" s="139">
        <v>1.1493698630136986E-2</v>
      </c>
      <c r="C22" s="10"/>
    </row>
    <row r="23" spans="1:3" ht="14.5" thickBot="1" x14ac:dyDescent="0.3">
      <c r="A23" s="135" t="s">
        <v>96</v>
      </c>
      <c r="B23" s="141">
        <v>-6.674398204151899E-2</v>
      </c>
      <c r="C23" s="10"/>
    </row>
    <row r="24" spans="1:3" x14ac:dyDescent="0.25">
      <c r="B24" s="10"/>
      <c r="C24" s="10"/>
    </row>
    <row r="25" spans="1:3" x14ac:dyDescent="0.25">
      <c r="C25" s="10"/>
    </row>
    <row r="26" spans="1:3" x14ac:dyDescent="0.25">
      <c r="B26" s="10"/>
      <c r="C26" s="10"/>
    </row>
    <row r="27" spans="1:3" x14ac:dyDescent="0.25">
      <c r="C27" s="10"/>
    </row>
    <row r="28" spans="1:3" x14ac:dyDescent="0.25">
      <c r="B28" s="10"/>
    </row>
    <row r="29" spans="1:3" x14ac:dyDescent="0.25">
      <c r="B29" s="10"/>
    </row>
    <row r="30" spans="1:3" x14ac:dyDescent="0.25">
      <c r="B30" s="10"/>
    </row>
    <row r="31" spans="1:3" x14ac:dyDescent="0.25">
      <c r="B31" s="10"/>
    </row>
    <row r="32" spans="1:3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  <row r="105" spans="2:2" x14ac:dyDescent="0.25">
      <c r="B10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M4"/>
  <sheetViews>
    <sheetView zoomScale="85" workbookViewId="0">
      <selection activeCell="B3" sqref="B3"/>
    </sheetView>
  </sheetViews>
  <sheetFormatPr defaultColWidth="9.1796875" defaultRowHeight="14" x14ac:dyDescent="0.25"/>
  <cols>
    <col min="1" max="1" width="4.7265625" style="31" customWidth="1"/>
    <col min="2" max="2" width="21.54296875" style="29" bestFit="1" customWidth="1"/>
    <col min="3" max="4" width="12.7265625" style="31" customWidth="1"/>
    <col min="5" max="5" width="16.7265625" style="41" customWidth="1"/>
    <col min="6" max="6" width="14.7265625" style="45" customWidth="1"/>
    <col min="7" max="7" width="14.7265625" style="41" customWidth="1"/>
    <col min="8" max="8" width="12.7265625" style="45" customWidth="1"/>
    <col min="9" max="9" width="26.7265625" style="29" bestFit="1" customWidth="1"/>
    <col min="10" max="10" width="34.7265625" style="29" customWidth="1"/>
    <col min="11" max="20" width="4.7265625" style="29" customWidth="1"/>
    <col min="21" max="16384" width="9.1796875" style="29"/>
  </cols>
  <sheetData>
    <row r="1" spans="1:13" s="43" customFormat="1" ht="16" thickBot="1" x14ac:dyDescent="0.3">
      <c r="A1" s="162" t="s">
        <v>92</v>
      </c>
      <c r="B1" s="162"/>
      <c r="C1" s="162"/>
      <c r="D1" s="162"/>
      <c r="E1" s="162"/>
      <c r="F1" s="162"/>
      <c r="G1" s="162"/>
      <c r="H1" s="162"/>
      <c r="I1" s="162"/>
      <c r="J1" s="162"/>
      <c r="K1" s="13"/>
      <c r="L1" s="14"/>
      <c r="M1" s="14"/>
    </row>
    <row r="2" spans="1:13" ht="28.5" thickBot="1" x14ac:dyDescent="0.3">
      <c r="A2" s="15" t="s">
        <v>34</v>
      </c>
      <c r="B2" s="15" t="s">
        <v>21</v>
      </c>
      <c r="C2" s="44" t="s">
        <v>31</v>
      </c>
      <c r="D2" s="44" t="s">
        <v>32</v>
      </c>
      <c r="E2" s="44" t="s">
        <v>35</v>
      </c>
      <c r="F2" s="44" t="s">
        <v>36</v>
      </c>
      <c r="G2" s="44" t="s">
        <v>37</v>
      </c>
      <c r="H2" s="44" t="s">
        <v>12</v>
      </c>
      <c r="I2" s="44" t="s">
        <v>13</v>
      </c>
      <c r="J2" s="25" t="s">
        <v>14</v>
      </c>
    </row>
    <row r="3" spans="1:13" x14ac:dyDescent="0.25">
      <c r="A3" s="21">
        <v>1</v>
      </c>
      <c r="B3" s="85" t="s">
        <v>111</v>
      </c>
      <c r="C3" s="112" t="s">
        <v>33</v>
      </c>
      <c r="D3" s="113" t="s">
        <v>112</v>
      </c>
      <c r="E3" s="86">
        <v>238756.95</v>
      </c>
      <c r="F3" s="87">
        <v>5019561</v>
      </c>
      <c r="G3" s="86">
        <v>4.7600000000000003E-2</v>
      </c>
      <c r="H3" s="159">
        <v>0.1</v>
      </c>
      <c r="I3" s="85" t="s">
        <v>113</v>
      </c>
      <c r="J3" s="88" t="s">
        <v>114</v>
      </c>
    </row>
    <row r="4" spans="1:13" ht="14.5" thickBot="1" x14ac:dyDescent="0.3">
      <c r="A4" s="163" t="s">
        <v>41</v>
      </c>
      <c r="B4" s="164"/>
      <c r="C4" s="114" t="s">
        <v>42</v>
      </c>
      <c r="D4" s="114" t="s">
        <v>42</v>
      </c>
      <c r="E4" s="100">
        <f>SUM(E3)</f>
        <v>238756.95</v>
      </c>
      <c r="F4" s="101">
        <f>SUM(F3)</f>
        <v>5019561</v>
      </c>
      <c r="G4" s="114" t="s">
        <v>42</v>
      </c>
      <c r="H4" s="114" t="s">
        <v>42</v>
      </c>
      <c r="I4" s="114" t="s">
        <v>42</v>
      </c>
      <c r="J4" s="115" t="s">
        <v>42</v>
      </c>
    </row>
  </sheetData>
  <mergeCells count="2">
    <mergeCell ref="A1:J1"/>
    <mergeCell ref="A4:B4"/>
  </mergeCells>
  <phoneticPr fontId="11" type="noConversion"/>
  <hyperlinks>
    <hyperlink ref="J4" r:id="rId1" display="http://www.sem.biz.ua/"/>
  </hyperlinks>
  <pageMargins left="0.75" right="0.75" top="1" bottom="1" header="0.5" footer="0.5"/>
  <pageSetup paperSize="9" scale="60" orientation="landscape" verticalDpi="12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J26"/>
  <sheetViews>
    <sheetView zoomScale="85" workbookViewId="0">
      <selection activeCell="B4" sqref="B4"/>
    </sheetView>
  </sheetViews>
  <sheetFormatPr defaultColWidth="9.1796875" defaultRowHeight="14" x14ac:dyDescent="0.3"/>
  <cols>
    <col min="1" max="1" width="4.54296875" style="5" customWidth="1"/>
    <col min="2" max="2" width="48.81640625" style="5" bestFit="1" customWidth="1"/>
    <col min="3" max="4" width="14.7265625" style="46" customWidth="1"/>
    <col min="5" max="8" width="12.7265625" style="5" customWidth="1"/>
    <col min="9" max="9" width="16.1796875" style="5" bestFit="1" customWidth="1"/>
    <col min="10" max="10" width="18.26953125" style="5" customWidth="1"/>
    <col min="11" max="16384" width="9.1796875" style="5"/>
  </cols>
  <sheetData>
    <row r="1" spans="1:10" s="11" customFormat="1" ht="16" thickBot="1" x14ac:dyDescent="0.4">
      <c r="A1" s="174" t="s">
        <v>84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customFormat="1" ht="15.75" customHeight="1" thickBot="1" x14ac:dyDescent="0.3">
      <c r="A2" s="167" t="s">
        <v>34</v>
      </c>
      <c r="B2" s="104"/>
      <c r="C2" s="105"/>
      <c r="D2" s="106"/>
      <c r="E2" s="169" t="s">
        <v>58</v>
      </c>
      <c r="F2" s="169"/>
      <c r="G2" s="169"/>
      <c r="H2" s="169"/>
      <c r="I2" s="169"/>
      <c r="J2" s="169"/>
    </row>
    <row r="3" spans="1:10" customFormat="1" ht="56.5" thickBot="1" x14ac:dyDescent="0.3">
      <c r="A3" s="168"/>
      <c r="B3" s="107" t="s">
        <v>21</v>
      </c>
      <c r="C3" s="26" t="s">
        <v>10</v>
      </c>
      <c r="D3" s="26" t="s">
        <v>11</v>
      </c>
      <c r="E3" s="17" t="s">
        <v>81</v>
      </c>
      <c r="F3" s="17" t="s">
        <v>99</v>
      </c>
      <c r="G3" s="17" t="s">
        <v>100</v>
      </c>
      <c r="H3" s="17" t="s">
        <v>75</v>
      </c>
      <c r="I3" s="17" t="s">
        <v>43</v>
      </c>
      <c r="J3" s="17" t="s">
        <v>82</v>
      </c>
    </row>
    <row r="4" spans="1:10" customFormat="1" collapsed="1" x14ac:dyDescent="0.25">
      <c r="A4" s="21">
        <v>1</v>
      </c>
      <c r="B4" s="27" t="s">
        <v>111</v>
      </c>
      <c r="C4" s="108">
        <v>38574</v>
      </c>
      <c r="D4" s="108">
        <v>38782</v>
      </c>
      <c r="E4" s="102" t="s">
        <v>19</v>
      </c>
      <c r="F4" s="102">
        <v>0</v>
      </c>
      <c r="G4" s="102">
        <v>0</v>
      </c>
      <c r="H4" s="102" t="s">
        <v>19</v>
      </c>
      <c r="I4" s="102">
        <v>-0.52400000000000568</v>
      </c>
      <c r="J4" s="109">
        <v>-3.7672443703745229E-2</v>
      </c>
    </row>
    <row r="5" spans="1:10" ht="14.5" thickBot="1" x14ac:dyDescent="0.35">
      <c r="A5" s="142"/>
      <c r="B5" s="147" t="s">
        <v>95</v>
      </c>
      <c r="C5" s="148" t="s">
        <v>42</v>
      </c>
      <c r="D5" s="148" t="s">
        <v>42</v>
      </c>
      <c r="E5" s="149" t="s">
        <v>19</v>
      </c>
      <c r="F5" s="149">
        <v>0</v>
      </c>
      <c r="G5" s="149">
        <v>0</v>
      </c>
      <c r="H5" s="149" t="s">
        <v>19</v>
      </c>
      <c r="I5" s="148" t="s">
        <v>42</v>
      </c>
      <c r="J5" s="148" t="s">
        <v>42</v>
      </c>
    </row>
    <row r="6" spans="1:10" ht="14.5" thickBot="1" x14ac:dyDescent="0.35">
      <c r="A6" s="175" t="s">
        <v>83</v>
      </c>
      <c r="B6" s="175"/>
      <c r="C6" s="175"/>
      <c r="D6" s="175"/>
      <c r="E6" s="175"/>
      <c r="F6" s="175"/>
      <c r="G6" s="175"/>
      <c r="H6" s="175"/>
      <c r="I6" s="175"/>
      <c r="J6" s="175"/>
    </row>
    <row r="7" spans="1:10" x14ac:dyDescent="0.3">
      <c r="B7" s="29"/>
      <c r="C7" s="30"/>
      <c r="D7" s="30"/>
      <c r="E7" s="29"/>
      <c r="F7" s="29"/>
      <c r="G7" s="29"/>
      <c r="H7" s="29"/>
      <c r="I7" s="29"/>
    </row>
    <row r="8" spans="1:10" x14ac:dyDescent="0.3">
      <c r="B8" s="29"/>
      <c r="C8" s="30"/>
      <c r="D8" s="30"/>
      <c r="E8" s="29"/>
      <c r="F8" s="29"/>
      <c r="G8" s="29"/>
      <c r="H8" s="29"/>
      <c r="I8" s="29"/>
    </row>
    <row r="9" spans="1:10" x14ac:dyDescent="0.3">
      <c r="B9" s="29"/>
      <c r="C9" s="30"/>
      <c r="D9" s="30"/>
      <c r="E9" s="120"/>
      <c r="F9" s="29"/>
      <c r="G9" s="29"/>
      <c r="H9" s="29"/>
      <c r="I9" s="29"/>
    </row>
    <row r="10" spans="1:10" x14ac:dyDescent="0.3">
      <c r="B10" s="29"/>
      <c r="C10" s="30"/>
      <c r="D10" s="30"/>
      <c r="E10" s="29"/>
      <c r="F10" s="29"/>
      <c r="G10" s="29"/>
      <c r="H10" s="29"/>
      <c r="I10" s="29"/>
    </row>
    <row r="11" spans="1:10" x14ac:dyDescent="0.3">
      <c r="B11" s="29"/>
      <c r="C11" s="30"/>
      <c r="D11" s="30"/>
      <c r="E11" s="29"/>
      <c r="F11" s="29"/>
      <c r="G11" s="29"/>
      <c r="H11" s="29"/>
      <c r="I11" s="29"/>
    </row>
    <row r="12" spans="1:10" x14ac:dyDescent="0.3">
      <c r="B12" s="29"/>
      <c r="C12" s="30"/>
      <c r="D12" s="30"/>
      <c r="E12" s="29"/>
      <c r="F12" s="29"/>
      <c r="G12" s="29"/>
      <c r="H12" s="29"/>
      <c r="I12" s="29"/>
    </row>
    <row r="13" spans="1:10" x14ac:dyDescent="0.3">
      <c r="B13" s="29"/>
      <c r="C13" s="30"/>
      <c r="D13" s="30"/>
      <c r="E13" s="29"/>
      <c r="F13" s="29"/>
      <c r="G13" s="29"/>
      <c r="H13" s="29"/>
      <c r="I13" s="29"/>
    </row>
    <row r="14" spans="1:10" x14ac:dyDescent="0.3">
      <c r="B14" s="29"/>
      <c r="C14" s="30"/>
      <c r="D14" s="30"/>
      <c r="E14" s="29"/>
      <c r="F14" s="29"/>
      <c r="G14" s="29"/>
      <c r="H14" s="29"/>
      <c r="I14" s="29"/>
    </row>
    <row r="15" spans="1:10" x14ac:dyDescent="0.3">
      <c r="B15" s="29"/>
      <c r="C15" s="30"/>
      <c r="D15" s="30"/>
      <c r="E15" s="29"/>
      <c r="F15" s="29"/>
      <c r="G15" s="29"/>
      <c r="H15" s="29"/>
      <c r="I15" s="29"/>
    </row>
    <row r="19" spans="3:3" x14ac:dyDescent="0.3">
      <c r="C19" s="5"/>
    </row>
    <row r="20" spans="3:3" x14ac:dyDescent="0.3">
      <c r="C20" s="5"/>
    </row>
    <row r="21" spans="3:3" x14ac:dyDescent="0.3">
      <c r="C21" s="5"/>
    </row>
    <row r="22" spans="3:3" x14ac:dyDescent="0.3">
      <c r="C22" s="5"/>
    </row>
    <row r="23" spans="3:3" x14ac:dyDescent="0.3">
      <c r="C23" s="5"/>
    </row>
    <row r="24" spans="3:3" x14ac:dyDescent="0.3">
      <c r="C24" s="5"/>
    </row>
    <row r="25" spans="3:3" x14ac:dyDescent="0.3">
      <c r="C25" s="5"/>
    </row>
    <row r="26" spans="3:3" x14ac:dyDescent="0.3">
      <c r="C26" s="5"/>
    </row>
  </sheetData>
  <mergeCells count="4">
    <mergeCell ref="A2:A3"/>
    <mergeCell ref="A1:J1"/>
    <mergeCell ref="E2:J2"/>
    <mergeCell ref="A6:J6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I34"/>
  <sheetViews>
    <sheetView zoomScale="85" workbookViewId="0">
      <selection activeCell="B4" sqref="B4"/>
    </sheetView>
  </sheetViews>
  <sheetFormatPr defaultColWidth="9.1796875" defaultRowHeight="14" x14ac:dyDescent="0.25"/>
  <cols>
    <col min="1" max="1" width="4.1796875" style="22" customWidth="1"/>
    <col min="2" max="2" width="50.7265625" style="22" customWidth="1"/>
    <col min="3" max="3" width="24.7265625" style="22" customWidth="1"/>
    <col min="4" max="4" width="24.7265625" style="23" customWidth="1"/>
    <col min="5" max="7" width="24.7265625" style="22" customWidth="1"/>
    <col min="8" max="16384" width="9.1796875" style="22"/>
  </cols>
  <sheetData>
    <row r="1" spans="1:7" s="31" customFormat="1" ht="16" thickBot="1" x14ac:dyDescent="0.3">
      <c r="A1" s="171" t="s">
        <v>78</v>
      </c>
      <c r="B1" s="171"/>
      <c r="C1" s="171"/>
      <c r="D1" s="171"/>
      <c r="E1" s="171"/>
      <c r="F1" s="171"/>
      <c r="G1" s="171"/>
    </row>
    <row r="2" spans="1:7" s="31" customFormat="1" ht="15.75" customHeight="1" thickBot="1" x14ac:dyDescent="0.3">
      <c r="A2" s="167" t="s">
        <v>34</v>
      </c>
      <c r="B2" s="92"/>
      <c r="C2" s="172" t="s">
        <v>22</v>
      </c>
      <c r="D2" s="173"/>
      <c r="E2" s="172" t="s">
        <v>23</v>
      </c>
      <c r="F2" s="173"/>
      <c r="G2" s="93"/>
    </row>
    <row r="3" spans="1:7" s="31" customFormat="1" ht="42.5" thickBot="1" x14ac:dyDescent="0.3">
      <c r="A3" s="168"/>
      <c r="B3" s="35" t="s">
        <v>21</v>
      </c>
      <c r="C3" s="35" t="s">
        <v>44</v>
      </c>
      <c r="D3" s="35" t="s">
        <v>24</v>
      </c>
      <c r="E3" s="35" t="s">
        <v>25</v>
      </c>
      <c r="F3" s="35" t="s">
        <v>24</v>
      </c>
      <c r="G3" s="36" t="s">
        <v>89</v>
      </c>
    </row>
    <row r="4" spans="1:7" s="31" customFormat="1" x14ac:dyDescent="0.25">
      <c r="A4" s="21">
        <v>1</v>
      </c>
      <c r="B4" s="37" t="s">
        <v>111</v>
      </c>
      <c r="C4" s="38" t="s">
        <v>19</v>
      </c>
      <c r="D4" s="102" t="s">
        <v>19</v>
      </c>
      <c r="E4" s="39" t="s">
        <v>19</v>
      </c>
      <c r="F4" s="102" t="s">
        <v>19</v>
      </c>
      <c r="G4" s="40" t="s">
        <v>19</v>
      </c>
    </row>
    <row r="5" spans="1:7" s="31" customFormat="1" ht="14.5" thickBot="1" x14ac:dyDescent="0.3">
      <c r="A5" s="116"/>
      <c r="B5" s="94" t="s">
        <v>41</v>
      </c>
      <c r="C5" s="117" t="s">
        <v>19</v>
      </c>
      <c r="D5" s="99" t="s">
        <v>19</v>
      </c>
      <c r="E5" s="96" t="s">
        <v>19</v>
      </c>
      <c r="F5" s="99" t="s">
        <v>19</v>
      </c>
      <c r="G5" s="97" t="s">
        <v>19</v>
      </c>
    </row>
    <row r="6" spans="1:7" s="31" customFormat="1" x14ac:dyDescent="0.25">
      <c r="D6" s="41"/>
    </row>
    <row r="7" spans="1:7" s="31" customFormat="1" x14ac:dyDescent="0.25">
      <c r="A7" s="29"/>
      <c r="D7" s="41"/>
    </row>
    <row r="8" spans="1:7" s="31" customFormat="1" x14ac:dyDescent="0.25">
      <c r="A8" s="29"/>
      <c r="D8" s="41"/>
    </row>
    <row r="9" spans="1:7" s="31" customFormat="1" x14ac:dyDescent="0.25">
      <c r="D9" s="41"/>
    </row>
    <row r="10" spans="1:7" s="31" customFormat="1" x14ac:dyDescent="0.25">
      <c r="D10" s="41"/>
    </row>
    <row r="11" spans="1:7" s="31" customFormat="1" x14ac:dyDescent="0.25">
      <c r="D11" s="41"/>
    </row>
    <row r="12" spans="1:7" s="31" customFormat="1" x14ac:dyDescent="0.25">
      <c r="D12" s="41"/>
    </row>
    <row r="13" spans="1:7" s="31" customFormat="1" x14ac:dyDescent="0.25">
      <c r="D13" s="41"/>
    </row>
    <row r="14" spans="1:7" s="31" customFormat="1" x14ac:dyDescent="0.25">
      <c r="D14" s="41"/>
    </row>
    <row r="15" spans="1:7" s="31" customFormat="1" x14ac:dyDescent="0.25">
      <c r="D15" s="41"/>
    </row>
    <row r="16" spans="1:7" s="31" customFormat="1" x14ac:dyDescent="0.25">
      <c r="D16" s="41"/>
    </row>
    <row r="17" spans="2:9" s="31" customFormat="1" x14ac:dyDescent="0.25">
      <c r="D17" s="41"/>
    </row>
    <row r="18" spans="2:9" s="31" customFormat="1" x14ac:dyDescent="0.25">
      <c r="D18" s="41"/>
    </row>
    <row r="19" spans="2:9" s="31" customFormat="1" x14ac:dyDescent="0.25">
      <c r="D19" s="41"/>
    </row>
    <row r="20" spans="2:9" s="31" customFormat="1" x14ac:dyDescent="0.25">
      <c r="D20" s="41"/>
    </row>
    <row r="21" spans="2:9" s="31" customFormat="1" x14ac:dyDescent="0.25">
      <c r="D21" s="41"/>
    </row>
    <row r="22" spans="2:9" s="31" customFormat="1" x14ac:dyDescent="0.25">
      <c r="D22" s="41"/>
    </row>
    <row r="23" spans="2:9" s="31" customFormat="1" x14ac:dyDescent="0.25">
      <c r="D23" s="41"/>
    </row>
    <row r="24" spans="2:9" s="31" customFormat="1" x14ac:dyDescent="0.25">
      <c r="D24" s="41"/>
    </row>
    <row r="25" spans="2:9" s="31" customFormat="1" x14ac:dyDescent="0.25">
      <c r="D25" s="41"/>
    </row>
    <row r="26" spans="2:9" s="31" customFormat="1" x14ac:dyDescent="0.25">
      <c r="D26" s="41"/>
    </row>
    <row r="27" spans="2:9" s="31" customFormat="1" x14ac:dyDescent="0.25"/>
    <row r="28" spans="2:9" s="31" customFormat="1" x14ac:dyDescent="0.25"/>
    <row r="29" spans="2:9" s="31" customFormat="1" x14ac:dyDescent="0.25">
      <c r="H29" s="22"/>
      <c r="I29" s="22"/>
    </row>
    <row r="32" spans="2:9" ht="28.5" thickBot="1" x14ac:dyDescent="0.3">
      <c r="B32" s="42" t="s">
        <v>21</v>
      </c>
      <c r="C32" s="35" t="s">
        <v>47</v>
      </c>
      <c r="D32" s="35" t="s">
        <v>48</v>
      </c>
      <c r="E32" s="36" t="s">
        <v>45</v>
      </c>
    </row>
    <row r="33" spans="1:5" x14ac:dyDescent="0.25">
      <c r="A33" s="22">
        <v>1</v>
      </c>
      <c r="B33" s="37" t="str">
        <f>B4</f>
        <v>Промінвест-Керамет</v>
      </c>
      <c r="C33" s="121" t="str">
        <f>C4</f>
        <v>н.д.</v>
      </c>
      <c r="D33" s="102" t="str">
        <f>D4</f>
        <v>н.д.</v>
      </c>
      <c r="E33" s="122" t="str">
        <f>G4</f>
        <v>н.д.</v>
      </c>
    </row>
    <row r="34" spans="1:5" x14ac:dyDescent="0.25">
      <c r="B34" s="37"/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D22"/>
  <sheetViews>
    <sheetView zoomScale="85" workbookViewId="0">
      <selection activeCell="A4" sqref="A4:B9"/>
    </sheetView>
  </sheetViews>
  <sheetFormatPr defaultRowHeight="12.5" x14ac:dyDescent="0.25"/>
  <cols>
    <col min="1" max="1" width="49.453125" bestFit="1" customWidth="1"/>
    <col min="2" max="2" width="12.7265625" customWidth="1"/>
    <col min="3" max="3" width="2.7265625" customWidth="1"/>
  </cols>
  <sheetData>
    <row r="1" spans="1:4" ht="14.5" thickBot="1" x14ac:dyDescent="0.3">
      <c r="A1" s="67" t="s">
        <v>21</v>
      </c>
      <c r="B1" s="68" t="s">
        <v>73</v>
      </c>
      <c r="C1" s="10"/>
      <c r="D1" s="10"/>
    </row>
    <row r="2" spans="1:4" ht="14" x14ac:dyDescent="0.25">
      <c r="A2" s="27" t="s">
        <v>111</v>
      </c>
      <c r="B2" s="136" t="s">
        <v>19</v>
      </c>
      <c r="C2" s="10"/>
      <c r="D2" s="10"/>
    </row>
    <row r="3" spans="1:4" ht="14" x14ac:dyDescent="0.25">
      <c r="A3" s="27" t="s">
        <v>26</v>
      </c>
      <c r="B3" s="136" t="s">
        <v>19</v>
      </c>
      <c r="C3" s="10"/>
      <c r="D3" s="10"/>
    </row>
    <row r="4" spans="1:4" ht="14" x14ac:dyDescent="0.25">
      <c r="A4" s="27" t="s">
        <v>124</v>
      </c>
      <c r="B4" s="137">
        <v>1.1317246157345418E-2</v>
      </c>
      <c r="C4" s="10"/>
      <c r="D4" s="10"/>
    </row>
    <row r="5" spans="1:4" ht="14" x14ac:dyDescent="0.25">
      <c r="A5" s="27" t="s">
        <v>123</v>
      </c>
      <c r="B5" s="137">
        <v>1.2380223130264323E-2</v>
      </c>
      <c r="C5" s="10"/>
      <c r="D5" s="10"/>
    </row>
    <row r="6" spans="1:4" ht="14" x14ac:dyDescent="0.25">
      <c r="A6" s="27" t="s">
        <v>27</v>
      </c>
      <c r="B6" s="137">
        <v>-4.7229951471562392E-3</v>
      </c>
      <c r="C6" s="10"/>
      <c r="D6" s="10"/>
    </row>
    <row r="7" spans="1:4" ht="14" x14ac:dyDescent="0.25">
      <c r="A7" s="27" t="s">
        <v>28</v>
      </c>
      <c r="B7" s="137">
        <v>1.4225190906052676E-2</v>
      </c>
      <c r="C7" s="10"/>
      <c r="D7" s="10"/>
    </row>
    <row r="8" spans="1:4" ht="14" x14ac:dyDescent="0.25">
      <c r="A8" s="27" t="s">
        <v>29</v>
      </c>
      <c r="B8" s="137">
        <v>1.1493698630136986E-2</v>
      </c>
      <c r="C8" s="10"/>
      <c r="D8" s="10"/>
    </row>
    <row r="9" spans="1:4" ht="14.5" thickBot="1" x14ac:dyDescent="0.3">
      <c r="A9" s="80" t="s">
        <v>96</v>
      </c>
      <c r="B9" s="138">
        <v>-6.674398204151899E-2</v>
      </c>
      <c r="C9" s="10"/>
      <c r="D9" s="10"/>
    </row>
    <row r="10" spans="1:4" x14ac:dyDescent="0.25">
      <c r="B10" s="10"/>
      <c r="C10" s="10"/>
      <c r="D10" s="10"/>
    </row>
    <row r="11" spans="1:4" ht="14" x14ac:dyDescent="0.25">
      <c r="A11" s="54"/>
      <c r="B11" s="55"/>
      <c r="C11" s="10"/>
      <c r="D11" s="10"/>
    </row>
    <row r="12" spans="1:4" ht="14" x14ac:dyDescent="0.25">
      <c r="A12" s="54"/>
      <c r="B12" s="55"/>
      <c r="C12" s="10"/>
      <c r="D12" s="10"/>
    </row>
    <row r="13" spans="1:4" ht="14" x14ac:dyDescent="0.25">
      <c r="A13" s="54"/>
      <c r="B13" s="55"/>
      <c r="C13" s="10"/>
      <c r="D13" s="10"/>
    </row>
    <row r="14" spans="1:4" ht="14" x14ac:dyDescent="0.25">
      <c r="A14" s="54"/>
      <c r="B14" s="55"/>
      <c r="C14" s="10"/>
      <c r="D14" s="10"/>
    </row>
    <row r="15" spans="1:4" ht="14" x14ac:dyDescent="0.25">
      <c r="A15" s="54"/>
      <c r="B15" s="55"/>
      <c r="C15" s="10"/>
      <c r="D15" s="10"/>
    </row>
    <row r="16" spans="1:4" x14ac:dyDescent="0.25">
      <c r="B16" s="10"/>
    </row>
    <row r="20" spans="1:2" x14ac:dyDescent="0.25">
      <c r="A20" s="7"/>
      <c r="B20" s="8"/>
    </row>
    <row r="21" spans="1:2" x14ac:dyDescent="0.25">
      <c r="B21" s="8"/>
    </row>
    <row r="22" spans="1:2" x14ac:dyDescent="0.25">
      <c r="B22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pavluh</cp:lastModifiedBy>
  <dcterms:created xsi:type="dcterms:W3CDTF">2010-05-19T12:57:40Z</dcterms:created>
  <dcterms:modified xsi:type="dcterms:W3CDTF">2026-07-14T08:46:11Z</dcterms:modified>
</cp:coreProperties>
</file>