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Work\Mar-April-May 2020 (coronavirus quarantine)\Q1 2020\! Final\"/>
    </mc:Choice>
  </mc:AlternateContent>
  <bookViews>
    <workbookView xWindow="4464" yWindow="0" windowWidth="21852" windowHeight="9108" tabRatio="917"/>
  </bookViews>
  <sheets>
    <sheet name="Індекси світу та України" sheetId="30" r:id="rId1"/>
    <sheet name="Біржовий ФР України" sheetId="54" r:id="rId2"/>
    <sheet name="КУА-ІСІ-НПФ та СК в управлінні" sheetId="55" r:id="rId3"/>
    <sheet name="Активи-ВЧА-Чистий притік" sheetId="3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___________a11" hidden="1">{#N/A,#N/A,FALSE,"т02бд"}</definedName>
    <definedName name="____________________t06" hidden="1">{#N/A,#N/A,FALSE,"т04"}</definedName>
    <definedName name="__________________a11" hidden="1">{#N/A,#N/A,FALSE,"т02бд"}</definedName>
    <definedName name="__________________t06" hidden="1">{#N/A,#N/A,FALSE,"т04"}</definedName>
    <definedName name="________________a11" hidden="1">{#N/A,#N/A,FALSE,"т02бд"}</definedName>
    <definedName name="________________t06" hidden="1">{#N/A,#N/A,FALSE,"т04"}</definedName>
    <definedName name="______________a11" hidden="1">{#N/A,#N/A,FALSE,"т02бд"}</definedName>
    <definedName name="______________t06" hidden="1">{#N/A,#N/A,FALSE,"т04"}</definedName>
    <definedName name="____________a11" localSheetId="1" hidden="1">{#N/A,#N/A,FALSE,"т02бд"}</definedName>
    <definedName name="____________a11" localSheetId="2" hidden="1">{#N/A,#N/A,FALSE,"т02бд"}</definedName>
    <definedName name="____________a11" hidden="1">{#N/A,#N/A,FALSE,"т02бд"}</definedName>
    <definedName name="____________t06" localSheetId="1" hidden="1">{#N/A,#N/A,FALSE,"т04"}</definedName>
    <definedName name="____________t06" localSheetId="2" hidden="1">{#N/A,#N/A,FALSE,"т04"}</definedName>
    <definedName name="____________t06" hidden="1">{#N/A,#N/A,FALSE,"т04"}</definedName>
    <definedName name="___________a11" hidden="1">{#N/A,#N/A,FALSE,"т02бд"}</definedName>
    <definedName name="___________t06" hidden="1">{#N/A,#N/A,FALSE,"т04"}</definedName>
    <definedName name="__________a11" localSheetId="1" hidden="1">{#N/A,#N/A,FALSE,"т02бд"}</definedName>
    <definedName name="__________a11" localSheetId="2" hidden="1">{#N/A,#N/A,FALSE,"т02бд"}</definedName>
    <definedName name="__________a11" hidden="1">{#N/A,#N/A,FALSE,"т02бд"}</definedName>
    <definedName name="__________t06" localSheetId="1" hidden="1">{#N/A,#N/A,FALSE,"т04"}</definedName>
    <definedName name="__________t06" localSheetId="2" hidden="1">{#N/A,#N/A,FALSE,"т04"}</definedName>
    <definedName name="__________t06" hidden="1">{#N/A,#N/A,FALSE,"т04"}</definedName>
    <definedName name="________a11" localSheetId="1" hidden="1">{#N/A,#N/A,FALSE,"т02бд"}</definedName>
    <definedName name="________a11" localSheetId="2" hidden="1">{#N/A,#N/A,FALSE,"т02бд"}</definedName>
    <definedName name="________a11" hidden="1">{#N/A,#N/A,FALSE,"т02бд"}</definedName>
    <definedName name="________t06" localSheetId="1" hidden="1">{#N/A,#N/A,FALSE,"т04"}</definedName>
    <definedName name="________t06" localSheetId="2" hidden="1">{#N/A,#N/A,FALSE,"т04"}</definedName>
    <definedName name="________t06" hidden="1">{#N/A,#N/A,FALSE,"т04"}</definedName>
    <definedName name="_______a11" hidden="1">{#N/A,#N/A,FALSE,"т02бд"}</definedName>
    <definedName name="_______t06" hidden="1">{#N/A,#N/A,FALSE,"т04"}</definedName>
    <definedName name="______a11" localSheetId="1" hidden="1">{#N/A,#N/A,FALSE,"т02бд"}</definedName>
    <definedName name="______a11" localSheetId="2" hidden="1">{#N/A,#N/A,FALSE,"т02бд"}</definedName>
    <definedName name="______a11" hidden="1">{#N/A,#N/A,FALSE,"т02бд"}</definedName>
    <definedName name="______t06" localSheetId="1" hidden="1">{#N/A,#N/A,FALSE,"т04"}</definedName>
    <definedName name="______t06" localSheetId="2" hidden="1">{#N/A,#N/A,FALSE,"т04"}</definedName>
    <definedName name="______t06" hidden="1">{#N/A,#N/A,FALSE,"т04"}</definedName>
    <definedName name="_____a11" localSheetId="2" hidden="1">{#N/A,#N/A,FALSE,"т02бд"}</definedName>
    <definedName name="_____t06" localSheetId="2" hidden="1">{#N/A,#N/A,FALSE,"т04"}</definedName>
    <definedName name="____a11" localSheetId="1" hidden="1">{#N/A,#N/A,FALSE,"т02бд"}</definedName>
    <definedName name="____a11" localSheetId="2" hidden="1">{#N/A,#N/A,FALSE,"т02бд"}</definedName>
    <definedName name="____a11" hidden="1">{#N/A,#N/A,FALSE,"т02бд"}</definedName>
    <definedName name="____t06" localSheetId="1" hidden="1">{#N/A,#N/A,FALSE,"т04"}</definedName>
    <definedName name="____t06" localSheetId="2" hidden="1">{#N/A,#N/A,FALSE,"т04"}</definedName>
    <definedName name="____t06" hidden="1">{#N/A,#N/A,FALSE,"т04"}</definedName>
    <definedName name="___a11" hidden="1">{#N/A,#N/A,FALSE,"т02бд"}</definedName>
    <definedName name="___t06" hidden="1">{#N/A,#N/A,FALSE,"т04"}</definedName>
    <definedName name="__a11" localSheetId="1" hidden="1">{#N/A,#N/A,FALSE,"т02бд"}</definedName>
    <definedName name="__a11" localSheetId="2" hidden="1">{#N/A,#N/A,FALSE,"т02бд"}</definedName>
    <definedName name="__a11" hidden="1">{#N/A,#N/A,FALSE,"т02бд"}</definedName>
    <definedName name="__t06" localSheetId="1" hidden="1">{#N/A,#N/A,FALSE,"т04"}</definedName>
    <definedName name="__t06" localSheetId="2" hidden="1">{#N/A,#N/A,FALSE,"т04"}</definedName>
    <definedName name="__t06" hidden="1">{#N/A,#N/A,FALSE,"т04"}</definedName>
    <definedName name="_18_Лют_09" localSheetId="1">#REF!</definedName>
    <definedName name="_18_Лют_09" localSheetId="2">#REF!</definedName>
    <definedName name="_18_Лют_09">#REF!</definedName>
    <definedName name="_19_Лют_09" localSheetId="1">#REF!</definedName>
    <definedName name="_19_Лют_09" localSheetId="2">#REF!</definedName>
    <definedName name="_19_Лют_09">#REF!</definedName>
    <definedName name="_19_Лют_09_ВЧА" localSheetId="1">#REF!</definedName>
    <definedName name="_19_Лют_09_ВЧА" localSheetId="2">#REF!</definedName>
    <definedName name="_19_Лют_09_ВЧА">#REF!</definedName>
    <definedName name="_a11" localSheetId="3" hidden="1">{#N/A,#N/A,FALSE,"т02бд"}</definedName>
    <definedName name="_a11" localSheetId="0" hidden="1">{#N/A,#N/A,FALSE,"т02бд"}</definedName>
    <definedName name="_a11" hidden="1">{#N/A,#N/A,FALSE,"т02бд"}</definedName>
    <definedName name="_xlnm._FilterDatabase" localSheetId="0" hidden="1">'Індекси світу та України'!#REF!</definedName>
    <definedName name="_t06" localSheetId="3" hidden="1">{#N/A,#N/A,FALSE,"т04"}</definedName>
    <definedName name="_t06" localSheetId="0" hidden="1">{#N/A,#N/A,FALSE,"т04"}</definedName>
    <definedName name="_t06" hidden="1">{#N/A,#N/A,FALSE,"т04"}</definedName>
    <definedName name="BAZA">'[1]Мульт-ор М2, швидкість'!$E$1:$E$65536</definedName>
    <definedName name="cevv" localSheetId="1">[2]табл1!#REF!</definedName>
    <definedName name="cevv" localSheetId="2">[2]табл1!#REF!</definedName>
    <definedName name="cevv">[2]табл1!#REF!</definedName>
    <definedName name="d" localSheetId="1" hidden="1">{#N/A,#N/A,FALSE,"т02бд"}</definedName>
    <definedName name="d" localSheetId="2" hidden="1">{#N/A,#N/A,FALSE,"т02бд"}</definedName>
    <definedName name="d" hidden="1">{#N/A,#N/A,FALSE,"т02бд"}</definedName>
    <definedName name="_xlnm.Database" localSheetId="1">#REF!</definedName>
    <definedName name="_xlnm.Database" localSheetId="2">#REF!</definedName>
    <definedName name="_xlnm.Database">#REF!</definedName>
    <definedName name="ic" localSheetId="3" hidden="1">{#N/A,#N/A,FALSE,"т02бд"}</definedName>
    <definedName name="ic" localSheetId="1" hidden="1">{#N/A,#N/A,FALSE,"т02бд"}</definedName>
    <definedName name="ic" localSheetId="0" hidden="1">{#N/A,#N/A,FALSE,"т02бд"}</definedName>
    <definedName name="ic" localSheetId="2" hidden="1">{#N/A,#N/A,FALSE,"т02бд"}</definedName>
    <definedName name="ic" hidden="1">{#N/A,#N/A,FALSE,"т02бд"}</definedName>
    <definedName name="ICC_2008" localSheetId="3" hidden="1">{#N/A,#N/A,FALSE,"т02бд"}</definedName>
    <definedName name="ICC_2008" localSheetId="1" hidden="1">{#N/A,#N/A,FALSE,"т02бд"}</definedName>
    <definedName name="ICC_2008" localSheetId="0" hidden="1">{#N/A,#N/A,FALSE,"т02бд"}</definedName>
    <definedName name="ICC_2008" localSheetId="2" hidden="1">{#N/A,#N/A,FALSE,"т02бд"}</definedName>
    <definedName name="ICC_2008" hidden="1">{#N/A,#N/A,FALSE,"т02бд"}</definedName>
    <definedName name="q" localSheetId="3" hidden="1">{#N/A,#N/A,FALSE,"т02бд"}</definedName>
    <definedName name="q" localSheetId="1" hidden="1">{#N/A,#N/A,FALSE,"т02бд"}</definedName>
    <definedName name="q" localSheetId="0" hidden="1">{#N/A,#N/A,FALSE,"т02бд"}</definedName>
    <definedName name="q" localSheetId="2" hidden="1">{#N/A,#N/A,FALSE,"т02бд"}</definedName>
    <definedName name="q" hidden="1">{#N/A,#N/A,FALSE,"т02бд"}</definedName>
    <definedName name="tt" localSheetId="3" hidden="1">{#N/A,#N/A,FALSE,"т02бд"}</definedName>
    <definedName name="tt" localSheetId="1" hidden="1">{#N/A,#N/A,FALSE,"т02бд"}</definedName>
    <definedName name="tt" localSheetId="0" hidden="1">{#N/A,#N/A,FALSE,"т02бд"}</definedName>
    <definedName name="tt" localSheetId="2" hidden="1">{#N/A,#N/A,FALSE,"т02бд"}</definedName>
    <definedName name="tt" hidden="1">{#N/A,#N/A,FALSE,"т02бд"}</definedName>
    <definedName name="V">'[3]146024'!$A$1:$K$1</definedName>
    <definedName name="ven_vcha" localSheetId="1" hidden="1">{#N/A,#N/A,FALSE,"т02бд"}</definedName>
    <definedName name="ven_vcha" localSheetId="2" hidden="1">{#N/A,#N/A,FALSE,"т02бд"}</definedName>
    <definedName name="ven_vcha" hidden="1">{#N/A,#N/A,FALSE,"т02бд"}</definedName>
    <definedName name="wrn.04." localSheetId="3" hidden="1">{#N/A,#N/A,FALSE,"т02бд"}</definedName>
    <definedName name="wrn.04." localSheetId="1" hidden="1">{#N/A,#N/A,FALSE,"т02бд"}</definedName>
    <definedName name="wrn.04." localSheetId="0" hidden="1">{#N/A,#N/A,FALSE,"т02бд"}</definedName>
    <definedName name="wrn.04." localSheetId="2" hidden="1">{#N/A,#N/A,FALSE,"т02бд"}</definedName>
    <definedName name="wrn.04." hidden="1">{#N/A,#N/A,FALSE,"т02бд"}</definedName>
    <definedName name="wrn.д02." localSheetId="3" hidden="1">{#N/A,#N/A,FALSE,"т02бд"}</definedName>
    <definedName name="wrn.д02." localSheetId="1" hidden="1">{#N/A,#N/A,FALSE,"т02бд"}</definedName>
    <definedName name="wrn.д02." localSheetId="0" hidden="1">{#N/A,#N/A,FALSE,"т02бд"}</definedName>
    <definedName name="wrn.д02." localSheetId="2" hidden="1">{#N/A,#N/A,FALSE,"т02бд"}</definedName>
    <definedName name="wrn.д02." hidden="1">{#N/A,#N/A,FALSE,"т02бд"}</definedName>
    <definedName name="wrn.т171банки." localSheetId="3" hidden="1">{#N/A,#N/A,FALSE,"т17-1банки (2)"}</definedName>
    <definedName name="wrn.т171банки." localSheetId="1" hidden="1">{#N/A,#N/A,FALSE,"т17-1банки (2)"}</definedName>
    <definedName name="wrn.т171банки." localSheetId="0" hidden="1">{#N/A,#N/A,FALSE,"т17-1банки (2)"}</definedName>
    <definedName name="wrn.т171банки." localSheetId="2" hidden="1">{#N/A,#N/A,FALSE,"т17-1банки (2)"}</definedName>
    <definedName name="wrn.т171банки." hidden="1">{#N/A,#N/A,FALSE,"т17-1банки (2)"}</definedName>
    <definedName name="ГЦ" localSheetId="3" hidden="1">{#N/A,#N/A,FALSE,"т02бд"}</definedName>
    <definedName name="ГЦ" localSheetId="1" hidden="1">{#N/A,#N/A,FALSE,"т02бд"}</definedName>
    <definedName name="ГЦ" localSheetId="0" hidden="1">{#N/A,#N/A,FALSE,"т02бд"}</definedName>
    <definedName name="ГЦ" localSheetId="2" hidden="1">{#N/A,#N/A,FALSE,"т02бд"}</definedName>
    <definedName name="ГЦ" hidden="1">{#N/A,#N/A,FALSE,"т02бд"}</definedName>
    <definedName name="д17.1">'[4]д17-1'!$A$1:$H$1</definedName>
    <definedName name="ее" localSheetId="3" hidden="1">{#N/A,#N/A,FALSE,"т02бд"}</definedName>
    <definedName name="ее" localSheetId="1" hidden="1">{#N/A,#N/A,FALSE,"т02бд"}</definedName>
    <definedName name="ее" localSheetId="0" hidden="1">{#N/A,#N/A,FALSE,"т02бд"}</definedName>
    <definedName name="ее" localSheetId="2" hidden="1">{#N/A,#N/A,FALSE,"т02бд"}</definedName>
    <definedName name="ее" hidden="1">{#N/A,#N/A,FALSE,"т02бд"}</definedName>
    <definedName name="збз1998" localSheetId="1">#REF!</definedName>
    <definedName name="збз1998" localSheetId="2">#REF!</definedName>
    <definedName name="збз1998">#REF!</definedName>
    <definedName name="ии" localSheetId="3" hidden="1">{#N/A,#N/A,FALSE,"т02бд"}</definedName>
    <definedName name="ии" localSheetId="1" hidden="1">{#N/A,#N/A,FALSE,"т02бд"}</definedName>
    <definedName name="ии" localSheetId="0" hidden="1">{#N/A,#N/A,FALSE,"т02бд"}</definedName>
    <definedName name="ии" localSheetId="2" hidden="1">{#N/A,#N/A,FALSE,"т02бд"}</definedName>
    <definedName name="ии" hidden="1">{#N/A,#N/A,FALSE,"т02бд"}</definedName>
    <definedName name="іі" localSheetId="3" hidden="1">{#N/A,#N/A,FALSE,"т02бд"}</definedName>
    <definedName name="іі" localSheetId="1" hidden="1">{#N/A,#N/A,FALSE,"т02бд"}</definedName>
    <definedName name="іі" localSheetId="0" hidden="1">{#N/A,#N/A,FALSE,"т02бд"}</definedName>
    <definedName name="іі" localSheetId="2" hidden="1">{#N/A,#N/A,FALSE,"т02бд"}</definedName>
    <definedName name="іі" hidden="1">{#N/A,#N/A,FALSE,"т02бд"}</definedName>
    <definedName name="квітень" localSheetId="3" hidden="1">{#N/A,#N/A,FALSE,"т17-1банки (2)"}</definedName>
    <definedName name="квітень" localSheetId="1" hidden="1">{#N/A,#N/A,FALSE,"т17-1банки (2)"}</definedName>
    <definedName name="квітень" localSheetId="0" hidden="1">{#N/A,#N/A,FALSE,"т17-1банки (2)"}</definedName>
    <definedName name="квітень" localSheetId="2" hidden="1">{#N/A,#N/A,FALSE,"т17-1банки (2)"}</definedName>
    <definedName name="квітень" hidden="1">{#N/A,#N/A,FALSE,"т17-1банки (2)"}</definedName>
    <definedName name="ке" localSheetId="3" hidden="1">{#N/A,#N/A,FALSE,"т17-1банки (2)"}</definedName>
    <definedName name="ке" localSheetId="1" hidden="1">{#N/A,#N/A,FALSE,"т17-1банки (2)"}</definedName>
    <definedName name="ке" localSheetId="0" hidden="1">{#N/A,#N/A,FALSE,"т17-1банки (2)"}</definedName>
    <definedName name="ке" localSheetId="2" hidden="1">{#N/A,#N/A,FALSE,"т17-1банки (2)"}</definedName>
    <definedName name="ке" hidden="1">{#N/A,#N/A,FALSE,"т17-1банки (2)"}</definedName>
    <definedName name="М2">'[1]Мульт-ор М2, швидкість'!$C$1:$C$65536</definedName>
    <definedName name="нн" localSheetId="3" hidden="1">{#N/A,#N/A,FALSE,"т02бд"}</definedName>
    <definedName name="нн" localSheetId="1" hidden="1">{#N/A,#N/A,FALSE,"т02бд"}</definedName>
    <definedName name="нн" localSheetId="0" hidden="1">{#N/A,#N/A,FALSE,"т02бд"}</definedName>
    <definedName name="нн" localSheetId="2" hidden="1">{#N/A,#N/A,FALSE,"т02бд"}</definedName>
    <definedName name="нн" hidden="1">{#N/A,#N/A,FALSE,"т02бд"}</definedName>
    <definedName name="Список">'[3]146024'!$A$8:$A$88</definedName>
    <definedName name="стельм." localSheetId="3" hidden="1">{#N/A,#N/A,FALSE,"т17-1банки (2)"}</definedName>
    <definedName name="стельм." localSheetId="1" hidden="1">{#N/A,#N/A,FALSE,"т17-1банки (2)"}</definedName>
    <definedName name="стельм." localSheetId="0" hidden="1">{#N/A,#N/A,FALSE,"т17-1банки (2)"}</definedName>
    <definedName name="стельм." localSheetId="2" hidden="1">{#N/A,#N/A,FALSE,"т17-1банки (2)"}</definedName>
    <definedName name="стельм." hidden="1">{#N/A,#N/A,FALSE,"т17-1банки (2)"}</definedName>
    <definedName name="т01" localSheetId="1">#REF!</definedName>
    <definedName name="т01" localSheetId="2">#REF!</definedName>
    <definedName name="т01">#REF!</definedName>
    <definedName name="т05" localSheetId="3" hidden="1">{#N/A,#N/A,FALSE,"т04"}</definedName>
    <definedName name="т05" localSheetId="1" hidden="1">{#N/A,#N/A,FALSE,"т04"}</definedName>
    <definedName name="т05" localSheetId="0" hidden="1">{#N/A,#N/A,FALSE,"т04"}</definedName>
    <definedName name="т05" localSheetId="2" hidden="1">{#N/A,#N/A,FALSE,"т04"}</definedName>
    <definedName name="т05" hidden="1">{#N/A,#N/A,FALSE,"т04"}</definedName>
    <definedName name="т06" localSheetId="1">#REF!</definedName>
    <definedName name="т06" localSheetId="2">#REF!</definedName>
    <definedName name="т06">#REF!</definedName>
    <definedName name="т07КБ98">'[5]т07(98)'!$A$1</definedName>
    <definedName name="т09СЕ98">'[6]т09(98) по сек-рам ек-ки'!$A$1</definedName>
    <definedName name="т15">[7]т15!$A$1</definedName>
    <definedName name="т17.1">'[8]т17-1(шаблон)'!$A$1:$H$1</definedName>
    <definedName name="т17.1.2001">'[8]т17-1(шаблон)'!$A$1:$H$1</definedName>
    <definedName name="т17.1обл2001">'[8]т17-1(шаблон)'!$A$1:$H$1</definedName>
    <definedName name="т17.2" localSheetId="1">#REF!</definedName>
    <definedName name="т17.2" localSheetId="2">#REF!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 localSheetId="1">#REF!</definedName>
    <definedName name="т17.4" localSheetId="2">#REF!</definedName>
    <definedName name="т17.4">#REF!</definedName>
    <definedName name="т17.4.1999" localSheetId="1">#REF!</definedName>
    <definedName name="т17.4.1999" localSheetId="2">#REF!</definedName>
    <definedName name="т17.4.1999">#REF!</definedName>
    <definedName name="т17.4.2001" localSheetId="1">#REF!</definedName>
    <definedName name="т17.4.2001" localSheetId="2">#REF!</definedName>
    <definedName name="т17.4.2001">#REF!</definedName>
    <definedName name="т17.5" localSheetId="1">#REF!</definedName>
    <definedName name="т17.5" localSheetId="2">#REF!</definedName>
    <definedName name="т17.5">#REF!</definedName>
    <definedName name="т17.5.2001" localSheetId="1">#REF!</definedName>
    <definedName name="т17.5.2001" localSheetId="2">#REF!</definedName>
    <definedName name="т17.5.2001">#REF!</definedName>
    <definedName name="т17.7" localSheetId="1">#REF!</definedName>
    <definedName name="т17.7" localSheetId="2">#REF!</definedName>
    <definedName name="т17.7">#REF!</definedName>
    <definedName name="т17мб">'[10]т17мб(шаблон)'!$A$1</definedName>
    <definedName name="Усі_банки">'[3]146024'!$A$8:$K$88</definedName>
    <definedName name="ц" localSheetId="3" hidden="1">{#N/A,#N/A,FALSE,"т02бд"}</definedName>
    <definedName name="ц" localSheetId="1" hidden="1">{#N/A,#N/A,FALSE,"т02бд"}</definedName>
    <definedName name="ц" localSheetId="2" hidden="1">{#N/A,#N/A,FALSE,"т02бд"}</definedName>
    <definedName name="ц" hidden="1">{#N/A,#N/A,FALSE,"т02бд"}</definedName>
    <definedName name="цеу" localSheetId="3" hidden="1">{#N/A,#N/A,FALSE,"т02бд"}</definedName>
    <definedName name="цеу" localSheetId="1" hidden="1">{#N/A,#N/A,FALSE,"т02бд"}</definedName>
    <definedName name="цеу" localSheetId="0" hidden="1">{#N/A,#N/A,FALSE,"т02бд"}</definedName>
    <definedName name="цеу" localSheetId="2" hidden="1">{#N/A,#N/A,FALSE,"т02бд"}</definedName>
    <definedName name="цеу" hidden="1">{#N/A,#N/A,FALSE,"т02бд"}</definedName>
    <definedName name="черв" localSheetId="3" hidden="1">{#N/A,#N/A,FALSE,"т02бд"}</definedName>
    <definedName name="черв" localSheetId="1" hidden="1">{#N/A,#N/A,FALSE,"т02бд"}</definedName>
    <definedName name="черв" localSheetId="0" hidden="1">{#N/A,#N/A,FALSE,"т02бд"}</definedName>
    <definedName name="черв" localSheetId="2" hidden="1">{#N/A,#N/A,FALSE,"т02бд"}</definedName>
    <definedName name="черв" hidden="1">{#N/A,#N/A,FALSE,"т02бд"}</definedName>
  </definedNames>
  <calcPr calcId="152511"/>
</workbook>
</file>

<file path=xl/calcChain.xml><?xml version="1.0" encoding="utf-8"?>
<calcChain xmlns="http://schemas.openxmlformats.org/spreadsheetml/2006/main">
  <c r="B27" i="36" l="1"/>
  <c r="B28" i="36"/>
  <c r="F17" i="36" l="1"/>
  <c r="D27" i="54" l="1"/>
  <c r="E17" i="36" l="1"/>
  <c r="F16" i="36"/>
  <c r="E16" i="36"/>
  <c r="F15" i="36"/>
  <c r="E15" i="36"/>
  <c r="F8" i="36"/>
  <c r="E8" i="36"/>
  <c r="F7" i="36"/>
  <c r="E7" i="36"/>
  <c r="F6" i="36"/>
  <c r="E6" i="36"/>
  <c r="F5" i="36"/>
  <c r="E5" i="36"/>
  <c r="F4" i="36"/>
  <c r="E4" i="36"/>
  <c r="C9" i="36"/>
  <c r="D29" i="54" l="1"/>
  <c r="F29" i="54" s="1"/>
  <c r="F28" i="54"/>
  <c r="E28" i="54"/>
  <c r="D15" i="54"/>
  <c r="D17" i="54"/>
  <c r="C17" i="54"/>
  <c r="C18" i="54" s="1"/>
  <c r="B17" i="54"/>
  <c r="B18" i="54" s="1"/>
  <c r="F30" i="54"/>
  <c r="E30" i="54"/>
  <c r="E29" i="54"/>
  <c r="F26" i="54"/>
  <c r="E26" i="54"/>
  <c r="F24" i="54"/>
  <c r="E24" i="54"/>
  <c r="F20" i="54"/>
  <c r="E20" i="54"/>
  <c r="F14" i="54"/>
  <c r="E14" i="54"/>
  <c r="D25" i="54"/>
  <c r="F25" i="54" s="1"/>
  <c r="D21" i="54"/>
  <c r="F21" i="54" s="1"/>
  <c r="D13" i="54"/>
  <c r="D5" i="54"/>
  <c r="E25" i="54" l="1"/>
  <c r="E21" i="54"/>
  <c r="F15" i="54"/>
  <c r="E15" i="54"/>
  <c r="F19" i="54"/>
  <c r="E19" i="54"/>
  <c r="F16" i="54"/>
  <c r="E8" i="54"/>
  <c r="F10" i="54"/>
  <c r="E10" i="54"/>
  <c r="F13" i="54"/>
  <c r="E13" i="54"/>
  <c r="F12" i="54"/>
  <c r="E12" i="54"/>
  <c r="F6" i="54"/>
  <c r="E6" i="54"/>
  <c r="F5" i="54"/>
  <c r="E5" i="54"/>
  <c r="F4" i="54"/>
  <c r="E4" i="54"/>
  <c r="F3" i="54"/>
  <c r="E3" i="54"/>
  <c r="F10" i="30" l="1"/>
  <c r="E10" i="30"/>
  <c r="D9" i="36" l="1"/>
  <c r="B9" i="36"/>
  <c r="D31" i="54"/>
  <c r="D23" i="54"/>
  <c r="D9" i="54"/>
  <c r="D11" i="54"/>
  <c r="D7" i="54"/>
  <c r="F7" i="54" s="1"/>
  <c r="F12" i="30"/>
  <c r="E12" i="30"/>
  <c r="F8" i="30"/>
  <c r="E8" i="30"/>
  <c r="F13" i="30"/>
  <c r="E13" i="30"/>
  <c r="F20" i="30"/>
  <c r="E20" i="30"/>
  <c r="F9" i="30"/>
  <c r="E9" i="30"/>
  <c r="F17" i="30"/>
  <c r="E17" i="30"/>
  <c r="F18" i="30"/>
  <c r="E18" i="30"/>
  <c r="F14" i="30"/>
  <c r="E14" i="30"/>
  <c r="F3" i="30"/>
  <c r="E3" i="30"/>
  <c r="F11" i="30"/>
  <c r="E11" i="30"/>
  <c r="F5" i="30"/>
  <c r="E5" i="30"/>
  <c r="F16" i="30"/>
  <c r="E16" i="30"/>
  <c r="F6" i="30"/>
  <c r="E6" i="30"/>
  <c r="F7" i="30"/>
  <c r="E7" i="30"/>
  <c r="F19" i="30"/>
  <c r="E19" i="30"/>
  <c r="F4" i="30"/>
  <c r="E4" i="30"/>
  <c r="F15" i="30"/>
  <c r="E15" i="30"/>
  <c r="F9" i="36" l="1"/>
  <c r="E9" i="36"/>
  <c r="D18" i="54"/>
  <c r="E18" i="54" s="1"/>
  <c r="F31" i="54"/>
  <c r="E31" i="54"/>
  <c r="F27" i="54"/>
  <c r="E27" i="54"/>
  <c r="D32" i="54"/>
  <c r="F17" i="54"/>
  <c r="E7" i="54"/>
  <c r="F11" i="54"/>
  <c r="E11" i="54"/>
  <c r="E9" i="54"/>
  <c r="F18" i="54" l="1"/>
  <c r="E32" i="54"/>
  <c r="F32" i="54"/>
</calcChain>
</file>

<file path=xl/sharedStrings.xml><?xml version="1.0" encoding="utf-8"?>
<sst xmlns="http://schemas.openxmlformats.org/spreadsheetml/2006/main" count="156" uniqueCount="110">
  <si>
    <t>Фонди</t>
  </si>
  <si>
    <t>РТС (Росія)</t>
  </si>
  <si>
    <t>ПФТС (Україна)</t>
  </si>
  <si>
    <t>S&amp;P 500 (США)</t>
  </si>
  <si>
    <t>NIKKEI 225 (Японія)</t>
  </si>
  <si>
    <t>Відкриті</t>
  </si>
  <si>
    <t>УБ (Україна)</t>
  </si>
  <si>
    <t>ММВБ (Росія)</t>
  </si>
  <si>
    <t>WSE WIG 20 (Польща)</t>
  </si>
  <si>
    <t>DAX (ФРН)</t>
  </si>
  <si>
    <t>CAC 40 (Франція)</t>
  </si>
  <si>
    <t>DJIA (США)</t>
  </si>
  <si>
    <t>SHANGHAI SE COMPOSITE (Китай)</t>
  </si>
  <si>
    <t>Венчурні</t>
  </si>
  <si>
    <t>млн. грн.</t>
  </si>
  <si>
    <t>FTSE/JSE Africa All-Share Index (ПАР)</t>
  </si>
  <si>
    <t>Cyprus SE General Index (Кіпр)</t>
  </si>
  <si>
    <t>BIST 100 National Index (Туреччина)</t>
  </si>
  <si>
    <t>Ibovespa Sao Paulo SE Index (Бразилія)</t>
  </si>
  <si>
    <t>Фондові індекси світу та України</t>
  </si>
  <si>
    <t>ВЧА ІСІ*</t>
  </si>
  <si>
    <t>Детальніше про результати роботи КУА з управління активами ІСІ, НПФ та СК дивіться:</t>
  </si>
  <si>
    <t>Ренкінги КУА</t>
  </si>
  <si>
    <t>Ренкінги ІСІ</t>
  </si>
  <si>
    <t>Кількість зареєстрованих ІСІ на одну КУА</t>
  </si>
  <si>
    <t>Кількість ЦП у реєстрах (лістингу) фондових бірж, у т. ч.:</t>
  </si>
  <si>
    <t>облігацій підприємств</t>
  </si>
  <si>
    <t>Показник / Дата</t>
  </si>
  <si>
    <t>Кількість цінних паперів (ЦП) у списках фондових бірж, у т. ч.:</t>
  </si>
  <si>
    <t>http://www.bloomberg.com/markets/stocks/world-indexes</t>
  </si>
  <si>
    <t>Показники біржового фондового ринку України</t>
  </si>
  <si>
    <t>акцій*</t>
  </si>
  <si>
    <t>частка (разом)</t>
  </si>
  <si>
    <t>акціями</t>
  </si>
  <si>
    <t>облігаціями підприємств</t>
  </si>
  <si>
    <t>деривативами (без держ. деривативів)</t>
  </si>
  <si>
    <t>муніципальними облігаціями</t>
  </si>
  <si>
    <t>Дата</t>
  </si>
  <si>
    <t>Джерела: дані щодо цінних паперів у списках фондових бірж та щодо обсягів торгів - НКЦПФР, фондові біржі; розрахунки - УАІБ.</t>
  </si>
  <si>
    <t xml:space="preserve">Обсяг торгів на фондових біржах (загальний), млн. грн., у т. ч.: </t>
  </si>
  <si>
    <t>FTSE 100 (Великобританія)</t>
  </si>
  <si>
    <t>S&amp;P BSE SENSEX Index (Індія)</t>
  </si>
  <si>
    <t xml:space="preserve">Кількість ІСІ в управлінні (зареєстрованих) </t>
  </si>
  <si>
    <t>Кількість КУА без ІСІ в управлінні</t>
  </si>
  <si>
    <t>Разом</t>
  </si>
  <si>
    <t>Кількість КУА та ІСІ</t>
  </si>
  <si>
    <t>Кількість КУА з ІСІ в управлінні</t>
  </si>
  <si>
    <t>Індекси</t>
  </si>
  <si>
    <t>Вартість активів в управлінні</t>
  </si>
  <si>
    <t>ІСІ*, у т. ч.</t>
  </si>
  <si>
    <t>Чистий притік/відтік капіталу у відкритих ІСІ</t>
  </si>
  <si>
    <t>Кількість НПФ в управлінні КУА (права шкала)</t>
  </si>
  <si>
    <t>Кількість СК з активами в управлінні КУА (права шкала)</t>
  </si>
  <si>
    <t>Відкриті (права шкала)</t>
  </si>
  <si>
    <t>НПФ (права шкала)</t>
  </si>
  <si>
    <t>СК (права шкала)</t>
  </si>
  <si>
    <t>ОВДП+ОЗДП</t>
  </si>
  <si>
    <t>ОВДП</t>
  </si>
  <si>
    <t>частка "лістингових" ЦП у всіх ЦП у списках усіх ФБ</t>
  </si>
  <si>
    <t>частка в "лістингових" ЦП усіх ФБ</t>
  </si>
  <si>
    <t>частка в обсязі торгів на усіх ФБ</t>
  </si>
  <si>
    <t>* За даними бірж та агентства Bloomberg</t>
  </si>
  <si>
    <t>Ренкінгування на графіку - за річним показником.</t>
  </si>
  <si>
    <t>Ренкінгування в таблиці - за квартальним показником.</t>
  </si>
  <si>
    <t>x</t>
  </si>
  <si>
    <t>***SEs' Trading Volume, UAH bn</t>
  </si>
  <si>
    <t>Кількість КУА (усіх)</t>
  </si>
  <si>
    <t xml:space="preserve">Кількість сформованих ІСІ (такі, що досягли нормативу мін. обсягу активів) </t>
  </si>
  <si>
    <t>* КУА - компанії з управління активами; ІСІ - інститути спільного інвестування; НПФ - недержавні пенсійні фонди.</t>
  </si>
  <si>
    <t>* Діючі ІСІ, які досягли нормативу мінімального обсягу активів (були визнані такими, що відбулися), перебувають в управлінні КУА та надали звітність за відповідний період (на звітну дату).</t>
  </si>
  <si>
    <t>31.12.2019 (4 кв. 2019)</t>
  </si>
  <si>
    <t>https://www.uaib.com.ua/analituaib/rankings/kua</t>
  </si>
  <si>
    <t>https://www.uaib.com.ua/analituaib/rankings/ici</t>
  </si>
  <si>
    <t>Період</t>
  </si>
  <si>
    <t>Чистий притік/відтік за відповідний квартал, млн. грн.</t>
  </si>
  <si>
    <t>HANG SENG (Гонконг)</t>
  </si>
  <si>
    <t>1-й квартал 2020 року</t>
  </si>
  <si>
    <t>Рік</t>
  </si>
  <si>
    <t>31.03.2019 (1 кв. 2019)</t>
  </si>
  <si>
    <t>31.03.2020 (1 кв. 2020)</t>
  </si>
  <si>
    <t>Зміна за 1 кв. 2020</t>
  </si>
  <si>
    <t>Зміна за рік у 1 кв. 2020</t>
  </si>
  <si>
    <t>інвестиційних сертифікатів</t>
  </si>
  <si>
    <t>муніципальних облігацій</t>
  </si>
  <si>
    <t>акцій КІФ</t>
  </si>
  <si>
    <t>інвестиційними сертифікатами (та акціями КІФ)</t>
  </si>
  <si>
    <t>* З урахуванням депозитарних розписок MHP S.A. Без урахування акцій КІФ.</t>
  </si>
  <si>
    <t>31.03.2010</t>
  </si>
  <si>
    <t>31.03.2011</t>
  </si>
  <si>
    <t>31.03.2012</t>
  </si>
  <si>
    <t>31.03.2013</t>
  </si>
  <si>
    <t>31.03.2014</t>
  </si>
  <si>
    <t>31.03.2015</t>
  </si>
  <si>
    <t>31.03.2016</t>
  </si>
  <si>
    <t>31.03.2017</t>
  </si>
  <si>
    <t>31.03.2018</t>
  </si>
  <si>
    <t>31.03.2019</t>
  </si>
  <si>
    <t>30.06.2019</t>
  </si>
  <si>
    <t>30.09.2019</t>
  </si>
  <si>
    <t>31.12.2019</t>
  </si>
  <si>
    <t>31.03.2020</t>
  </si>
  <si>
    <t>Зміна за 1-й квартал 2020 року</t>
  </si>
  <si>
    <t>Зміна за рік</t>
  </si>
  <si>
    <t>х</t>
  </si>
  <si>
    <t>1 квартал '19</t>
  </si>
  <si>
    <t>2 квартал '19</t>
  </si>
  <si>
    <t>3 квартал '19</t>
  </si>
  <si>
    <t>4 квартал '19</t>
  </si>
  <si>
    <t>1 квартал '20</t>
  </si>
  <si>
    <t>Рік у попередньому кварталі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</si>
</sst>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₴_-;\-* #,##0.00_₴_-;_-* &quot;-&quot;??_₴_-;_-@_-"/>
    <numFmt numFmtId="164" formatCode="_(* #,##0.00_);_(* \(#,##0.00\);_(* &quot;-&quot;??_);_(@_)"/>
    <numFmt numFmtId="165" formatCode="0.0%"/>
    <numFmt numFmtId="166" formatCode="&quot;$&quot;#,##0_);[Red]\(&quot;$&quot;#,##0\)"/>
    <numFmt numFmtId="167" formatCode="#,##0.0"/>
  </numFmts>
  <fonts count="72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0"/>
      <name val="UkrainianBaltica"/>
      <family val="1"/>
      <charset val="204"/>
    </font>
    <font>
      <sz val="10"/>
      <name val="MS Sans Serif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6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6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38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color theme="1"/>
      <name val="Times New Roman"/>
      <family val="2"/>
      <charset val="204"/>
    </font>
    <font>
      <sz val="11"/>
      <color theme="0"/>
      <name val="Times New Roman"/>
      <family val="2"/>
      <charset val="204"/>
    </font>
    <font>
      <sz val="11"/>
      <color rgb="FF3F3F76"/>
      <name val="Times New Roman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sz val="11"/>
      <color rgb="FF9C6500"/>
      <name val="Times New Roman"/>
      <family val="2"/>
      <charset val="204"/>
    </font>
    <font>
      <sz val="11"/>
      <color rgb="FF9C0006"/>
      <name val="Times New Roman"/>
      <family val="2"/>
      <charset val="204"/>
    </font>
    <font>
      <i/>
      <sz val="11"/>
      <color rgb="FF7F7F7F"/>
      <name val="Times New Roman"/>
      <family val="2"/>
      <charset val="204"/>
    </font>
    <font>
      <sz val="11"/>
      <color rgb="FFFA7D0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sz val="10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/>
      <top style="medium">
        <color indexed="21"/>
      </top>
      <bottom/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/>
      <top style="medium">
        <color indexed="21"/>
      </top>
      <bottom style="medium">
        <color indexed="21"/>
      </bottom>
      <diagonal/>
    </border>
    <border>
      <left style="dotted">
        <color indexed="55"/>
      </left>
      <right/>
      <top/>
      <bottom style="thin">
        <color indexed="55"/>
      </bottom>
      <diagonal/>
    </border>
    <border>
      <left style="dotted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21"/>
      </bottom>
      <diagonal/>
    </border>
    <border>
      <left style="dotted">
        <color indexed="55"/>
      </left>
      <right/>
      <top style="thin">
        <color indexed="21"/>
      </top>
      <bottom style="thin">
        <color indexed="55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 style="dotted">
        <color indexed="23"/>
      </top>
      <bottom style="medium">
        <color indexed="21"/>
      </bottom>
      <diagonal/>
    </border>
    <border>
      <left style="dotted">
        <color indexed="55"/>
      </left>
      <right/>
      <top/>
      <bottom/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57"/>
      </bottom>
      <diagonal/>
    </border>
    <border>
      <left/>
      <right/>
      <top/>
      <bottom style="dotted">
        <color indexed="23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theme="8" tint="-0.499984740745262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hair">
        <color indexed="23"/>
      </right>
      <top style="hair">
        <color indexed="23"/>
      </top>
      <bottom style="medium">
        <color indexed="21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/>
      <right/>
      <top style="medium">
        <color indexed="21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 style="thin">
        <color indexed="21"/>
      </top>
      <bottom style="thin">
        <color indexed="55"/>
      </bottom>
      <diagonal/>
    </border>
    <border>
      <left/>
      <right/>
      <top style="dotted">
        <color indexed="55"/>
      </top>
      <bottom style="medium">
        <color indexed="57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tted">
        <color indexed="23"/>
      </top>
      <bottom/>
      <diagonal/>
    </border>
    <border>
      <left style="dotted">
        <color indexed="23"/>
      </left>
      <right style="dotted">
        <color theme="0" tint="-0.499984740745262"/>
      </right>
      <top style="medium">
        <color indexed="21"/>
      </top>
      <bottom style="dotted">
        <color theme="0" tint="-0.499984740745262"/>
      </bottom>
      <diagonal/>
    </border>
  </borders>
  <cellStyleXfs count="238">
    <xf numFmtId="0" fontId="0" fillId="0" borderId="0"/>
    <xf numFmtId="49" fontId="12" fillId="0" borderId="0">
      <alignment horizontal="centerContinuous" vertical="top" wrapText="1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3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2" fillId="0" borderId="3">
      <alignment horizontal="centerContinuous" vertical="top" wrapText="1"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1" borderId="8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0" fillId="0" borderId="0"/>
    <xf numFmtId="0" fontId="6" fillId="0" borderId="0"/>
    <xf numFmtId="0" fontId="6" fillId="0" borderId="0"/>
    <xf numFmtId="0" fontId="11" fillId="0" borderId="0"/>
    <xf numFmtId="0" fontId="45" fillId="0" borderId="0"/>
    <xf numFmtId="0" fontId="6" fillId="0" borderId="0"/>
    <xf numFmtId="0" fontId="11" fillId="0" borderId="0"/>
    <xf numFmtId="0" fontId="6" fillId="0" borderId="0"/>
    <xf numFmtId="0" fontId="8" fillId="0" borderId="0"/>
    <xf numFmtId="0" fontId="8" fillId="0" borderId="0"/>
    <xf numFmtId="0" fontId="41" fillId="0" borderId="0"/>
    <xf numFmtId="0" fontId="23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6" fillId="23" borderId="9" applyNumberFormat="0" applyFont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9" fillId="4" borderId="0" applyNumberFormat="0" applyBorder="0" applyAlignment="0" applyProtection="0"/>
    <xf numFmtId="49" fontId="12" fillId="0" borderId="11">
      <alignment horizontal="center" vertical="center" wrapText="1"/>
    </xf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9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51" fillId="0" borderId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3" fillId="0" borderId="0">
      <alignment vertical="top"/>
    </xf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6" fillId="35" borderId="63" applyNumberFormat="0" applyAlignment="0" applyProtection="0"/>
    <xf numFmtId="0" fontId="56" fillId="35" borderId="63" applyNumberFormat="0" applyAlignment="0" applyProtection="0"/>
    <xf numFmtId="0" fontId="57" fillId="36" borderId="64" applyNumberFormat="0" applyAlignment="0" applyProtection="0"/>
    <xf numFmtId="0" fontId="57" fillId="36" borderId="64" applyNumberFormat="0" applyAlignment="0" applyProtection="0"/>
    <xf numFmtId="0" fontId="58" fillId="36" borderId="63" applyNumberFormat="0" applyAlignment="0" applyProtection="0"/>
    <xf numFmtId="0" fontId="58" fillId="36" borderId="63" applyNumberFormat="0" applyAlignment="0" applyProtection="0"/>
    <xf numFmtId="0" fontId="59" fillId="0" borderId="60" applyNumberFormat="0" applyFill="0" applyAlignment="0" applyProtection="0"/>
    <xf numFmtId="0" fontId="59" fillId="0" borderId="60" applyNumberFormat="0" applyFill="0" applyAlignment="0" applyProtection="0"/>
    <xf numFmtId="0" fontId="60" fillId="0" borderId="61" applyNumberFormat="0" applyFill="0" applyAlignment="0" applyProtection="0"/>
    <xf numFmtId="0" fontId="60" fillId="0" borderId="61" applyNumberFormat="0" applyFill="0" applyAlignment="0" applyProtection="0"/>
    <xf numFmtId="0" fontId="61" fillId="0" borderId="62" applyNumberFormat="0" applyFill="0" applyAlignment="0" applyProtection="0"/>
    <xf numFmtId="0" fontId="61" fillId="0" borderId="62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3" fillId="37" borderId="66" applyNumberFormat="0" applyAlignment="0" applyProtection="0"/>
    <xf numFmtId="0" fontId="63" fillId="37" borderId="66" applyNumberFormat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52" fillId="0" borderId="0"/>
    <xf numFmtId="0" fontId="52" fillId="0" borderId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4" fillId="38" borderId="67" applyNumberFormat="0" applyFont="0" applyAlignment="0" applyProtection="0"/>
    <xf numFmtId="0" fontId="54" fillId="38" borderId="67" applyNumberFormat="0" applyFont="0" applyAlignment="0" applyProtection="0"/>
    <xf numFmtId="0" fontId="67" fillId="0" borderId="65" applyNumberFormat="0" applyFill="0" applyAlignment="0" applyProtection="0"/>
    <xf numFmtId="0" fontId="67" fillId="0" borderId="65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4" fillId="0" borderId="0"/>
    <xf numFmtId="0" fontId="4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3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1" borderId="8" applyNumberFormat="0" applyAlignment="0" applyProtection="0"/>
    <xf numFmtId="0" fontId="34" fillId="22" borderId="0" applyNumberFormat="0" applyBorder="0" applyAlignment="0" applyProtection="0"/>
    <xf numFmtId="0" fontId="6" fillId="0" borderId="0"/>
    <xf numFmtId="0" fontId="1" fillId="0" borderId="0"/>
    <xf numFmtId="0" fontId="11" fillId="0" borderId="0"/>
    <xf numFmtId="0" fontId="1" fillId="0" borderId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6" fillId="23" borderId="9" applyNumberFormat="0" applyFont="0" applyAlignment="0" applyProtection="0"/>
    <xf numFmtId="9" fontId="4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9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9" fontId="70" fillId="0" borderId="0" applyFont="0" applyFill="0" applyBorder="0" applyAlignment="0" applyProtection="0"/>
  </cellStyleXfs>
  <cellXfs count="210">
    <xf numFmtId="0" fontId="0" fillId="0" borderId="0" xfId="0"/>
    <xf numFmtId="0" fontId="6" fillId="0" borderId="0" xfId="59"/>
    <xf numFmtId="0" fontId="6" fillId="0" borderId="0" xfId="59" applyAlignment="1">
      <alignment horizontal="center"/>
    </xf>
    <xf numFmtId="0" fontId="6" fillId="0" borderId="0" xfId="57" applyBorder="1"/>
    <xf numFmtId="0" fontId="6" fillId="0" borderId="0" xfId="57"/>
    <xf numFmtId="14" fontId="6" fillId="0" borderId="0" xfId="57" applyNumberFormat="1" applyBorder="1"/>
    <xf numFmtId="0" fontId="6" fillId="0" borderId="0" xfId="57" applyAlignment="1"/>
    <xf numFmtId="4" fontId="6" fillId="0" borderId="0" xfId="57" applyNumberFormat="1" applyBorder="1"/>
    <xf numFmtId="0" fontId="6" fillId="0" borderId="0" xfId="60"/>
    <xf numFmtId="0" fontId="7" fillId="0" borderId="25" xfId="57" applyFont="1" applyBorder="1" applyAlignment="1">
      <alignment horizontal="center" vertical="center" wrapText="1"/>
    </xf>
    <xf numFmtId="0" fontId="7" fillId="0" borderId="15" xfId="57" applyFont="1" applyFill="1" applyBorder="1" applyAlignment="1">
      <alignment horizontal="center" vertical="center" wrapText="1"/>
    </xf>
    <xf numFmtId="14" fontId="7" fillId="0" borderId="23" xfId="57" applyNumberFormat="1" applyFont="1" applyFill="1" applyBorder="1" applyAlignment="1">
      <alignment horizontal="center" vertical="center" wrapText="1"/>
    </xf>
    <xf numFmtId="0" fontId="6" fillId="0" borderId="17" xfId="57" applyFont="1" applyFill="1" applyBorder="1" applyAlignment="1">
      <alignment vertical="center"/>
    </xf>
    <xf numFmtId="0" fontId="19" fillId="0" borderId="0" xfId="0" applyFont="1" applyAlignment="1">
      <alignment horizontal="left"/>
    </xf>
    <xf numFmtId="0" fontId="14" fillId="0" borderId="17" xfId="57" applyFont="1" applyFill="1" applyBorder="1" applyAlignment="1">
      <alignment vertical="center"/>
    </xf>
    <xf numFmtId="0" fontId="6" fillId="0" borderId="0" xfId="57" applyFill="1"/>
    <xf numFmtId="165" fontId="15" fillId="0" borderId="19" xfId="57" applyNumberFormat="1" applyFont="1" applyFill="1" applyBorder="1" applyAlignment="1">
      <alignment horizontal="right" vertical="center"/>
    </xf>
    <xf numFmtId="0" fontId="14" fillId="0" borderId="0" xfId="57" applyFont="1" applyFill="1"/>
    <xf numFmtId="0" fontId="20" fillId="0" borderId="45" xfId="57" applyFont="1" applyFill="1" applyBorder="1" applyAlignment="1"/>
    <xf numFmtId="0" fontId="6" fillId="0" borderId="0" xfId="57" applyAlignment="1">
      <alignment horizontal="left"/>
    </xf>
    <xf numFmtId="0" fontId="21" fillId="0" borderId="0" xfId="31" applyFont="1" applyAlignment="1" applyProtection="1">
      <alignment horizontal="left"/>
    </xf>
    <xf numFmtId="0" fontId="6" fillId="0" borderId="0" xfId="57" applyFont="1" applyFill="1"/>
    <xf numFmtId="165" fontId="4" fillId="0" borderId="19" xfId="57" applyNumberFormat="1" applyFont="1" applyFill="1" applyBorder="1" applyAlignment="1">
      <alignment horizontal="right" vertical="center"/>
    </xf>
    <xf numFmtId="165" fontId="4" fillId="0" borderId="13" xfId="57" applyNumberFormat="1" applyFont="1" applyFill="1" applyBorder="1" applyAlignment="1">
      <alignment horizontal="right" vertical="center"/>
    </xf>
    <xf numFmtId="0" fontId="43" fillId="0" borderId="0" xfId="46" applyFont="1"/>
    <xf numFmtId="0" fontId="9" fillId="0" borderId="24" xfId="57" applyFont="1" applyFill="1" applyBorder="1" applyAlignment="1">
      <alignment horizontal="center" vertical="center" wrapText="1"/>
    </xf>
    <xf numFmtId="0" fontId="20" fillId="0" borderId="45" xfId="57" applyFont="1" applyFill="1" applyBorder="1" applyAlignment="1">
      <alignment horizontal="right"/>
    </xf>
    <xf numFmtId="165" fontId="4" fillId="0" borderId="27" xfId="57" applyNumberFormat="1" applyFont="1" applyFill="1" applyBorder="1" applyAlignment="1">
      <alignment horizontal="right" vertical="center"/>
    </xf>
    <xf numFmtId="165" fontId="15" fillId="0" borderId="27" xfId="57" applyNumberFormat="1" applyFont="1" applyFill="1" applyBorder="1" applyAlignment="1">
      <alignment horizontal="right" vertical="center"/>
    </xf>
    <xf numFmtId="165" fontId="4" fillId="0" borderId="42" xfId="57" applyNumberFormat="1" applyFont="1" applyFill="1" applyBorder="1" applyAlignment="1">
      <alignment horizontal="right" vertical="center"/>
    </xf>
    <xf numFmtId="0" fontId="4" fillId="0" borderId="0" xfId="0" applyFont="1"/>
    <xf numFmtId="0" fontId="6" fillId="0" borderId="0" xfId="57" applyFill="1" applyAlignment="1">
      <alignment horizontal="left"/>
    </xf>
    <xf numFmtId="0" fontId="9" fillId="0" borderId="0" xfId="0" applyFont="1"/>
    <xf numFmtId="0" fontId="16" fillId="0" borderId="33" xfId="58" applyFont="1" applyFill="1" applyBorder="1" applyAlignment="1">
      <alignment horizontal="center" vertical="center" wrapText="1"/>
    </xf>
    <xf numFmtId="0" fontId="6" fillId="0" borderId="0" xfId="57"/>
    <xf numFmtId="0" fontId="44" fillId="0" borderId="0" xfId="57" applyFont="1" applyFill="1" applyBorder="1" applyAlignment="1">
      <alignment horizontal="left" vertical="center"/>
    </xf>
    <xf numFmtId="167" fontId="6" fillId="0" borderId="0" xfId="57" applyNumberFormat="1" applyBorder="1"/>
    <xf numFmtId="4" fontId="6" fillId="0" borderId="18" xfId="57" applyNumberFormat="1" applyFont="1" applyFill="1" applyBorder="1" applyAlignment="1">
      <alignment horizontal="right" vertical="center" wrapText="1"/>
    </xf>
    <xf numFmtId="165" fontId="4" fillId="0" borderId="21" xfId="57" applyNumberFormat="1" applyFont="1" applyFill="1" applyBorder="1" applyAlignment="1">
      <alignment horizontal="right" vertical="center"/>
    </xf>
    <xf numFmtId="165" fontId="15" fillId="0" borderId="47" xfId="57" applyNumberFormat="1" applyFont="1" applyFill="1" applyBorder="1" applyAlignment="1">
      <alignment horizontal="right" vertical="center"/>
    </xf>
    <xf numFmtId="4" fontId="14" fillId="0" borderId="18" xfId="57" applyNumberFormat="1" applyFont="1" applyFill="1" applyBorder="1" applyAlignment="1">
      <alignment horizontal="right" vertical="center" wrapText="1"/>
    </xf>
    <xf numFmtId="0" fontId="6" fillId="0" borderId="14" xfId="57" applyFont="1" applyFill="1" applyBorder="1" applyAlignment="1">
      <alignment vertical="center"/>
    </xf>
    <xf numFmtId="49" fontId="7" fillId="29" borderId="32" xfId="76" applyNumberFormat="1" applyFont="1" applyFill="1" applyBorder="1" applyAlignment="1">
      <alignment horizontal="center" vertical="center" wrapText="1"/>
    </xf>
    <xf numFmtId="0" fontId="16" fillId="31" borderId="33" xfId="58" applyFont="1" applyFill="1" applyBorder="1" applyAlignment="1">
      <alignment horizontal="center" vertical="center" wrapText="1"/>
    </xf>
    <xf numFmtId="0" fontId="6" fillId="0" borderId="0" xfId="44"/>
    <xf numFmtId="0" fontId="7" fillId="0" borderId="43" xfId="76" applyFont="1" applyFill="1" applyBorder="1" applyAlignment="1">
      <alignment vertical="center"/>
    </xf>
    <xf numFmtId="0" fontId="7" fillId="29" borderId="43" xfId="76" applyFont="1" applyFill="1" applyBorder="1" applyAlignment="1">
      <alignment vertical="center"/>
    </xf>
    <xf numFmtId="165" fontId="17" fillId="0" borderId="34" xfId="76" applyNumberFormat="1" applyFont="1" applyFill="1" applyBorder="1" applyAlignment="1">
      <alignment vertical="center"/>
    </xf>
    <xf numFmtId="0" fontId="7" fillId="29" borderId="35" xfId="76" applyFont="1" applyFill="1" applyBorder="1" applyAlignment="1">
      <alignment vertical="center"/>
    </xf>
    <xf numFmtId="0" fontId="7" fillId="0" borderId="35" xfId="76" applyFont="1" applyFill="1" applyBorder="1" applyAlignment="1">
      <alignment vertical="center"/>
    </xf>
    <xf numFmtId="165" fontId="17" fillId="31" borderId="34" xfId="76" applyNumberFormat="1" applyFont="1" applyFill="1" applyBorder="1" applyAlignment="1">
      <alignment vertical="center"/>
    </xf>
    <xf numFmtId="0" fontId="14" fillId="0" borderId="29" xfId="80" applyFont="1" applyFill="1" applyBorder="1" applyAlignment="1">
      <alignment horizontal="right" vertical="center" indent="1"/>
    </xf>
    <xf numFmtId="165" fontId="17" fillId="0" borderId="48" xfId="76" applyNumberFormat="1" applyFont="1" applyFill="1" applyBorder="1" applyAlignment="1">
      <alignment vertical="center"/>
    </xf>
    <xf numFmtId="165" fontId="16" fillId="29" borderId="48" xfId="76" applyNumberFormat="1" applyFont="1" applyFill="1" applyBorder="1" applyAlignment="1">
      <alignment vertical="center"/>
    </xf>
    <xf numFmtId="0" fontId="7" fillId="0" borderId="0" xfId="0" applyFont="1"/>
    <xf numFmtId="0" fontId="7" fillId="29" borderId="28" xfId="76" applyFont="1" applyFill="1" applyBorder="1" applyAlignment="1">
      <alignment vertical="center"/>
    </xf>
    <xf numFmtId="0" fontId="7" fillId="0" borderId="28" xfId="76" applyFont="1" applyFill="1" applyBorder="1" applyAlignment="1">
      <alignment vertical="center"/>
    </xf>
    <xf numFmtId="165" fontId="17" fillId="0" borderId="28" xfId="76" applyNumberFormat="1" applyFont="1" applyFill="1" applyBorder="1" applyAlignment="1">
      <alignment vertical="center"/>
    </xf>
    <xf numFmtId="165" fontId="14" fillId="29" borderId="28" xfId="76" applyNumberFormat="1" applyFont="1" applyFill="1" applyBorder="1" applyAlignment="1">
      <alignment vertical="center"/>
    </xf>
    <xf numFmtId="165" fontId="14" fillId="0" borderId="28" xfId="76" applyNumberFormat="1" applyFont="1" applyFill="1" applyBorder="1" applyAlignment="1">
      <alignment vertical="center"/>
    </xf>
    <xf numFmtId="165" fontId="15" fillId="0" borderId="28" xfId="76" applyNumberFormat="1" applyFont="1" applyFill="1" applyBorder="1" applyAlignment="1">
      <alignment vertical="center"/>
    </xf>
    <xf numFmtId="165" fontId="15" fillId="30" borderId="28" xfId="76" applyNumberFormat="1" applyFont="1" applyFill="1" applyBorder="1" applyAlignment="1">
      <alignment vertical="center"/>
    </xf>
    <xf numFmtId="0" fontId="6" fillId="0" borderId="0" xfId="44" applyFont="1"/>
    <xf numFmtId="0" fontId="6" fillId="29" borderId="28" xfId="76" applyFont="1" applyFill="1" applyBorder="1" applyAlignment="1">
      <alignment vertical="center"/>
    </xf>
    <xf numFmtId="0" fontId="6" fillId="0" borderId="28" xfId="76" applyFont="1" applyFill="1" applyBorder="1" applyAlignment="1">
      <alignment vertical="center"/>
    </xf>
    <xf numFmtId="165" fontId="15" fillId="0" borderId="28" xfId="76" applyNumberFormat="1" applyFont="1" applyFill="1" applyBorder="1" applyAlignment="1">
      <alignment horizontal="right" vertical="center"/>
    </xf>
    <xf numFmtId="0" fontId="6" fillId="29" borderId="49" xfId="76" applyFont="1" applyFill="1" applyBorder="1" applyAlignment="1">
      <alignment vertical="center"/>
    </xf>
    <xf numFmtId="0" fontId="6" fillId="0" borderId="49" xfId="76" applyFont="1" applyFill="1" applyBorder="1" applyAlignment="1">
      <alignment vertical="center"/>
    </xf>
    <xf numFmtId="165" fontId="15" fillId="0" borderId="49" xfId="76" applyNumberFormat="1" applyFont="1" applyFill="1" applyBorder="1" applyAlignment="1">
      <alignment horizontal="right" vertical="center"/>
    </xf>
    <xf numFmtId="0" fontId="14" fillId="0" borderId="36" xfId="80" applyFont="1" applyFill="1" applyBorder="1" applyAlignment="1">
      <alignment horizontal="right" vertical="center" indent="1"/>
    </xf>
    <xf numFmtId="0" fontId="7" fillId="0" borderId="38" xfId="80" applyFont="1" applyBorder="1" applyAlignment="1">
      <alignment horizontal="right" vertical="center" indent="1"/>
    </xf>
    <xf numFmtId="165" fontId="7" fillId="29" borderId="39" xfId="76" applyNumberFormat="1" applyFont="1" applyFill="1" applyBorder="1" applyAlignment="1">
      <alignment vertical="center"/>
    </xf>
    <xf numFmtId="165" fontId="7" fillId="0" borderId="39" xfId="76" applyNumberFormat="1" applyFont="1" applyFill="1" applyBorder="1" applyAlignment="1">
      <alignment vertical="center"/>
    </xf>
    <xf numFmtId="167" fontId="7" fillId="29" borderId="40" xfId="76" applyNumberFormat="1" applyFont="1" applyFill="1" applyBorder="1" applyAlignment="1">
      <alignment vertical="center"/>
    </xf>
    <xf numFmtId="167" fontId="7" fillId="0" borderId="40" xfId="76" applyNumberFormat="1" applyFont="1" applyFill="1" applyBorder="1" applyAlignment="1">
      <alignment vertical="center"/>
    </xf>
    <xf numFmtId="167" fontId="7" fillId="29" borderId="37" xfId="76" applyNumberFormat="1" applyFont="1" applyFill="1" applyBorder="1" applyAlignment="1">
      <alignment vertical="center"/>
    </xf>
    <xf numFmtId="167" fontId="7" fillId="0" borderId="37" xfId="76" applyNumberFormat="1" applyFont="1" applyFill="1" applyBorder="1" applyAlignment="1">
      <alignment vertical="center"/>
    </xf>
    <xf numFmtId="167" fontId="6" fillId="29" borderId="30" xfId="76" applyNumberFormat="1" applyFont="1" applyFill="1" applyBorder="1" applyAlignment="1">
      <alignment vertical="center"/>
    </xf>
    <xf numFmtId="167" fontId="6" fillId="0" borderId="30" xfId="76" applyNumberFormat="1" applyFont="1" applyFill="1" applyBorder="1" applyAlignment="1">
      <alignment vertical="center"/>
    </xf>
    <xf numFmtId="167" fontId="7" fillId="29" borderId="46" xfId="76" applyNumberFormat="1" applyFont="1" applyFill="1" applyBorder="1" applyAlignment="1">
      <alignment vertical="center"/>
    </xf>
    <xf numFmtId="167" fontId="7" fillId="0" borderId="46" xfId="76" applyNumberFormat="1" applyFont="1" applyFill="1" applyBorder="1" applyAlignment="1">
      <alignment vertical="center"/>
    </xf>
    <xf numFmtId="165" fontId="17" fillId="0" borderId="46" xfId="76" applyNumberFormat="1" applyFont="1" applyFill="1" applyBorder="1" applyAlignment="1">
      <alignment vertical="center"/>
    </xf>
    <xf numFmtId="165" fontId="14" fillId="30" borderId="28" xfId="76" applyNumberFormat="1" applyFont="1" applyFill="1" applyBorder="1" applyAlignment="1">
      <alignment vertical="center"/>
    </xf>
    <xf numFmtId="0" fontId="7" fillId="0" borderId="31" xfId="80" applyFont="1" applyFill="1" applyBorder="1" applyAlignment="1">
      <alignment horizontal="right" vertical="center" indent="1"/>
    </xf>
    <xf numFmtId="165" fontId="14" fillId="29" borderId="41" xfId="76" applyNumberFormat="1" applyFont="1" applyFill="1" applyBorder="1" applyAlignment="1">
      <alignment horizontal="right" vertical="center"/>
    </xf>
    <xf numFmtId="165" fontId="14" fillId="0" borderId="41" xfId="76" applyNumberFormat="1" applyFont="1" applyFill="1" applyBorder="1" applyAlignment="1">
      <alignment horizontal="right" vertical="center"/>
    </xf>
    <xf numFmtId="165" fontId="14" fillId="30" borderId="41" xfId="76" applyNumberFormat="1" applyFont="1" applyFill="1" applyBorder="1" applyAlignment="1">
      <alignment horizontal="right" vertical="center"/>
    </xf>
    <xf numFmtId="0" fontId="42" fillId="0" borderId="0" xfId="44" applyFont="1"/>
    <xf numFmtId="0" fontId="6" fillId="0" borderId="0" xfId="44" applyFill="1"/>
    <xf numFmtId="49" fontId="6" fillId="0" borderId="17" xfId="61" applyNumberFormat="1" applyFont="1" applyFill="1" applyBorder="1" applyAlignment="1">
      <alignment horizontal="center" vertical="center" wrapText="1"/>
    </xf>
    <xf numFmtId="0" fontId="6" fillId="0" borderId="18" xfId="61" applyFont="1" applyFill="1" applyBorder="1" applyAlignment="1">
      <alignment horizontal="center" vertical="center" wrapText="1"/>
    </xf>
    <xf numFmtId="2" fontId="6" fillId="0" borderId="19" xfId="61" applyNumberFormat="1" applyFont="1" applyFill="1" applyBorder="1" applyAlignment="1">
      <alignment horizontal="center" vertical="center" wrapText="1"/>
    </xf>
    <xf numFmtId="1" fontId="6" fillId="0" borderId="19" xfId="61" applyNumberFormat="1" applyFont="1" applyFill="1" applyBorder="1" applyAlignment="1">
      <alignment horizontal="center" vertical="center" wrapText="1"/>
    </xf>
    <xf numFmtId="0" fontId="4" fillId="0" borderId="18" xfId="61" applyFont="1" applyFill="1" applyBorder="1" applyAlignment="1">
      <alignment horizontal="center" vertical="center" wrapText="1"/>
    </xf>
    <xf numFmtId="0" fontId="6" fillId="0" borderId="50" xfId="61" applyFont="1" applyFill="1" applyBorder="1" applyAlignment="1">
      <alignment horizontal="center" vertical="center" wrapText="1"/>
    </xf>
    <xf numFmtId="0" fontId="4" fillId="0" borderId="50" xfId="61" applyFont="1" applyFill="1" applyBorder="1" applyAlignment="1">
      <alignment horizontal="center" vertical="center" wrapText="1"/>
    </xf>
    <xf numFmtId="2" fontId="6" fillId="0" borderId="51" xfId="61" applyNumberFormat="1" applyFont="1" applyFill="1" applyBorder="1" applyAlignment="1">
      <alignment horizontal="center" vertical="center" wrapText="1"/>
    </xf>
    <xf numFmtId="1" fontId="6" fillId="0" borderId="51" xfId="61" applyNumberFormat="1" applyFont="1" applyFill="1" applyBorder="1" applyAlignment="1">
      <alignment horizontal="center" vertical="center" wrapText="1"/>
    </xf>
    <xf numFmtId="0" fontId="14" fillId="0" borderId="50" xfId="61" applyFont="1" applyFill="1" applyBorder="1" applyAlignment="1">
      <alignment horizontal="center" vertical="center" wrapText="1"/>
    </xf>
    <xf numFmtId="0" fontId="15" fillId="0" borderId="50" xfId="61" applyFont="1" applyFill="1" applyBorder="1" applyAlignment="1">
      <alignment horizontal="center" vertical="center" wrapText="1"/>
    </xf>
    <xf numFmtId="2" fontId="14" fillId="0" borderId="51" xfId="61" applyNumberFormat="1" applyFont="1" applyFill="1" applyBorder="1" applyAlignment="1">
      <alignment horizontal="center" vertical="center" wrapText="1"/>
    </xf>
    <xf numFmtId="1" fontId="14" fillId="0" borderId="51" xfId="61" applyNumberFormat="1" applyFont="1" applyFill="1" applyBorder="1" applyAlignment="1">
      <alignment horizontal="center" vertical="center" wrapText="1"/>
    </xf>
    <xf numFmtId="0" fontId="14" fillId="0" borderId="0" xfId="59" applyFont="1"/>
    <xf numFmtId="0" fontId="48" fillId="0" borderId="0" xfId="59" applyFont="1" applyAlignment="1">
      <alignment horizontal="left"/>
    </xf>
    <xf numFmtId="0" fontId="49" fillId="0" borderId="0" xfId="59" applyFont="1"/>
    <xf numFmtId="0" fontId="21" fillId="0" borderId="0" xfId="31" applyFont="1" applyAlignment="1" applyProtection="1"/>
    <xf numFmtId="0" fontId="7" fillId="0" borderId="0" xfId="59" applyFont="1"/>
    <xf numFmtId="165" fontId="6" fillId="0" borderId="0" xfId="57" applyNumberFormat="1" applyAlignment="1">
      <alignment horizontal="left"/>
    </xf>
    <xf numFmtId="0" fontId="7" fillId="0" borderId="53" xfId="58" applyFont="1" applyFill="1" applyBorder="1" applyAlignment="1">
      <alignment horizontal="center" vertical="center" wrapText="1"/>
    </xf>
    <xf numFmtId="0" fontId="7" fillId="0" borderId="56" xfId="80" applyFont="1" applyFill="1" applyBorder="1" applyAlignment="1">
      <alignment horizontal="right" vertical="center" indent="1"/>
    </xf>
    <xf numFmtId="0" fontId="7" fillId="0" borderId="54" xfId="80" applyFont="1" applyBorder="1" applyAlignment="1">
      <alignment horizontal="left" vertical="center" indent="1"/>
    </xf>
    <xf numFmtId="0" fontId="7" fillId="0" borderId="55" xfId="80" applyFont="1" applyBorder="1" applyAlignment="1">
      <alignment horizontal="left" vertical="center" wrapText="1" indent="1"/>
    </xf>
    <xf numFmtId="0" fontId="6" fillId="0" borderId="57" xfId="80" applyFont="1" applyBorder="1" applyAlignment="1">
      <alignment horizontal="right" vertical="center" indent="1"/>
    </xf>
    <xf numFmtId="0" fontId="7" fillId="0" borderId="58" xfId="80" applyFont="1" applyBorder="1" applyAlignment="1">
      <alignment horizontal="left" vertical="center" wrapText="1" indent="1"/>
    </xf>
    <xf numFmtId="0" fontId="7" fillId="0" borderId="56" xfId="80" applyFont="1" applyBorder="1" applyAlignment="1">
      <alignment horizontal="right" vertical="center" indent="1"/>
    </xf>
    <xf numFmtId="0" fontId="7" fillId="0" borderId="59" xfId="80" applyFont="1" applyBorder="1" applyAlignment="1">
      <alignment horizontal="right" vertical="center" indent="1"/>
    </xf>
    <xf numFmtId="0" fontId="50" fillId="0" borderId="0" xfId="57" applyFont="1" applyBorder="1"/>
    <xf numFmtId="0" fontId="14" fillId="0" borderId="14" xfId="57" applyFont="1" applyFill="1" applyBorder="1" applyAlignment="1">
      <alignment vertical="center"/>
    </xf>
    <xf numFmtId="0" fontId="6" fillId="0" borderId="0" xfId="60"/>
    <xf numFmtId="4" fontId="6" fillId="0" borderId="12" xfId="57" applyNumberFormat="1" applyFont="1" applyFill="1" applyBorder="1" applyAlignment="1">
      <alignment horizontal="right" vertical="center" wrapText="1"/>
    </xf>
    <xf numFmtId="49" fontId="7" fillId="0" borderId="32" xfId="76" applyNumberFormat="1" applyFont="1" applyFill="1" applyBorder="1" applyAlignment="1">
      <alignment horizontal="center" vertical="center" wrapText="1"/>
    </xf>
    <xf numFmtId="165" fontId="16" fillId="0" borderId="48" xfId="76" applyNumberFormat="1" applyFont="1" applyFill="1" applyBorder="1" applyAlignment="1">
      <alignment vertical="center"/>
    </xf>
    <xf numFmtId="165" fontId="15" fillId="0" borderId="41" xfId="76" applyNumberFormat="1" applyFont="1" applyFill="1" applyBorder="1" applyAlignment="1">
      <alignment horizontal="right" vertical="center"/>
    </xf>
    <xf numFmtId="165" fontId="15" fillId="30" borderId="41" xfId="76" applyNumberFormat="1" applyFont="1" applyFill="1" applyBorder="1" applyAlignment="1">
      <alignment horizontal="right" vertical="center"/>
    </xf>
    <xf numFmtId="167" fontId="6" fillId="29" borderId="37" xfId="76" applyNumberFormat="1" applyFont="1" applyFill="1" applyBorder="1" applyAlignment="1">
      <alignment vertical="center"/>
    </xf>
    <xf numFmtId="167" fontId="6" fillId="0" borderId="37" xfId="76" applyNumberFormat="1" applyFont="1" applyFill="1" applyBorder="1" applyAlignment="1">
      <alignment vertical="center"/>
    </xf>
    <xf numFmtId="0" fontId="42" fillId="0" borderId="0" xfId="44" applyFont="1" applyFill="1" applyBorder="1" applyAlignment="1">
      <alignment vertical="center" wrapText="1"/>
    </xf>
    <xf numFmtId="0" fontId="6" fillId="30" borderId="49" xfId="76" applyFont="1" applyFill="1" applyBorder="1" applyAlignment="1">
      <alignment vertical="center"/>
    </xf>
    <xf numFmtId="1" fontId="4" fillId="0" borderId="19" xfId="61" applyNumberFormat="1" applyFont="1" applyFill="1" applyBorder="1" applyAlignment="1">
      <alignment horizontal="center" vertical="center" wrapText="1"/>
    </xf>
    <xf numFmtId="49" fontId="16" fillId="0" borderId="52" xfId="59" applyNumberFormat="1" applyFont="1" applyBorder="1" applyAlignment="1">
      <alignment horizontal="center" vertical="center"/>
    </xf>
    <xf numFmtId="0" fontId="16" fillId="0" borderId="12" xfId="61" applyFont="1" applyFill="1" applyBorder="1" applyAlignment="1">
      <alignment horizontal="center" vertical="center" wrapText="1"/>
    </xf>
    <xf numFmtId="2" fontId="16" fillId="0" borderId="13" xfId="61" applyNumberFormat="1" applyFont="1" applyFill="1" applyBorder="1" applyAlignment="1">
      <alignment horizontal="center" vertical="center" wrapText="1"/>
    </xf>
    <xf numFmtId="1" fontId="16" fillId="0" borderId="13" xfId="61" applyNumberFormat="1" applyFont="1" applyFill="1" applyBorder="1" applyAlignment="1">
      <alignment horizontal="center" vertical="center" wrapText="1"/>
    </xf>
    <xf numFmtId="0" fontId="6" fillId="0" borderId="0" xfId="59" applyFont="1"/>
    <xf numFmtId="49" fontId="14" fillId="0" borderId="17" xfId="61" applyNumberFormat="1" applyFont="1" applyFill="1" applyBorder="1" applyAlignment="1">
      <alignment horizontal="center" vertical="center" wrapText="1"/>
    </xf>
    <xf numFmtId="0" fontId="6" fillId="0" borderId="57" xfId="80" applyFont="1" applyFill="1" applyBorder="1" applyAlignment="1">
      <alignment horizontal="right" vertical="center" indent="1"/>
    </xf>
    <xf numFmtId="49" fontId="7" fillId="30" borderId="32" xfId="76" applyNumberFormat="1" applyFont="1" applyFill="1" applyBorder="1" applyAlignment="1">
      <alignment horizontal="center" vertical="center" wrapText="1"/>
    </xf>
    <xf numFmtId="0" fontId="7" fillId="30" borderId="43" xfId="76" applyFont="1" applyFill="1" applyBorder="1" applyAlignment="1">
      <alignment vertical="center"/>
    </xf>
    <xf numFmtId="0" fontId="7" fillId="30" borderId="35" xfId="76" applyFont="1" applyFill="1" applyBorder="1" applyAlignment="1">
      <alignment vertical="center"/>
    </xf>
    <xf numFmtId="165" fontId="16" fillId="30" borderId="48" xfId="76" applyNumberFormat="1" applyFont="1" applyFill="1" applyBorder="1" applyAlignment="1">
      <alignment vertical="center"/>
    </xf>
    <xf numFmtId="0" fontId="7" fillId="30" borderId="28" xfId="76" applyFont="1" applyFill="1" applyBorder="1" applyAlignment="1">
      <alignment vertical="center"/>
    </xf>
    <xf numFmtId="0" fontId="6" fillId="30" borderId="28" xfId="76" applyFont="1" applyFill="1" applyBorder="1" applyAlignment="1">
      <alignment vertical="center"/>
    </xf>
    <xf numFmtId="165" fontId="7" fillId="30" borderId="39" xfId="76" applyNumberFormat="1" applyFont="1" applyFill="1" applyBorder="1" applyAlignment="1">
      <alignment vertical="center"/>
    </xf>
    <xf numFmtId="167" fontId="7" fillId="30" borderId="40" xfId="76" applyNumberFormat="1" applyFont="1" applyFill="1" applyBorder="1" applyAlignment="1">
      <alignment vertical="center"/>
    </xf>
    <xf numFmtId="167" fontId="7" fillId="30" borderId="37" xfId="76" applyNumberFormat="1" applyFont="1" applyFill="1" applyBorder="1" applyAlignment="1">
      <alignment vertical="center"/>
    </xf>
    <xf numFmtId="167" fontId="6" fillId="30" borderId="30" xfId="76" applyNumberFormat="1" applyFont="1" applyFill="1" applyBorder="1" applyAlignment="1">
      <alignment vertical="center"/>
    </xf>
    <xf numFmtId="167" fontId="6" fillId="30" borderId="37" xfId="76" applyNumberFormat="1" applyFont="1" applyFill="1" applyBorder="1" applyAlignment="1">
      <alignment vertical="center"/>
    </xf>
    <xf numFmtId="167" fontId="7" fillId="30" borderId="46" xfId="76" applyNumberFormat="1" applyFont="1" applyFill="1" applyBorder="1" applyAlignment="1">
      <alignment vertical="center"/>
    </xf>
    <xf numFmtId="165" fontId="17" fillId="0" borderId="34" xfId="237" applyNumberFormat="1" applyFont="1" applyFill="1" applyBorder="1" applyAlignment="1">
      <alignment vertical="center"/>
    </xf>
    <xf numFmtId="0" fontId="4" fillId="0" borderId="57" xfId="80" applyFont="1" applyFill="1" applyBorder="1" applyAlignment="1">
      <alignment horizontal="right" vertical="center" indent="1"/>
    </xf>
    <xf numFmtId="165" fontId="17" fillId="31" borderId="48" xfId="76" applyNumberFormat="1" applyFont="1" applyFill="1" applyBorder="1" applyAlignment="1">
      <alignment vertical="center"/>
    </xf>
    <xf numFmtId="165" fontId="17" fillId="31" borderId="28" xfId="76" applyNumberFormat="1" applyFont="1" applyFill="1" applyBorder="1" applyAlignment="1">
      <alignment vertical="center"/>
    </xf>
    <xf numFmtId="165" fontId="15" fillId="31" borderId="28" xfId="76" applyNumberFormat="1" applyFont="1" applyFill="1" applyBorder="1" applyAlignment="1">
      <alignment horizontal="right" vertical="center"/>
    </xf>
    <xf numFmtId="9" fontId="15" fillId="31" borderId="28" xfId="76" applyNumberFormat="1" applyFont="1" applyFill="1" applyBorder="1" applyAlignment="1">
      <alignment horizontal="right" vertical="center"/>
    </xf>
    <xf numFmtId="165" fontId="15" fillId="31" borderId="28" xfId="76" applyNumberFormat="1" applyFont="1" applyFill="1" applyBorder="1" applyAlignment="1">
      <alignment vertical="center"/>
    </xf>
    <xf numFmtId="165" fontId="15" fillId="31" borderId="49" xfId="76" applyNumberFormat="1" applyFont="1" applyFill="1" applyBorder="1" applyAlignment="1">
      <alignment horizontal="right" vertical="center"/>
    </xf>
    <xf numFmtId="165" fontId="17" fillId="31" borderId="34" xfId="237" applyNumberFormat="1" applyFont="1" applyFill="1" applyBorder="1" applyAlignment="1">
      <alignment vertical="center"/>
    </xf>
    <xf numFmtId="165" fontId="17" fillId="31" borderId="46" xfId="76" applyNumberFormat="1" applyFont="1" applyFill="1" applyBorder="1" applyAlignment="1">
      <alignment vertical="center"/>
    </xf>
    <xf numFmtId="165" fontId="6" fillId="0" borderId="0" xfId="237" applyNumberFormat="1" applyFont="1"/>
    <xf numFmtId="0" fontId="6" fillId="0" borderId="0" xfId="57" applyAlignment="1">
      <alignment vertical="center"/>
    </xf>
    <xf numFmtId="0" fontId="44" fillId="27" borderId="0" xfId="57" applyFont="1" applyFill="1" applyBorder="1" applyAlignment="1">
      <alignment horizontal="left" vertical="center"/>
    </xf>
    <xf numFmtId="0" fontId="44" fillId="27" borderId="45" xfId="57" applyFont="1" applyFill="1" applyBorder="1" applyAlignment="1">
      <alignment horizontal="left" vertical="center"/>
    </xf>
    <xf numFmtId="0" fontId="44" fillId="24" borderId="0" xfId="76" applyFont="1" applyFill="1" applyBorder="1" applyAlignment="1">
      <alignment horizontal="left" vertical="center" wrapText="1"/>
    </xf>
    <xf numFmtId="0" fontId="47" fillId="0" borderId="0" xfId="44" applyFont="1"/>
    <xf numFmtId="0" fontId="42" fillId="0" borderId="25" xfId="44" applyFont="1" applyBorder="1" applyAlignment="1">
      <alignment horizontal="left" vertical="center" wrapText="1"/>
    </xf>
    <xf numFmtId="0" fontId="42" fillId="0" borderId="0" xfId="44" applyFont="1" applyFill="1" applyBorder="1" applyAlignment="1">
      <alignment horizontal="left" vertical="center" wrapText="1"/>
    </xf>
    <xf numFmtId="0" fontId="44" fillId="28" borderId="0" xfId="59" applyFont="1" applyFill="1" applyBorder="1" applyAlignment="1">
      <alignment horizontal="left" vertical="center"/>
    </xf>
    <xf numFmtId="0" fontId="44" fillId="28" borderId="45" xfId="59" applyFont="1" applyFill="1" applyBorder="1" applyAlignment="1">
      <alignment horizontal="left" vertical="center"/>
    </xf>
    <xf numFmtId="0" fontId="14" fillId="0" borderId="0" xfId="57" applyFont="1" applyBorder="1" applyAlignment="1">
      <alignment horizontal="center" vertical="center" wrapText="1"/>
    </xf>
    <xf numFmtId="0" fontId="18" fillId="26" borderId="0" xfId="57" applyFont="1" applyFill="1" applyAlignment="1">
      <alignment horizontal="left" vertical="center"/>
    </xf>
    <xf numFmtId="0" fontId="18" fillId="25" borderId="0" xfId="57" applyFont="1" applyFill="1" applyAlignment="1">
      <alignment horizontal="left" vertical="center"/>
    </xf>
    <xf numFmtId="0" fontId="6" fillId="0" borderId="0" xfId="57" applyAlignment="1">
      <alignment horizontal="center"/>
    </xf>
    <xf numFmtId="0" fontId="42" fillId="0" borderId="25" xfId="57" applyFont="1" applyBorder="1" applyAlignment="1">
      <alignment horizontal="left" vertical="center" wrapText="1"/>
    </xf>
    <xf numFmtId="0" fontId="6" fillId="0" borderId="0" xfId="57" applyFont="1"/>
    <xf numFmtId="0" fontId="9" fillId="0" borderId="45" xfId="57" applyFont="1" applyFill="1" applyBorder="1" applyAlignment="1">
      <alignment horizontal="right"/>
    </xf>
    <xf numFmtId="0" fontId="9" fillId="0" borderId="45" xfId="57" applyFont="1" applyFill="1" applyBorder="1" applyAlignment="1"/>
    <xf numFmtId="0" fontId="6" fillId="0" borderId="0" xfId="57" applyFont="1" applyBorder="1"/>
    <xf numFmtId="0" fontId="7" fillId="0" borderId="15" xfId="57" applyFont="1" applyBorder="1" applyAlignment="1">
      <alignment horizontal="center" vertical="center" wrapText="1"/>
    </xf>
    <xf numFmtId="14" fontId="7" fillId="0" borderId="24" xfId="57" applyNumberFormat="1" applyFont="1" applyFill="1" applyBorder="1" applyAlignment="1">
      <alignment horizontal="center" vertical="center" wrapText="1"/>
    </xf>
    <xf numFmtId="10" fontId="7" fillId="0" borderId="24" xfId="57" applyNumberFormat="1" applyFont="1" applyFill="1" applyBorder="1" applyAlignment="1">
      <alignment horizontal="center" vertical="center" wrapText="1"/>
    </xf>
    <xf numFmtId="0" fontId="7" fillId="0" borderId="20" xfId="57" applyFont="1" applyBorder="1" applyAlignment="1">
      <alignment vertical="center"/>
    </xf>
    <xf numFmtId="167" fontId="9" fillId="0" borderId="21" xfId="57" applyNumberFormat="1" applyFont="1" applyFill="1" applyBorder="1" applyAlignment="1">
      <alignment vertical="center"/>
    </xf>
    <xf numFmtId="165" fontId="9" fillId="0" borderId="21" xfId="67" applyNumberFormat="1" applyFont="1" applyFill="1" applyBorder="1" applyAlignment="1">
      <alignment vertical="center"/>
    </xf>
    <xf numFmtId="0" fontId="6" fillId="0" borderId="16" xfId="57" applyFont="1" applyBorder="1" applyAlignment="1">
      <alignment horizontal="right" vertical="center"/>
    </xf>
    <xf numFmtId="167" fontId="4" fillId="0" borderId="22" xfId="57" applyNumberFormat="1" applyFont="1" applyFill="1" applyBorder="1" applyAlignment="1">
      <alignment vertical="center"/>
    </xf>
    <xf numFmtId="165" fontId="4" fillId="0" borderId="22" xfId="67" applyNumberFormat="1" applyFont="1" applyFill="1" applyBorder="1" applyAlignment="1">
      <alignment vertical="center"/>
    </xf>
    <xf numFmtId="0" fontId="7" fillId="0" borderId="17" xfId="57" applyFont="1" applyBorder="1" applyAlignment="1">
      <alignment vertical="center"/>
    </xf>
    <xf numFmtId="167" fontId="9" fillId="0" borderId="22" xfId="57" applyNumberFormat="1" applyFont="1" applyFill="1" applyBorder="1" applyAlignment="1">
      <alignment vertical="center"/>
    </xf>
    <xf numFmtId="165" fontId="9" fillId="0" borderId="22" xfId="67" applyNumberFormat="1" applyFont="1" applyFill="1" applyBorder="1" applyAlignment="1">
      <alignment vertical="center"/>
    </xf>
    <xf numFmtId="0" fontId="9" fillId="0" borderId="17" xfId="59" applyFont="1" applyBorder="1" applyAlignment="1">
      <alignment vertical="center"/>
    </xf>
    <xf numFmtId="0" fontId="7" fillId="0" borderId="14" xfId="57" applyFont="1" applyBorder="1" applyAlignment="1">
      <alignment vertical="center"/>
    </xf>
    <xf numFmtId="167" fontId="9" fillId="0" borderId="13" xfId="57" applyNumberFormat="1" applyFont="1" applyFill="1" applyBorder="1" applyAlignment="1">
      <alignment vertical="center"/>
    </xf>
    <xf numFmtId="165" fontId="9" fillId="0" borderId="44" xfId="67" applyNumberFormat="1" applyFont="1" applyFill="1" applyBorder="1" applyAlignment="1">
      <alignment vertical="center"/>
    </xf>
    <xf numFmtId="165" fontId="9" fillId="0" borderId="26" xfId="67" applyNumberFormat="1" applyFont="1" applyFill="1" applyBorder="1" applyAlignment="1">
      <alignment vertical="center"/>
    </xf>
    <xf numFmtId="4" fontId="6" fillId="0" borderId="0" xfId="57" applyNumberFormat="1" applyFont="1" applyBorder="1"/>
    <xf numFmtId="167" fontId="6" fillId="0" borderId="0" xfId="57" applyNumberFormat="1" applyFont="1" applyBorder="1"/>
    <xf numFmtId="167" fontId="6" fillId="0" borderId="22" xfId="57" applyNumberFormat="1" applyFont="1" applyFill="1" applyBorder="1" applyAlignment="1">
      <alignment vertical="center"/>
    </xf>
    <xf numFmtId="0" fontId="6" fillId="0" borderId="17" xfId="57" applyFont="1" applyBorder="1" applyAlignment="1">
      <alignment horizontal="right" vertical="center"/>
    </xf>
    <xf numFmtId="0" fontId="9" fillId="0" borderId="25" xfId="95" applyFont="1" applyFill="1" applyBorder="1" applyAlignment="1">
      <alignment horizontal="center" vertical="center" wrapText="1"/>
    </xf>
    <xf numFmtId="0" fontId="7" fillId="0" borderId="70" xfId="57" applyFont="1" applyBorder="1" applyAlignment="1">
      <alignment horizontal="center" vertical="center" wrapText="1"/>
    </xf>
    <xf numFmtId="4" fontId="6" fillId="0" borderId="25" xfId="57" applyNumberFormat="1" applyFont="1" applyFill="1" applyBorder="1" applyAlignment="1">
      <alignment horizontal="center" vertical="center"/>
    </xf>
    <xf numFmtId="167" fontId="6" fillId="0" borderId="25" xfId="57" applyNumberFormat="1" applyFont="1" applyFill="1" applyBorder="1" applyAlignment="1">
      <alignment horizontal="center" vertical="center"/>
    </xf>
    <xf numFmtId="4" fontId="6" fillId="0" borderId="69" xfId="57" applyNumberFormat="1" applyFont="1" applyFill="1" applyBorder="1" applyAlignment="1">
      <alignment horizontal="center" vertical="center"/>
    </xf>
    <xf numFmtId="167" fontId="6" fillId="0" borderId="19" xfId="57" applyNumberFormat="1" applyFont="1" applyFill="1" applyBorder="1" applyAlignment="1">
      <alignment horizontal="center" vertical="center"/>
    </xf>
    <xf numFmtId="4" fontId="6" fillId="0" borderId="42" xfId="57" applyNumberFormat="1" applyFont="1" applyFill="1" applyBorder="1" applyAlignment="1">
      <alignment horizontal="center" vertical="center"/>
    </xf>
    <xf numFmtId="167" fontId="6" fillId="0" borderId="13" xfId="57" applyNumberFormat="1" applyFont="1" applyFill="1" applyBorder="1" applyAlignment="1">
      <alignment horizontal="center" vertical="center"/>
    </xf>
    <xf numFmtId="0" fontId="7" fillId="0" borderId="0" xfId="57" applyFont="1" applyAlignment="1">
      <alignment vertical="center"/>
    </xf>
    <xf numFmtId="167" fontId="7" fillId="0" borderId="0" xfId="57" applyNumberFormat="1" applyFont="1" applyAlignment="1">
      <alignment horizontal="center" vertical="center"/>
    </xf>
    <xf numFmtId="0" fontId="71" fillId="0" borderId="0" xfId="57" applyFont="1" applyAlignment="1">
      <alignment vertical="center" wrapText="1"/>
    </xf>
    <xf numFmtId="167" fontId="71" fillId="0" borderId="0" xfId="57" applyNumberFormat="1" applyFont="1" applyAlignment="1">
      <alignment horizontal="center" vertical="center"/>
    </xf>
  </cellXfs>
  <cellStyles count="238">
    <cellStyle name="100" xfId="1"/>
    <cellStyle name="20% - Акцент1 2" xfId="2"/>
    <cellStyle name="20% - Акцент1 2 2" xfId="98"/>
    <cellStyle name="20% - Акцент1 2 3" xfId="183"/>
    <cellStyle name="20% - Акцент1 3" xfId="99"/>
    <cellStyle name="20% - Акцент2 2" xfId="3"/>
    <cellStyle name="20% - Акцент2 2 2" xfId="100"/>
    <cellStyle name="20% - Акцент2 2 3" xfId="184"/>
    <cellStyle name="20% - Акцент2 3" xfId="101"/>
    <cellStyle name="20% - Акцент3 2" xfId="4"/>
    <cellStyle name="20% - Акцент3 2 2" xfId="102"/>
    <cellStyle name="20% - Акцент3 2 3" xfId="185"/>
    <cellStyle name="20% - Акцент3 3" xfId="103"/>
    <cellStyle name="20% - Акцент4 2" xfId="5"/>
    <cellStyle name="20% - Акцент4 2 2" xfId="104"/>
    <cellStyle name="20% - Акцент4 2 3" xfId="186"/>
    <cellStyle name="20% - Акцент4 3" xfId="105"/>
    <cellStyle name="20% - Акцент5 2" xfId="6"/>
    <cellStyle name="20% - Акцент5 2 2" xfId="106"/>
    <cellStyle name="20% - Акцент5 2 3" xfId="187"/>
    <cellStyle name="20% - Акцент5 3" xfId="107"/>
    <cellStyle name="20% - Акцент6 2" xfId="7"/>
    <cellStyle name="20% - Акцент6 2 2" xfId="108"/>
    <cellStyle name="20% - Акцент6 2 3" xfId="188"/>
    <cellStyle name="20% - Акцент6 3" xfId="109"/>
    <cellStyle name="40% - Акцент1 2" xfId="8"/>
    <cellStyle name="40% - Акцент1 2 2" xfId="110"/>
    <cellStyle name="40% - Акцент1 2 3" xfId="189"/>
    <cellStyle name="40% - Акцент1 3" xfId="111"/>
    <cellStyle name="40% - Акцент2 2" xfId="9"/>
    <cellStyle name="40% - Акцент2 2 2" xfId="112"/>
    <cellStyle name="40% - Акцент2 2 3" xfId="190"/>
    <cellStyle name="40% - Акцент2 3" xfId="113"/>
    <cellStyle name="40% - Акцент3 2" xfId="10"/>
    <cellStyle name="40% - Акцент3 2 2" xfId="114"/>
    <cellStyle name="40% - Акцент3 2 3" xfId="191"/>
    <cellStyle name="40% - Акцент3 3" xfId="115"/>
    <cellStyle name="40% - Акцент4 2" xfId="11"/>
    <cellStyle name="40% - Акцент4 2 2" xfId="116"/>
    <cellStyle name="40% - Акцент4 2 3" xfId="192"/>
    <cellStyle name="40% - Акцент4 3" xfId="117"/>
    <cellStyle name="40% - Акцент5 2" xfId="12"/>
    <cellStyle name="40% - Акцент5 2 2" xfId="118"/>
    <cellStyle name="40% - Акцент5 2 3" xfId="193"/>
    <cellStyle name="40% - Акцент5 3" xfId="119"/>
    <cellStyle name="40% - Акцент6 2" xfId="13"/>
    <cellStyle name="40% - Акцент6 2 2" xfId="120"/>
    <cellStyle name="40% - Акцент6 2 3" xfId="194"/>
    <cellStyle name="40% - Акцент6 3" xfId="121"/>
    <cellStyle name="60% - Акцент1 2" xfId="14"/>
    <cellStyle name="60% - Акцент1 2 2" xfId="122"/>
    <cellStyle name="60% - Акцент1 2 3" xfId="195"/>
    <cellStyle name="60% - Акцент1 3" xfId="123"/>
    <cellStyle name="60% - Акцент2 2" xfId="15"/>
    <cellStyle name="60% - Акцент2 2 2" xfId="124"/>
    <cellStyle name="60% - Акцент2 2 3" xfId="196"/>
    <cellStyle name="60% - Акцент2 3" xfId="125"/>
    <cellStyle name="60% - Акцент3 2" xfId="16"/>
    <cellStyle name="60% - Акцент3 2 2" xfId="126"/>
    <cellStyle name="60% - Акцент3 2 3" xfId="197"/>
    <cellStyle name="60% - Акцент3 3" xfId="127"/>
    <cellStyle name="60% - Акцент4 2" xfId="17"/>
    <cellStyle name="60% - Акцент4 2 2" xfId="128"/>
    <cellStyle name="60% - Акцент4 2 3" xfId="198"/>
    <cellStyle name="60% - Акцент4 3" xfId="129"/>
    <cellStyle name="60% - Акцент5 2" xfId="18"/>
    <cellStyle name="60% - Акцент5 2 2" xfId="130"/>
    <cellStyle name="60% - Акцент5 2 3" xfId="199"/>
    <cellStyle name="60% - Акцент5 3" xfId="131"/>
    <cellStyle name="60% - Акцент6 2" xfId="19"/>
    <cellStyle name="60% - Акцент6 2 2" xfId="132"/>
    <cellStyle name="60% - Акцент6 2 3" xfId="200"/>
    <cellStyle name="60% - Акцент6 3" xfId="133"/>
    <cellStyle name="Comma [0]" xfId="20"/>
    <cellStyle name="Comma [0] 2" xfId="201"/>
    <cellStyle name="Currency [0]" xfId="21"/>
    <cellStyle name="Currency [0] 2" xfId="202"/>
    <cellStyle name="Hyperlink" xfId="31" builtinId="8"/>
    <cellStyle name="Hyperlink 2" xfId="212"/>
    <cellStyle name="Normal" xfId="0" builtinId="0"/>
    <cellStyle name="Normal 2" xfId="134"/>
    <cellStyle name="Normal 3" xfId="182"/>
    <cellStyle name="Normal 4" xfId="86"/>
    <cellStyle name="normální_Bilancování 2005Q4 - final" xfId="97"/>
    <cellStyle name="Percent" xfId="237" builtinId="5"/>
    <cellStyle name="Percent 2" xfId="227"/>
    <cellStyle name="Percent 3" xfId="89"/>
    <cellStyle name="Акцент1 2" xfId="22"/>
    <cellStyle name="Акцент1 2 2" xfId="135"/>
    <cellStyle name="Акцент1 2 3" xfId="203"/>
    <cellStyle name="Акцент1 3" xfId="136"/>
    <cellStyle name="Акцент2 2" xfId="23"/>
    <cellStyle name="Акцент2 2 2" xfId="137"/>
    <cellStyle name="Акцент2 2 3" xfId="204"/>
    <cellStyle name="Акцент2 3" xfId="138"/>
    <cellStyle name="Акцент3 2" xfId="24"/>
    <cellStyle name="Акцент3 2 2" xfId="139"/>
    <cellStyle name="Акцент3 2 3" xfId="205"/>
    <cellStyle name="Акцент3 3" xfId="140"/>
    <cellStyle name="Акцент4 2" xfId="25"/>
    <cellStyle name="Акцент4 2 2" xfId="141"/>
    <cellStyle name="Акцент4 2 3" xfId="206"/>
    <cellStyle name="Акцент4 3" xfId="142"/>
    <cellStyle name="Акцент5 2" xfId="26"/>
    <cellStyle name="Акцент5 2 2" xfId="143"/>
    <cellStyle name="Акцент5 2 3" xfId="207"/>
    <cellStyle name="Акцент5 3" xfId="144"/>
    <cellStyle name="Акцент6 2" xfId="27"/>
    <cellStyle name="Акцент6 2 2" xfId="145"/>
    <cellStyle name="Акцент6 2 3" xfId="208"/>
    <cellStyle name="Акцент6 3" xfId="146"/>
    <cellStyle name="Ввод  2" xfId="28"/>
    <cellStyle name="Ввод  2 2" xfId="147"/>
    <cellStyle name="Ввод  2 3" xfId="209"/>
    <cellStyle name="Ввод  3" xfId="148"/>
    <cellStyle name="Вывод 2" xfId="29"/>
    <cellStyle name="Вывод 2 2" xfId="149"/>
    <cellStyle name="Вывод 2 3" xfId="210"/>
    <cellStyle name="Вывод 3" xfId="150"/>
    <cellStyle name="Вычисление 2" xfId="30"/>
    <cellStyle name="Вычисление 2 2" xfId="151"/>
    <cellStyle name="Вычисление 2 3" xfId="211"/>
    <cellStyle name="Вычисление 3" xfId="152"/>
    <cellStyle name="Гиперссылка 2" xfId="32"/>
    <cellStyle name="Гиперссылка 3" xfId="33"/>
    <cellStyle name="Гиперссылка 4" xfId="79"/>
    <cellStyle name="Заголовки до таблиць в бюлетень" xfId="34"/>
    <cellStyle name="Заголовок 1 2" xfId="35"/>
    <cellStyle name="Заголовок 1 2 2" xfId="153"/>
    <cellStyle name="Заголовок 1 2 3" xfId="213"/>
    <cellStyle name="Заголовок 1 3" xfId="154"/>
    <cellStyle name="Заголовок 2 2" xfId="36"/>
    <cellStyle name="Заголовок 2 2 2" xfId="155"/>
    <cellStyle name="Заголовок 2 2 3" xfId="214"/>
    <cellStyle name="Заголовок 2 3" xfId="156"/>
    <cellStyle name="Заголовок 3 2" xfId="37"/>
    <cellStyle name="Заголовок 3 2 2" xfId="157"/>
    <cellStyle name="Заголовок 3 2 3" xfId="215"/>
    <cellStyle name="Заголовок 3 3" xfId="158"/>
    <cellStyle name="Заголовок 4 2" xfId="38"/>
    <cellStyle name="Заголовок 4 2 2" xfId="159"/>
    <cellStyle name="Заголовок 4 2 3" xfId="216"/>
    <cellStyle name="Заголовок 4 3" xfId="160"/>
    <cellStyle name="Итог 2" xfId="39"/>
    <cellStyle name="Итог 2 2" xfId="161"/>
    <cellStyle name="Итог 2 3" xfId="217"/>
    <cellStyle name="Итог 3" xfId="162"/>
    <cellStyle name="Контрольная ячейка 2" xfId="40"/>
    <cellStyle name="Контрольная ячейка 2 2" xfId="163"/>
    <cellStyle name="Контрольная ячейка 2 3" xfId="218"/>
    <cellStyle name="Контрольная ячейка 3" xfId="164"/>
    <cellStyle name="Название 2" xfId="41"/>
    <cellStyle name="Нейтральный 2" xfId="42"/>
    <cellStyle name="Нейтральный 2 2" xfId="165"/>
    <cellStyle name="Нейтральный 2 3" xfId="219"/>
    <cellStyle name="Нейтральный 3" xfId="166"/>
    <cellStyle name="Обычный 2" xfId="43"/>
    <cellStyle name="Обычный 2 2" xfId="44"/>
    <cellStyle name="Обычный 2 3" xfId="45"/>
    <cellStyle name="Обычный 2 4" xfId="46"/>
    <cellStyle name="Обычный 2 5" xfId="47"/>
    <cellStyle name="Обычный 2 5 2" xfId="76"/>
    <cellStyle name="Обычный 2 5 2 2" xfId="232"/>
    <cellStyle name="Обычный 2 5 2 3" xfId="90"/>
    <cellStyle name="Обычный 2 5 3" xfId="80"/>
    <cellStyle name="Обычный 2 5 3 2" xfId="233"/>
    <cellStyle name="Обычный 2 5 3 3" xfId="91"/>
    <cellStyle name="Обычный 2 5 4" xfId="221"/>
    <cellStyle name="Обычный 2 5 5" xfId="87"/>
    <cellStyle name="Обычный 2 6" xfId="167"/>
    <cellStyle name="Обычный 2 7" xfId="220"/>
    <cellStyle name="Обычный 2 8" xfId="181"/>
    <cellStyle name="Обычный 2_2013_PR" xfId="48"/>
    <cellStyle name="Обычный 3" xfId="49"/>
    <cellStyle name="Обычный 3 2" xfId="168"/>
    <cellStyle name="Обычный 3 3" xfId="222"/>
    <cellStyle name="Обычный 4" xfId="50"/>
    <cellStyle name="Обычный 5" xfId="51"/>
    <cellStyle name="Обычный 5 2" xfId="52"/>
    <cellStyle name="Обычный 5 2 2" xfId="77"/>
    <cellStyle name="Обычный 5_РОБОЧИЙ_Q4_2013" xfId="81"/>
    <cellStyle name="Обычный 6" xfId="53"/>
    <cellStyle name="Обычный 7" xfId="54"/>
    <cellStyle name="Обычный 7 2" xfId="55"/>
    <cellStyle name="Обычный 7 2 2" xfId="83"/>
    <cellStyle name="Обычный 7 2 2 2" xfId="235"/>
    <cellStyle name="Обычный 7 2 2 3" xfId="93"/>
    <cellStyle name="Обычный 7 2 3" xfId="223"/>
    <cellStyle name="Обычный 7 2 4" xfId="88"/>
    <cellStyle name="Обычный 7 3" xfId="82"/>
    <cellStyle name="Обычный 7 3 2" xfId="234"/>
    <cellStyle name="Обычный 7 3 3" xfId="92"/>
    <cellStyle name="Обычный 8" xfId="56"/>
    <cellStyle name="Обычный_2009_PR 2" xfId="96"/>
    <cellStyle name="Обычный_Q1 2010" xfId="57"/>
    <cellStyle name="Обычный_Q1 2010 2" xfId="58"/>
    <cellStyle name="Обычный_Q1 2011" xfId="95"/>
    <cellStyle name="Обычный_Аналіз_3q_09" xfId="59"/>
    <cellStyle name="Обычный_Исходники_Q4_2011" xfId="60"/>
    <cellStyle name="Обычный_Книга1" xfId="61"/>
    <cellStyle name="Плохой 2" xfId="62"/>
    <cellStyle name="Плохой 2 2" xfId="169"/>
    <cellStyle name="Плохой 2 3" xfId="224"/>
    <cellStyle name="Плохой 3" xfId="170"/>
    <cellStyle name="Пояснение 2" xfId="63"/>
    <cellStyle name="Пояснение 2 2" xfId="171"/>
    <cellStyle name="Пояснение 2 3" xfId="225"/>
    <cellStyle name="Пояснение 3" xfId="172"/>
    <cellStyle name="Примечание 2" xfId="64"/>
    <cellStyle name="Примечание 2 2" xfId="173"/>
    <cellStyle name="Примечание 2 3" xfId="226"/>
    <cellStyle name="Примечание 3" xfId="174"/>
    <cellStyle name="Процентный 2" xfId="65"/>
    <cellStyle name="Процентный 2 2" xfId="66"/>
    <cellStyle name="Процентный 2 3" xfId="78"/>
    <cellStyle name="Процентный 3" xfId="67"/>
    <cellStyle name="Процентный 4" xfId="68"/>
    <cellStyle name="Процентный 4 2" xfId="84"/>
    <cellStyle name="Связанная ячейка 2" xfId="69"/>
    <cellStyle name="Связанная ячейка 2 2" xfId="175"/>
    <cellStyle name="Связанная ячейка 2 3" xfId="228"/>
    <cellStyle name="Связанная ячейка 3" xfId="176"/>
    <cellStyle name="Текст предупреждения 2" xfId="70"/>
    <cellStyle name="Текст предупреждения 2 2" xfId="177"/>
    <cellStyle name="Текст предупреждения 2 3" xfId="229"/>
    <cellStyle name="Текст предупреждения 3" xfId="178"/>
    <cellStyle name="Тысячи [0]_MM95 (3)" xfId="71"/>
    <cellStyle name="Тысячи_MM95 (3)" xfId="72"/>
    <cellStyle name="Финансовый 2" xfId="73"/>
    <cellStyle name="Финансовый 2 2" xfId="85"/>
    <cellStyle name="Финансовый 2 2 2" xfId="236"/>
    <cellStyle name="Финансовый 2 2 3" xfId="94"/>
    <cellStyle name="Финансовый 2 3" xfId="230"/>
    <cellStyle name="Хороший 2" xfId="74"/>
    <cellStyle name="Хороший 2 2" xfId="179"/>
    <cellStyle name="Хороший 2 3" xfId="231"/>
    <cellStyle name="Хороший 3" xfId="180"/>
    <cellStyle name="Шапка" xfId="75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9CD816"/>
      <color rgb="FF03B921"/>
      <color rgb="FF38B64A"/>
      <color rgb="FF8FC850"/>
      <color rgb="FF90BA44"/>
      <color rgb="FF6FCC22"/>
      <color rgb="FF8CAB53"/>
      <color rgb="FF5EC553"/>
      <color rgb="FF58AA54"/>
      <color rgb="FF5877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944065442946634"/>
          <c:y val="2.1671608075674149E-2"/>
          <c:w val="0.65682178827034554"/>
          <c:h val="0.8565418490857584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'Індекси світу та України'!$I$2</c:f>
              <c:strCache>
                <c:ptCount val="1"/>
                <c:pt idx="0">
                  <c:v>1-й квартал 2020 року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2913825917334112E-3"/>
                  <c:y val="-1.0398516816440513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50334899391234E-3"/>
                  <c:y val="5.557077289723814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9620830828202625E-4"/>
                  <c:y val="2.9575498446121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2386487674388943E-3"/>
                  <c:y val="3.230937531966984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3656141556847952E-3"/>
                  <c:y val="5.4676754073386478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715494574698391E-3"/>
                  <c:y val="2.9574480856161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769633761099027E-3"/>
                  <c:y val="2.684169991233120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994160873091371E-3"/>
                  <c:y val="2.8731186504585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99017146480154E-3"/>
                  <c:y val="5.49894838024578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6384161461657535E-3"/>
                  <c:y val="5.36833998246619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9417273617331581E-3"/>
                  <c:y val="-2.68416999123312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2681551394086853E-3"/>
                  <c:y val="2.2847147720648646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8988796138376144E-3"/>
                  <c:y val="1.306155161087750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1826759940640024E-3"/>
                  <c:y val="-3.10032201585816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4.3657101894568817E-3"/>
                  <c:y val="8.052509973699361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1828454473234705E-3"/>
                  <c:y val="5.498946809513982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6.6066224311348704E-3"/>
                  <c:y val="2.684169991233120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 i="0" u="none" strike="noStrike" baseline="0">
                      <a:solidFill>
                        <a:srgbClr val="FFC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8.5000900562611306E-4"/>
                  <c:y val="2.814721530623104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 i="0" u="none" strike="noStrike" baseline="0">
                      <a:solidFill>
                        <a:srgbClr val="FFC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B0F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'Індекси світу та України'!$H$3:$H$20</c:f>
              <c:strCache>
                <c:ptCount val="18"/>
                <c:pt idx="0">
                  <c:v>Ibovespa Sao Paulo SE Index (Бразилія)</c:v>
                </c:pt>
                <c:pt idx="1">
                  <c:v>РТС (Росія)</c:v>
                </c:pt>
                <c:pt idx="2">
                  <c:v>WSE WIG 20 (Польща)</c:v>
                </c:pt>
                <c:pt idx="3">
                  <c:v>S&amp;P BSE SENSEX Index (Індія)</c:v>
                </c:pt>
                <c:pt idx="4">
                  <c:v>CAC 40 (Франція)</c:v>
                </c:pt>
                <c:pt idx="5">
                  <c:v>Cyprus SE General Index (Кіпр)</c:v>
                </c:pt>
                <c:pt idx="6">
                  <c:v>DAX (ФРН)</c:v>
                </c:pt>
                <c:pt idx="7">
                  <c:v>FTSE 100 (Великобританія)</c:v>
                </c:pt>
                <c:pt idx="8">
                  <c:v>DJIA (США)</c:v>
                </c:pt>
                <c:pt idx="9">
                  <c:v>FTSE/JSE Africa All-Share Index (ПАР)</c:v>
                </c:pt>
                <c:pt idx="10">
                  <c:v>BIST 100 National Index (Туреччина)</c:v>
                </c:pt>
                <c:pt idx="11">
                  <c:v>NIKKEI 225 (Японія)</c:v>
                </c:pt>
                <c:pt idx="12">
                  <c:v>S&amp;P 500 (США)</c:v>
                </c:pt>
                <c:pt idx="13">
                  <c:v>ММВБ (Росія)</c:v>
                </c:pt>
                <c:pt idx="14">
                  <c:v>HANG SENG (Гонконг)</c:v>
                </c:pt>
                <c:pt idx="15">
                  <c:v>SHANGHAI SE COMPOSITE (Китай)</c:v>
                </c:pt>
                <c:pt idx="16">
                  <c:v>УБ (Україна)</c:v>
                </c:pt>
                <c:pt idx="17">
                  <c:v>ПФТС (Україна)</c:v>
                </c:pt>
              </c:strCache>
            </c:strRef>
          </c:cat>
          <c:val>
            <c:numRef>
              <c:f>'Індекси світу та України'!$I$3:$I$20</c:f>
              <c:numCache>
                <c:formatCode>0.0%</c:formatCode>
                <c:ptCount val="18"/>
                <c:pt idx="0">
                  <c:v>-0.36858826082858531</c:v>
                </c:pt>
                <c:pt idx="1">
                  <c:v>-0.34506623970250239</c:v>
                </c:pt>
                <c:pt idx="2">
                  <c:v>-0.29638294210940019</c:v>
                </c:pt>
                <c:pt idx="3">
                  <c:v>-0.28567712891000907</c:v>
                </c:pt>
                <c:pt idx="4">
                  <c:v>-0.26462430955861937</c:v>
                </c:pt>
                <c:pt idx="5">
                  <c:v>-0.25268982477712887</c:v>
                </c:pt>
                <c:pt idx="6">
                  <c:v>-0.25006925045720396</c:v>
                </c:pt>
                <c:pt idx="7">
                  <c:v>-0.24799401785098718</c:v>
                </c:pt>
                <c:pt idx="8">
                  <c:v>-0.23201268184245527</c:v>
                </c:pt>
                <c:pt idx="9">
                  <c:v>-0.22061817563910091</c:v>
                </c:pt>
                <c:pt idx="10">
                  <c:v>-0.21657233996067282</c:v>
                </c:pt>
                <c:pt idx="11">
                  <c:v>-0.2003502613644722</c:v>
                </c:pt>
                <c:pt idx="12">
                  <c:v>-0.20001052377444462</c:v>
                </c:pt>
                <c:pt idx="13">
                  <c:v>-0.17632400594903919</c:v>
                </c:pt>
                <c:pt idx="14">
                  <c:v>-0.16269282274585617</c:v>
                </c:pt>
                <c:pt idx="15">
                  <c:v>-9.829777189094191E-2</c:v>
                </c:pt>
                <c:pt idx="16">
                  <c:v>-7.5451696165191651E-2</c:v>
                </c:pt>
                <c:pt idx="17">
                  <c:v>3.0413028549003407E-3</c:v>
                </c:pt>
              </c:numCache>
            </c:numRef>
          </c:val>
        </c:ser>
        <c:ser>
          <c:idx val="0"/>
          <c:order val="1"/>
          <c:tx>
            <c:strRef>
              <c:f>'Індекси світу та України'!$J$2</c:f>
              <c:strCache>
                <c:ptCount val="1"/>
                <c:pt idx="0">
                  <c:v>Рік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6"/>
              </a:solidFill>
            </c:spPr>
          </c:dPt>
          <c:cat>
            <c:strRef>
              <c:f>'Індекси світу та України'!$H$3:$H$20</c:f>
              <c:strCache>
                <c:ptCount val="18"/>
                <c:pt idx="0">
                  <c:v>Ibovespa Sao Paulo SE Index (Бразилія)</c:v>
                </c:pt>
                <c:pt idx="1">
                  <c:v>РТС (Росія)</c:v>
                </c:pt>
                <c:pt idx="2">
                  <c:v>WSE WIG 20 (Польща)</c:v>
                </c:pt>
                <c:pt idx="3">
                  <c:v>S&amp;P BSE SENSEX Index (Індія)</c:v>
                </c:pt>
                <c:pt idx="4">
                  <c:v>CAC 40 (Франція)</c:v>
                </c:pt>
                <c:pt idx="5">
                  <c:v>Cyprus SE General Index (Кіпр)</c:v>
                </c:pt>
                <c:pt idx="6">
                  <c:v>DAX (ФРН)</c:v>
                </c:pt>
                <c:pt idx="7">
                  <c:v>FTSE 100 (Великобританія)</c:v>
                </c:pt>
                <c:pt idx="8">
                  <c:v>DJIA (США)</c:v>
                </c:pt>
                <c:pt idx="9">
                  <c:v>FTSE/JSE Africa All-Share Index (ПАР)</c:v>
                </c:pt>
                <c:pt idx="10">
                  <c:v>BIST 100 National Index (Туреччина)</c:v>
                </c:pt>
                <c:pt idx="11">
                  <c:v>NIKKEI 225 (Японія)</c:v>
                </c:pt>
                <c:pt idx="12">
                  <c:v>S&amp;P 500 (США)</c:v>
                </c:pt>
                <c:pt idx="13">
                  <c:v>ММВБ (Росія)</c:v>
                </c:pt>
                <c:pt idx="14">
                  <c:v>HANG SENG (Гонконг)</c:v>
                </c:pt>
                <c:pt idx="15">
                  <c:v>SHANGHAI SE COMPOSITE (Китай)</c:v>
                </c:pt>
                <c:pt idx="16">
                  <c:v>УБ (Україна)</c:v>
                </c:pt>
                <c:pt idx="17">
                  <c:v>ПФТС (Україна)</c:v>
                </c:pt>
              </c:strCache>
            </c:strRef>
          </c:cat>
          <c:val>
            <c:numRef>
              <c:f>'Індекси світу та України'!$J$3:$J$20</c:f>
              <c:numCache>
                <c:formatCode>0.0%</c:formatCode>
                <c:ptCount val="18"/>
                <c:pt idx="0">
                  <c:v>-0.23471001016092408</c:v>
                </c:pt>
                <c:pt idx="1">
                  <c:v>-0.15329978048760118</c:v>
                </c:pt>
                <c:pt idx="2">
                  <c:v>-0.345682910267334</c:v>
                </c:pt>
                <c:pt idx="3">
                  <c:v>-0.238006914917962</c:v>
                </c:pt>
                <c:pt idx="4">
                  <c:v>-0.17837672155842499</c:v>
                </c:pt>
                <c:pt idx="5">
                  <c:v>-0.25429447852760745</c:v>
                </c:pt>
                <c:pt idx="6">
                  <c:v>-0.13796585817852447</c:v>
                </c:pt>
                <c:pt idx="7">
                  <c:v>-0.22079791844971752</c:v>
                </c:pt>
                <c:pt idx="8">
                  <c:v>-0.15471362213579709</c:v>
                </c:pt>
                <c:pt idx="9">
                  <c:v>-0.21203859903599831</c:v>
                </c:pt>
                <c:pt idx="10">
                  <c:v>-4.4148917226764506E-2</c:v>
                </c:pt>
                <c:pt idx="11">
                  <c:v>-0.10793268448599713</c:v>
                </c:pt>
                <c:pt idx="12">
                  <c:v>-8.813505503810326E-2</c:v>
                </c:pt>
                <c:pt idx="13">
                  <c:v>4.6894397501100471E-3</c:v>
                </c:pt>
                <c:pt idx="14">
                  <c:v>-0.18752581634732424</c:v>
                </c:pt>
                <c:pt idx="15">
                  <c:v>-0.1101541368466008</c:v>
                </c:pt>
                <c:pt idx="16">
                  <c:v>-0.18534570286437024</c:v>
                </c:pt>
                <c:pt idx="17">
                  <c:v>-0.10905377048723197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0"/>
        <c:axId val="-436187440"/>
        <c:axId val="-436186896"/>
      </c:barChart>
      <c:catAx>
        <c:axId val="-43618744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ysClr val="windowText" lastClr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-43618689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-436186896"/>
        <c:scaling>
          <c:orientation val="minMax"/>
          <c:max val="5.000000000000001E-2"/>
          <c:min val="-0.45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-436187440"/>
        <c:crosses val="autoZero"/>
        <c:crossBetween val="between"/>
        <c:majorUnit val="5.000000000000001E-2"/>
        <c:minorUnit val="0.0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33339744118105"/>
          <c:y val="0.94579403807791618"/>
          <c:w val="0.35739893092532049"/>
          <c:h val="5.42058620174577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333333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uk-UA" b="1"/>
              <a:t>Кількість КУА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16026338468958"/>
          <c:y val="0.22442382478629111"/>
          <c:w val="0.56005495805460648"/>
          <c:h val="0.66282807664636934"/>
        </c:manualLayout>
      </c:layout>
      <c:pieChart>
        <c:varyColors val="1"/>
        <c:ser>
          <c:idx val="0"/>
          <c:order val="0"/>
          <c:tx>
            <c:strRef>
              <c:f>'КУА-ІСІ-НПФ та СК в управлінні'!$A$24</c:f>
              <c:strCache>
                <c:ptCount val="1"/>
              </c:strCache>
            </c:strRef>
          </c:tx>
          <c:explosion val="14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-6.8709571327707553E-2"/>
                  <c:y val="0.119349644210404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210501832335255E-3"/>
                  <c:y val="-2.70236569065104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0273628803031896"/>
                  <c:y val="-6.269342210309093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171430625966275"/>
                  <c:y val="0.1111114555786693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6057730932617612"/>
                  <c:y val="-5.340915718868474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36590106767291458"/>
                  <c:y val="0.647458698786246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33524966933382222"/>
                  <c:y val="0.549153451326554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30651398339092317"/>
                  <c:y val="0.6542383710248460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'КУА-ІСІ-НПФ та СК в управлінні'!$C$2:$D$2</c:f>
            </c:multiLvlStrRef>
          </c:cat>
          <c:val>
            <c:numRef>
              <c:f>'КУА-ІСІ-НПФ та СК в управлінні'!$C$24:$D$24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51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817020539353951E-2"/>
          <c:y val="2.7772642351155237E-2"/>
          <c:w val="0.92430557815785241"/>
          <c:h val="0.62213046125988947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'КУА-ІСІ-НПФ та СК в управлінні'!$F$2</c:f>
              <c:strCache>
                <c:ptCount val="1"/>
                <c:pt idx="0">
                  <c:v>Кількість зареєстрованих ІСІ на одну КУА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invertIfNegative val="0"/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6316144400619067E-2"/>
                  <c:y val="-3.490802333838333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533686523935002E-2"/>
                  <c:y val="-3.14895579830929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6429192019524256E-2"/>
                  <c:y val="-3.521459246380028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6044362292051761E-2"/>
                  <c:y val="-2.846270050073252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186021802727454E-2"/>
                  <c:y val="-2.80083730151468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6479252477913449E-2"/>
                  <c:y val="-3.641324379311770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6696794601229328E-2"/>
                  <c:y val="-3.23722990441895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3.7838454111905076E-2"/>
                  <c:y val="-3.707631206562951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3.8055899204836E-2"/>
                  <c:y val="-3.277366870700429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3.5500701044532033E-2"/>
                  <c:y val="-3.667769305589218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3.8490789390697631E-2"/>
                  <c:y val="-3.591150432339378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3.5935591230393776E-2"/>
                  <c:y val="-3.459544515452327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'КУА-ІСІ-НПФ та СК в управлінні'!$A$3:$A$16</c:f>
              <c:strCache>
                <c:ptCount val="5"/>
                <c:pt idx="0">
                  <c:v>31.03.2019</c:v>
                </c:pt>
                <c:pt idx="1">
                  <c:v>30.06.2019</c:v>
                </c:pt>
                <c:pt idx="2">
                  <c:v>30.09.2019</c:v>
                </c:pt>
                <c:pt idx="3">
                  <c:v>31.12.2019</c:v>
                </c:pt>
                <c:pt idx="4">
                  <c:v>31.03.2020</c:v>
                </c:pt>
              </c:strCache>
            </c:strRef>
          </c:cat>
          <c:val>
            <c:numRef>
              <c:f>'КУА-ІСІ-НПФ та СК в управлінні'!$F$3:$F$16</c:f>
            </c:numRef>
          </c:val>
        </c:ser>
        <c:ser>
          <c:idx val="1"/>
          <c:order val="0"/>
          <c:tx>
            <c:strRef>
              <c:f>'КУА-ІСІ-НПФ та СК в управлінні'!$B$2</c:f>
              <c:strCache>
                <c:ptCount val="1"/>
                <c:pt idx="0">
                  <c:v>Кількість КУА (усіх)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'КУА-ІСІ-НПФ та СК в управлінні'!$A$3:$A$16</c:f>
              <c:strCache>
                <c:ptCount val="5"/>
                <c:pt idx="0">
                  <c:v>31.03.2019</c:v>
                </c:pt>
                <c:pt idx="1">
                  <c:v>30.06.2019</c:v>
                </c:pt>
                <c:pt idx="2">
                  <c:v>30.09.2019</c:v>
                </c:pt>
                <c:pt idx="3">
                  <c:v>31.12.2019</c:v>
                </c:pt>
                <c:pt idx="4">
                  <c:v>31.03.2020</c:v>
                </c:pt>
              </c:strCache>
            </c:strRef>
          </c:cat>
          <c:val>
            <c:numRef>
              <c:f>'КУА-ІСІ-НПФ та СК в управлінні'!$B$3:$B$16</c:f>
              <c:numCache>
                <c:formatCode>General</c:formatCode>
                <c:ptCount val="5"/>
                <c:pt idx="0">
                  <c:v>298</c:v>
                </c:pt>
                <c:pt idx="1">
                  <c:v>295</c:v>
                </c:pt>
                <c:pt idx="2">
                  <c:v>294</c:v>
                </c:pt>
                <c:pt idx="3">
                  <c:v>293</c:v>
                </c:pt>
                <c:pt idx="4">
                  <c:v>297</c:v>
                </c:pt>
              </c:numCache>
            </c:numRef>
          </c:val>
        </c:ser>
        <c:ser>
          <c:idx val="4"/>
          <c:order val="4"/>
          <c:tx>
            <c:strRef>
              <c:f>'КУА-ІСІ-НПФ та СК в управлінні'!$C$2</c:f>
              <c:strCache>
                <c:ptCount val="1"/>
                <c:pt idx="0">
                  <c:v>Кількість КУА з ІСІ в управлінні</c:v>
                </c:pt>
              </c:strCache>
            </c:strRef>
          </c:tx>
          <c:invertIfNegative val="0"/>
          <c:cat>
            <c:strRef>
              <c:f>'КУА-ІСІ-НПФ та СК в управлінні'!$A$3:$A$16</c:f>
              <c:strCache>
                <c:ptCount val="5"/>
                <c:pt idx="0">
                  <c:v>31.03.2019</c:v>
                </c:pt>
                <c:pt idx="1">
                  <c:v>30.06.2019</c:v>
                </c:pt>
                <c:pt idx="2">
                  <c:v>30.09.2019</c:v>
                </c:pt>
                <c:pt idx="3">
                  <c:v>31.12.2019</c:v>
                </c:pt>
                <c:pt idx="4">
                  <c:v>31.03.2020</c:v>
                </c:pt>
              </c:strCache>
            </c:strRef>
          </c:cat>
          <c:val>
            <c:numRef>
              <c:f>'КУА-ІСІ-НПФ та СК в управлінні'!$C$3:$C$16</c:f>
            </c:numRef>
          </c:val>
        </c:ser>
        <c:ser>
          <c:idx val="3"/>
          <c:order val="3"/>
          <c:tx>
            <c:strRef>
              <c:f>'КУА-ІСІ-НПФ та СК в управлінні'!$G$2</c:f>
              <c:strCache>
                <c:ptCount val="1"/>
                <c:pt idx="0">
                  <c:v>Кількість сформованих ІСІ (такі, що досягли нормативу мін. обсягу активів) 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7805880847812306E-2"/>
                  <c:y val="-3.72732047452943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8058808478122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53403221582570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78058808478122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9077729479798886E-2"/>
                  <c:y val="7.24637887891671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03495781117854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805880847812202E-2"/>
                  <c:y val="-3.32121861916926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08739452794637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5">
                        <a:lumMod val="75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'КУА-ІСІ-НПФ та СК в управлінні'!$A$3:$A$16</c:f>
              <c:strCache>
                <c:ptCount val="5"/>
                <c:pt idx="0">
                  <c:v>31.03.2019</c:v>
                </c:pt>
                <c:pt idx="1">
                  <c:v>30.06.2019</c:v>
                </c:pt>
                <c:pt idx="2">
                  <c:v>30.09.2019</c:v>
                </c:pt>
                <c:pt idx="3">
                  <c:v>31.12.2019</c:v>
                </c:pt>
                <c:pt idx="4">
                  <c:v>31.03.2020</c:v>
                </c:pt>
              </c:strCache>
            </c:strRef>
          </c:cat>
          <c:val>
            <c:numRef>
              <c:f>'КУА-ІСІ-НПФ та СК в управлінні'!$G$3:$G$16</c:f>
              <c:numCache>
                <c:formatCode>0</c:formatCode>
                <c:ptCount val="5"/>
                <c:pt idx="0">
                  <c:v>1237</c:v>
                </c:pt>
                <c:pt idx="1">
                  <c:v>1259</c:v>
                </c:pt>
                <c:pt idx="2">
                  <c:v>1284</c:v>
                </c:pt>
                <c:pt idx="3">
                  <c:v>1326</c:v>
                </c:pt>
                <c:pt idx="4">
                  <c:v>1357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436201040"/>
        <c:axId val="-436193968"/>
      </c:barChart>
      <c:barChart>
        <c:barDir val="col"/>
        <c:grouping val="clustered"/>
        <c:varyColors val="0"/>
        <c:ser>
          <c:idx val="2"/>
          <c:order val="2"/>
          <c:tx>
            <c:strRef>
              <c:f>'КУА-ІСІ-НПФ та СК в управлінні'!$E$2</c:f>
              <c:strCache>
                <c:ptCount val="1"/>
                <c:pt idx="0">
                  <c:v>Кількість ІСІ в управлінні (зареєстрованих) 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'КУА-ІСІ-НПФ та СК в управлінні'!$A$3:$A$16</c:f>
              <c:strCache>
                <c:ptCount val="5"/>
                <c:pt idx="0">
                  <c:v>31.03.2019</c:v>
                </c:pt>
                <c:pt idx="1">
                  <c:v>30.06.2019</c:v>
                </c:pt>
                <c:pt idx="2">
                  <c:v>30.09.2019</c:v>
                </c:pt>
                <c:pt idx="3">
                  <c:v>31.12.2019</c:v>
                </c:pt>
                <c:pt idx="4">
                  <c:v>31.03.2020</c:v>
                </c:pt>
              </c:strCache>
            </c:strRef>
          </c:cat>
          <c:val>
            <c:numRef>
              <c:f>'КУА-ІСІ-НПФ та СК в управлінні'!$E$3:$E$16</c:f>
            </c:numRef>
          </c:val>
        </c:ser>
        <c:ser>
          <c:idx val="6"/>
          <c:order val="5"/>
          <c:tx>
            <c:strRef>
              <c:f>'КУА-ІСІ-НПФ та СК в управлінні'!$I$2</c:f>
              <c:strCache>
                <c:ptCount val="1"/>
                <c:pt idx="0">
                  <c:v>Кількість СК з активами в управлінні КУА (права шкала)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6287416860033508E-17"/>
                  <c:y val="1.62037125640014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1.08024750426675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5149667440134031E-17"/>
                  <c:y val="1.0802475042667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6"/>
                    </a:solidFill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'КУА-ІСІ-НПФ та СК в управлінні'!$A$3:$A$16</c:f>
              <c:strCache>
                <c:ptCount val="5"/>
                <c:pt idx="0">
                  <c:v>31.03.2019</c:v>
                </c:pt>
                <c:pt idx="1">
                  <c:v>30.06.2019</c:v>
                </c:pt>
                <c:pt idx="2">
                  <c:v>30.09.2019</c:v>
                </c:pt>
                <c:pt idx="3">
                  <c:v>31.12.2019</c:v>
                </c:pt>
                <c:pt idx="4">
                  <c:v>31.03.2020</c:v>
                </c:pt>
              </c:strCache>
            </c:strRef>
          </c:cat>
          <c:val>
            <c:numRef>
              <c:f>'КУА-ІСІ-НПФ та СК в управлінні'!$I$3:$I$16</c:f>
              <c:numCache>
                <c:formatCode>0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5"/>
          <c:order val="6"/>
          <c:tx>
            <c:strRef>
              <c:f>'КУА-ІСІ-НПФ та СК в управлінні'!$H$2</c:f>
              <c:strCache>
                <c:ptCount val="1"/>
                <c:pt idx="0">
                  <c:v>Кількість НПФ в управлінні КУА (права шкала)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dLbl>
              <c:idx val="2"/>
              <c:layout>
                <c:manualLayout>
                  <c:x val="-1.5407638184980787E-3"/>
                  <c:y val="1.768570688517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5262183583839109E-2"/>
                  <c:y val="-3.32121861916926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0349578111785574E-2"/>
                  <c:y val="3.72732047452940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7805880847812296E-2"/>
                  <c:y val="7.45464094905884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'КУА-ІСІ-НПФ та СК в управлінні'!$A$3:$A$16</c:f>
              <c:strCache>
                <c:ptCount val="5"/>
                <c:pt idx="0">
                  <c:v>31.03.2019</c:v>
                </c:pt>
                <c:pt idx="1">
                  <c:v>30.06.2019</c:v>
                </c:pt>
                <c:pt idx="2">
                  <c:v>30.09.2019</c:v>
                </c:pt>
                <c:pt idx="3">
                  <c:v>31.12.2019</c:v>
                </c:pt>
                <c:pt idx="4">
                  <c:v>31.03.2020</c:v>
                </c:pt>
              </c:strCache>
            </c:strRef>
          </c:cat>
          <c:val>
            <c:numRef>
              <c:f>'КУА-ІСІ-НПФ та СК в управлінні'!$H$3:$H$16</c:f>
              <c:numCache>
                <c:formatCode>General</c:formatCode>
                <c:ptCount val="5"/>
                <c:pt idx="0">
                  <c:v>58</c:v>
                </c:pt>
                <c:pt idx="1">
                  <c:v>58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30"/>
        <c:axId val="-436200496"/>
        <c:axId val="-436191792"/>
      </c:barChart>
      <c:catAx>
        <c:axId val="-436201040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140000" vert="horz"/>
          <a:lstStyle/>
          <a:p>
            <a:pPr>
              <a:defRPr sz="11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-436193968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-436193968"/>
        <c:scaling>
          <c:orientation val="minMax"/>
          <c:max val="1750"/>
          <c:min val="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-436201040"/>
        <c:crosses val="autoZero"/>
        <c:crossBetween val="between"/>
        <c:majorUnit val="250"/>
      </c:valAx>
      <c:valAx>
        <c:axId val="-436191792"/>
        <c:scaling>
          <c:orientation val="minMax"/>
          <c:max val="1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uk-UA"/>
          </a:p>
        </c:txPr>
        <c:crossAx val="-436200496"/>
        <c:crosses val="max"/>
        <c:crossBetween val="between"/>
      </c:valAx>
      <c:catAx>
        <c:axId val="-436200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436191792"/>
        <c:crosses val="autoZero"/>
        <c:auto val="0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534530169921035E-2"/>
          <c:y val="0.78780228448710243"/>
          <c:w val="0.96232537100036353"/>
          <c:h val="0.2018344702484996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uk-UA" b="1"/>
              <a:t>Кількість КУА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16026338468958"/>
          <c:y val="0.22442382478629111"/>
          <c:w val="0.56005495805460648"/>
          <c:h val="0.66282807664636934"/>
        </c:manualLayout>
      </c:layout>
      <c:pieChart>
        <c:varyColors val="1"/>
        <c:ser>
          <c:idx val="0"/>
          <c:order val="0"/>
          <c:tx>
            <c:strRef>
              <c:f>'[11]КУА-ІСІ-НПФ та СК в управлінні'!$A$15</c:f>
              <c:strCache>
                <c:ptCount val="1"/>
                <c:pt idx="0">
                  <c:v>31.03.2019</c:v>
                </c:pt>
              </c:strCache>
            </c:strRef>
          </c:tx>
          <c:explosion val="14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-6.8709571327707553E-2"/>
                  <c:y val="0.119349644210404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210501832335255E-3"/>
                  <c:y val="-2.70236569065104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0273628803031896"/>
                  <c:y val="-6.269342210309093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171430625966275"/>
                  <c:y val="0.1111114555786693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6057730932617612"/>
                  <c:y val="-5.340915718868474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36590106767291458"/>
                  <c:y val="0.647458698786246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33524966933382222"/>
                  <c:y val="0.549153451326554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30651398339092317"/>
                  <c:y val="0.6542383710248460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'[11]КУА-ІСІ-НПФ та СК в управлінні'!$C$2:$D$2</c:f>
              <c:strCache>
                <c:ptCount val="2"/>
                <c:pt idx="0">
                  <c:v>Кількість КУА з ІСІ в управлінні</c:v>
                </c:pt>
                <c:pt idx="1">
                  <c:v>Кількість КУА без ІСІ в управлінні</c:v>
                </c:pt>
              </c:strCache>
            </c:strRef>
          </c:cat>
          <c:val>
            <c:numRef>
              <c:f>'[11]КУА-ІСІ-НПФ та СК в управлінні'!$C$15:$D$15</c:f>
              <c:numCache>
                <c:formatCode>General</c:formatCode>
                <c:ptCount val="2"/>
                <c:pt idx="0">
                  <c:v>283</c:v>
                </c:pt>
                <c:pt idx="1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51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9006463388433E-2"/>
          <c:y val="0.11051628582361692"/>
          <c:w val="0.87857625649466242"/>
          <c:h val="0.63926902269313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'Активи-ВЧА-Чистий притік'!$A$4</c:f>
              <c:strCache>
                <c:ptCount val="1"/>
                <c:pt idx="0">
                  <c:v>ІСІ*, у т. ч.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2.7254704642495436E-2"/>
                  <c:y val="-1.609195984865955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993316605226427E-2"/>
                  <c:y val="6.0603941191429342E-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563127873176858E-2"/>
                  <c:y val="-2.3979129157014466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1468113842118133E-2"/>
                  <c:y val="-1.206896988649466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8627535584361116E-2"/>
                  <c:y val="-1.206896988649466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'Активи-ВЧА-Чистий притік'!$B$3:$D$3</c:f>
              <c:numCache>
                <c:formatCode>m/d/yyyy</c:formatCode>
                <c:ptCount val="3"/>
                <c:pt idx="0">
                  <c:v>43555</c:v>
                </c:pt>
                <c:pt idx="1">
                  <c:v>43830</c:v>
                </c:pt>
                <c:pt idx="2">
                  <c:v>43921</c:v>
                </c:pt>
              </c:numCache>
            </c:numRef>
          </c:cat>
          <c:val>
            <c:numRef>
              <c:f>'Активи-ВЧА-Чистий притік'!$B$4:$D$4</c:f>
              <c:numCache>
                <c:formatCode>#\ ##0.0</c:formatCode>
                <c:ptCount val="3"/>
                <c:pt idx="0">
                  <c:v>317437.48</c:v>
                </c:pt>
                <c:pt idx="1">
                  <c:v>339129.8</c:v>
                </c:pt>
                <c:pt idx="2">
                  <c:v>356884.27</c:v>
                </c:pt>
              </c:numCache>
            </c:numRef>
          </c:val>
        </c:ser>
        <c:ser>
          <c:idx val="0"/>
          <c:order val="1"/>
          <c:tx>
            <c:strRef>
              <c:f>'Активи-ВЧА-Чистий притік'!$A$6</c:f>
              <c:strCache>
                <c:ptCount val="1"/>
                <c:pt idx="0">
                  <c:v>Венчурні</c:v>
                </c:pt>
              </c:strCache>
            </c:strRef>
          </c:tx>
          <c:spPr>
            <a:ln w="12700">
              <a:noFill/>
              <a:prstDash val="solid"/>
            </a:ln>
          </c:spPr>
          <c:invertIfNegative val="0"/>
          <c:cat>
            <c:numRef>
              <c:f>'Активи-ВЧА-Чистий притік'!$B$3:$D$3</c:f>
              <c:numCache>
                <c:formatCode>m/d/yyyy</c:formatCode>
                <c:ptCount val="3"/>
                <c:pt idx="0">
                  <c:v>43555</c:v>
                </c:pt>
                <c:pt idx="1">
                  <c:v>43830</c:v>
                </c:pt>
                <c:pt idx="2">
                  <c:v>43921</c:v>
                </c:pt>
              </c:numCache>
            </c:numRef>
          </c:cat>
          <c:val>
            <c:numRef>
              <c:f>'Активи-ВЧА-Чистий притік'!$B$6:$D$6</c:f>
              <c:numCache>
                <c:formatCode>#\ ##0.0</c:formatCode>
                <c:ptCount val="3"/>
                <c:pt idx="0">
                  <c:v>300241.73</c:v>
                </c:pt>
                <c:pt idx="1">
                  <c:v>324105</c:v>
                </c:pt>
                <c:pt idx="2">
                  <c:v>340549.47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8"/>
        <c:axId val="-436191248"/>
        <c:axId val="-436190160"/>
      </c:barChart>
      <c:barChart>
        <c:barDir val="col"/>
        <c:grouping val="clustered"/>
        <c:varyColors val="0"/>
        <c:ser>
          <c:idx val="2"/>
          <c:order val="2"/>
          <c:tx>
            <c:strRef>
              <c:f>'Активи-ВЧА-Чистий притік'!$A$5</c:f>
              <c:strCache>
                <c:ptCount val="1"/>
                <c:pt idx="0">
                  <c:v>Відкриті (права шкала)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5">
                        <a:lumMod val="20000"/>
                        <a:lumOff val="80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'Активи-ВЧА-Чистий притік'!$B$3:$D$3</c:f>
              <c:numCache>
                <c:formatCode>m/d/yyyy</c:formatCode>
                <c:ptCount val="3"/>
                <c:pt idx="0">
                  <c:v>43555</c:v>
                </c:pt>
                <c:pt idx="1">
                  <c:v>43830</c:v>
                </c:pt>
                <c:pt idx="2">
                  <c:v>43921</c:v>
                </c:pt>
              </c:numCache>
            </c:numRef>
          </c:cat>
          <c:val>
            <c:numRef>
              <c:f>'Активи-ВЧА-Чистий притік'!$B$5:$D$5</c:f>
              <c:numCache>
                <c:formatCode>#\ ##0.0</c:formatCode>
                <c:ptCount val="3"/>
                <c:pt idx="0">
                  <c:v>87.46</c:v>
                </c:pt>
                <c:pt idx="1">
                  <c:v>82.93</c:v>
                </c:pt>
                <c:pt idx="2">
                  <c:v>86.89</c:v>
                </c:pt>
              </c:numCache>
            </c:numRef>
          </c:val>
        </c:ser>
        <c:ser>
          <c:idx val="3"/>
          <c:order val="3"/>
          <c:tx>
            <c:strRef>
              <c:f>'Активи-ВЧА-Чистий притік'!$A$7</c:f>
              <c:strCache>
                <c:ptCount val="1"/>
                <c:pt idx="0">
                  <c:v>НПФ (права шкала)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'Активи-ВЧА-Чистий притік'!$B$7:$D$7</c:f>
              <c:numCache>
                <c:formatCode>#\ ##0.0</c:formatCode>
                <c:ptCount val="3"/>
                <c:pt idx="0">
                  <c:v>1424.72</c:v>
                </c:pt>
                <c:pt idx="1">
                  <c:v>1603.15</c:v>
                </c:pt>
                <c:pt idx="2">
                  <c:v>1653.42</c:v>
                </c:pt>
              </c:numCache>
            </c:numRef>
          </c:val>
        </c:ser>
        <c:ser>
          <c:idx val="4"/>
          <c:order val="4"/>
          <c:tx>
            <c:strRef>
              <c:f>'Активи-ВЧА-Чистий притік'!$A$8</c:f>
              <c:strCache>
                <c:ptCount val="1"/>
                <c:pt idx="0">
                  <c:v>СК (права шкала)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6"/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'Активи-ВЧА-Чистий притік'!$B$8:$D$8</c:f>
              <c:numCache>
                <c:formatCode>#\ ##0.0</c:formatCode>
                <c:ptCount val="3"/>
                <c:pt idx="0">
                  <c:v>89.61</c:v>
                </c:pt>
                <c:pt idx="1">
                  <c:v>96.65</c:v>
                </c:pt>
                <c:pt idx="2">
                  <c:v>131.15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2"/>
        <c:overlap val="20"/>
        <c:axId val="-348157456"/>
        <c:axId val="-348154192"/>
      </c:barChart>
      <c:catAx>
        <c:axId val="-436191248"/>
        <c:scaling>
          <c:orientation val="minMax"/>
        </c:scaling>
        <c:delete val="0"/>
        <c:axPos val="b"/>
        <c:numFmt formatCode="m/d/yy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-436190160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-436190160"/>
        <c:scaling>
          <c:orientation val="minMax"/>
          <c:max val="400000"/>
          <c:min val="0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-436191248"/>
        <c:crosses val="autoZero"/>
        <c:crossBetween val="between"/>
        <c:majorUnit val="50000"/>
      </c:valAx>
      <c:valAx>
        <c:axId val="-348154192"/>
        <c:scaling>
          <c:orientation val="minMax"/>
          <c:max val="175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uk-UA"/>
          </a:p>
        </c:txPr>
        <c:crossAx val="-348157456"/>
        <c:crosses val="max"/>
        <c:crossBetween val="between"/>
        <c:majorUnit val="250"/>
      </c:valAx>
      <c:catAx>
        <c:axId val="-348157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348154192"/>
        <c:crosses val="autoZero"/>
        <c:auto val="0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4307384949333291E-2"/>
          <c:y val="0.84554347135979968"/>
          <c:w val="0.90794864895131799"/>
          <c:h val="0.1499344493208864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946872884342091E-2"/>
          <c:y val="0.15454794772228789"/>
          <c:w val="0.91726674747594228"/>
          <c:h val="0.807126864845980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'Активи-ВЧА-Чистий притік'!$B$21</c:f>
              <c:strCache>
                <c:ptCount val="1"/>
                <c:pt idx="0">
                  <c:v>Чистий притік/відтік за відповідний квартал, млн. грн.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4"/>
              <c:layout>
                <c:manualLayout>
                  <c:x val="5.2230100590658982E-3"/>
                  <c:y val="8.7144767281448314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'Активи-ВЧА-Чистий притік'!$A$22:$A$26</c:f>
              <c:strCache>
                <c:ptCount val="5"/>
                <c:pt idx="0">
                  <c:v>1 квартал '19</c:v>
                </c:pt>
                <c:pt idx="1">
                  <c:v>2 квартал '19</c:v>
                </c:pt>
                <c:pt idx="2">
                  <c:v>3 квартал '19</c:v>
                </c:pt>
                <c:pt idx="3">
                  <c:v>4 квартал '19</c:v>
                </c:pt>
                <c:pt idx="4">
                  <c:v>1 квартал '20</c:v>
                </c:pt>
              </c:strCache>
            </c:strRef>
          </c:cat>
          <c:val>
            <c:numRef>
              <c:f>'Активи-ВЧА-Чистий притік'!$B$22:$B$26</c:f>
              <c:numCache>
                <c:formatCode>#\ ##0.0</c:formatCode>
                <c:ptCount val="5"/>
                <c:pt idx="0">
                  <c:v>-2.0836525228503477</c:v>
                </c:pt>
                <c:pt idx="1">
                  <c:v>-1.5373851364050002</c:v>
                </c:pt>
                <c:pt idx="2">
                  <c:v>5.0954203240000023E-2</c:v>
                </c:pt>
                <c:pt idx="3">
                  <c:v>-2.2169976071400002</c:v>
                </c:pt>
                <c:pt idx="4">
                  <c:v>3.4000231078050001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-348161264"/>
        <c:axId val="-348153104"/>
      </c:barChart>
      <c:catAx>
        <c:axId val="-348161264"/>
        <c:scaling>
          <c:orientation val="minMax"/>
        </c:scaling>
        <c:delete val="0"/>
        <c:axPos val="b"/>
        <c:numFmt formatCode="General" sourceLinked="1"/>
        <c:majorTickMark val="cross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-348153104"/>
        <c:crossesAt val="0"/>
        <c:auto val="0"/>
        <c:lblAlgn val="ctr"/>
        <c:lblOffset val="400"/>
        <c:tickLblSkip val="1"/>
        <c:tickMarkSkip val="1"/>
        <c:noMultiLvlLbl val="0"/>
      </c:catAx>
      <c:valAx>
        <c:axId val="-348153104"/>
        <c:scaling>
          <c:orientation val="minMax"/>
          <c:max val="3.5"/>
          <c:min val="-2.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uk-UA"/>
                  <a:t>млн. грн.</a:t>
                </a:r>
              </a:p>
            </c:rich>
          </c:tx>
          <c:layout>
            <c:manualLayout>
              <c:xMode val="edge"/>
              <c:yMode val="edge"/>
              <c:x val="1.1633251523338552E-2"/>
              <c:y val="4.439013717168935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-348161264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38481</xdr:colOff>
      <xdr:row>0</xdr:row>
      <xdr:rowOff>325418</xdr:rowOff>
    </xdr:from>
    <xdr:to>
      <xdr:col>16</xdr:col>
      <xdr:colOff>546846</xdr:colOff>
      <xdr:row>21</xdr:row>
      <xdr:rowOff>75047</xdr:rowOff>
    </xdr:to>
    <xdr:graphicFrame macro="">
      <xdr:nvGraphicFramePr>
        <xdr:cNvPr id="804" name="Диаграмма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24</xdr:row>
      <xdr:rowOff>0</xdr:rowOff>
    </xdr:from>
    <xdr:ext cx="7620" cy="7620"/>
    <xdr:pic>
      <xdr:nvPicPr>
        <xdr:cNvPr id="3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4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5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6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7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8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9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0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1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2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3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4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5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6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7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8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9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0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1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2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7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8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9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0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1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2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3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4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5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6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7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8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9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40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41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42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43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44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45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46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47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48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49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50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51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52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53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54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55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56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57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58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59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60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61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62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63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64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65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66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67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68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69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70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71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72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73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74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75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76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77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78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79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80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81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82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83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84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85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86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87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88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89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90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91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92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93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94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95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96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97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98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99" name="Picture 111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00" name="Picture 111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01" name="Picture 111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02" name="Picture 111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03" name="Picture 111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04" name="Picture 111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05" name="Picture 111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06" name="Picture 111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07" name="Picture 111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08" name="Picture 111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09" name="Picture 111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10" name="Picture 111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11" name="Picture 111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12" name="Picture 111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13" name="Picture 111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14" name="Picture 111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15" name="Picture 111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16" name="Picture 111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17" name="Picture 111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18" name="Picture 111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19" name="Picture 111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20" name="Picture 111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21" name="Picture 111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22" name="Picture 1113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23" name="Picture 1113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24" name="Picture 1113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25" name="Picture 1113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26" name="Picture 1113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27" name="Picture 1113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28" name="Picture 1113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29" name="Picture 1114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30" name="Picture 1114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31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32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33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34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35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36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37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38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39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40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41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42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43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44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45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46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47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48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49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50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51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52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53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54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55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56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57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58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59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60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61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62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63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64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65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66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67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68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69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70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71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72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73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74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75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76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77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78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79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80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81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82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83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84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85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86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87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88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89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90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91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92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93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94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95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96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97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98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99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00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01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02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03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04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05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06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07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08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09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10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11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12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13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14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15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16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17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18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19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20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21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22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23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24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25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26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27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28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29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0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1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2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3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4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5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6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7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8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9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0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1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2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3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4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5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6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7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8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9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0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1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2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3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4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5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6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7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8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9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0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1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2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3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4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5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6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7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8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9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70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71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72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73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74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75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76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77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78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79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80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81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82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83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84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85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86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87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88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89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90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91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92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93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94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95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96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97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98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99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00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01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02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03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04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05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06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07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08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09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10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11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12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13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14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15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16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17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18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19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20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21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22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21770</xdr:colOff>
      <xdr:row>28</xdr:row>
      <xdr:rowOff>21771</xdr:rowOff>
    </xdr:from>
    <xdr:to>
      <xdr:col>5</xdr:col>
      <xdr:colOff>1306285</xdr:colOff>
      <xdr:row>47</xdr:row>
      <xdr:rowOff>65315</xdr:rowOff>
    </xdr:to>
    <xdr:graphicFrame macro="">
      <xdr:nvGraphicFramePr>
        <xdr:cNvPr id="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17929</xdr:colOff>
      <xdr:row>1</xdr:row>
      <xdr:rowOff>1</xdr:rowOff>
    </xdr:from>
    <xdr:to>
      <xdr:col>19</xdr:col>
      <xdr:colOff>654422</xdr:colOff>
      <xdr:row>21</xdr:row>
      <xdr:rowOff>0</xdr:rowOff>
    </xdr:to>
    <xdr:graphicFrame macro="">
      <xdr:nvGraphicFramePr>
        <xdr:cNvPr id="6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21770</xdr:colOff>
      <xdr:row>20</xdr:row>
      <xdr:rowOff>21771</xdr:rowOff>
    </xdr:from>
    <xdr:to>
      <xdr:col>5</xdr:col>
      <xdr:colOff>1306285</xdr:colOff>
      <xdr:row>39</xdr:row>
      <xdr:rowOff>65315</xdr:rowOff>
    </xdr:to>
    <xdr:graphicFrame macro="">
      <xdr:nvGraphicFramePr>
        <xdr:cNvPr id="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21771</xdr:colOff>
      <xdr:row>1</xdr:row>
      <xdr:rowOff>21772</xdr:rowOff>
    </xdr:from>
    <xdr:to>
      <xdr:col>14</xdr:col>
      <xdr:colOff>805541</xdr:colOff>
      <xdr:row>10</xdr:row>
      <xdr:rowOff>555171</xdr:rowOff>
    </xdr:to>
    <xdr:graphicFrame macro="">
      <xdr:nvGraphicFramePr>
        <xdr:cNvPr id="8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8965</xdr:colOff>
      <xdr:row>20</xdr:row>
      <xdr:rowOff>7620</xdr:rowOff>
    </xdr:from>
    <xdr:to>
      <xdr:col>10</xdr:col>
      <xdr:colOff>53788</xdr:colOff>
      <xdr:row>28</xdr:row>
      <xdr:rowOff>26894</xdr:rowOff>
    </xdr:to>
    <xdr:graphicFrame macro="">
      <xdr:nvGraphicFramePr>
        <xdr:cNvPr id="6" name="Диаграмма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&#1084;&#1073;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Mar-April-May%202020%20(coronavirus%20quarantine)/Q1%202020/1.%20Q1%202019_PR_general%20market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76;17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90;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Доходність (2)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декси світу та України"/>
      <sheetName val="Біржовий ФР України"/>
      <sheetName val="КУА-ІСІ-НПФ та СК в управлінні"/>
      <sheetName val="Активи-ВЧА-Чистий притік"/>
    </sheetNames>
    <sheetDataSet>
      <sheetData sheetId="0" refreshError="1"/>
      <sheetData sheetId="1" refreshError="1"/>
      <sheetData sheetId="2">
        <row r="2">
          <cell r="B2" t="str">
            <v>Кількість КУА (усіх)</v>
          </cell>
          <cell r="C2" t="str">
            <v>Кількість КУА з ІСІ в управлінні</v>
          </cell>
          <cell r="D2" t="str">
            <v>Кількість КУА без ІСІ в управлінні</v>
          </cell>
        </row>
        <row r="15">
          <cell r="A15" t="str">
            <v>31.03.2019</v>
          </cell>
          <cell r="C15">
            <v>283</v>
          </cell>
          <cell r="D15">
            <v>15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oomberg.com/markets/stocks/world-index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uaib.com.ua/analituaib/rankings/ici" TargetMode="External"/><Relationship Id="rId1" Type="http://schemas.openxmlformats.org/officeDocument/2006/relationships/hyperlink" Target="https://www.uaib.com.ua/analituaib/rankings/kua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70C0"/>
  </sheetPr>
  <dimension ref="A1:J24"/>
  <sheetViews>
    <sheetView tabSelected="1" zoomScale="85" zoomScaleNormal="85" workbookViewId="0">
      <selection sqref="A1:XFD1"/>
    </sheetView>
  </sheetViews>
  <sheetFormatPr defaultColWidth="9.109375" defaultRowHeight="13.2" outlineLevelCol="1"/>
  <cols>
    <col min="1" max="1" width="39.44140625" style="34" customWidth="1"/>
    <col min="2" max="3" width="13.5546875" style="34" hidden="1" customWidth="1" outlineLevel="1"/>
    <col min="4" max="4" width="13.5546875" style="6" hidden="1" customWidth="1" outlineLevel="1"/>
    <col min="5" max="5" width="13.21875" style="15" customWidth="1" collapsed="1"/>
    <col min="6" max="6" width="13.21875" style="34" customWidth="1"/>
    <col min="7" max="7" width="2.77734375" style="34" customWidth="1"/>
    <col min="8" max="8" width="31.88671875" style="34" customWidth="1"/>
    <col min="9" max="9" width="13.5546875" style="34" customWidth="1"/>
    <col min="10" max="16384" width="9.109375" style="34"/>
  </cols>
  <sheetData>
    <row r="1" spans="1:10" s="161" customFormat="1" ht="25.8" customHeight="1" thickBot="1">
      <c r="A1" s="160" t="s">
        <v>19</v>
      </c>
      <c r="B1" s="160"/>
      <c r="C1" s="160"/>
      <c r="D1" s="160"/>
      <c r="E1" s="160"/>
      <c r="F1" s="160"/>
    </row>
    <row r="2" spans="1:10" ht="36.6" customHeight="1" thickBot="1">
      <c r="A2" s="10" t="s">
        <v>47</v>
      </c>
      <c r="B2" s="11">
        <v>43555</v>
      </c>
      <c r="C2" s="11">
        <v>43830</v>
      </c>
      <c r="D2" s="11">
        <v>43921</v>
      </c>
      <c r="E2" s="11" t="s">
        <v>76</v>
      </c>
      <c r="F2" s="9" t="s">
        <v>77</v>
      </c>
      <c r="G2" s="9"/>
      <c r="H2" s="10" t="s">
        <v>47</v>
      </c>
      <c r="I2" s="11" t="s">
        <v>76</v>
      </c>
      <c r="J2" s="9" t="s">
        <v>77</v>
      </c>
    </row>
    <row r="3" spans="1:10" s="21" customFormat="1" ht="19.2" customHeight="1">
      <c r="A3" s="14" t="s">
        <v>2</v>
      </c>
      <c r="B3" s="40">
        <v>573.77200000000005</v>
      </c>
      <c r="C3" s="40">
        <v>509.65</v>
      </c>
      <c r="D3" s="37">
        <v>511.2</v>
      </c>
      <c r="E3" s="38">
        <f t="shared" ref="E3:E20" si="0">D3/C3-1</f>
        <v>3.0413028549003407E-3</v>
      </c>
      <c r="F3" s="38">
        <f t="shared" ref="F3:F20" si="1">D3/B3-1</f>
        <v>-0.10905377048723197</v>
      </c>
      <c r="G3" s="39"/>
      <c r="H3" s="12" t="s">
        <v>18</v>
      </c>
      <c r="I3" s="38">
        <v>-0.36858826082858531</v>
      </c>
      <c r="J3" s="38">
        <v>-0.23471001016092408</v>
      </c>
    </row>
    <row r="4" spans="1:10" s="21" customFormat="1" ht="19.2" customHeight="1">
      <c r="A4" s="14" t="s">
        <v>6</v>
      </c>
      <c r="B4" s="40">
        <v>1723.59</v>
      </c>
      <c r="C4" s="40">
        <v>1518.72</v>
      </c>
      <c r="D4" s="40">
        <v>1404.13</v>
      </c>
      <c r="E4" s="22">
        <f t="shared" si="0"/>
        <v>-7.5451696165191651E-2</v>
      </c>
      <c r="F4" s="22">
        <f t="shared" si="1"/>
        <v>-0.18534570286437024</v>
      </c>
      <c r="G4" s="27"/>
      <c r="H4" s="12" t="s">
        <v>1</v>
      </c>
      <c r="I4" s="22">
        <v>-0.34506623970250239</v>
      </c>
      <c r="J4" s="22">
        <v>-0.15329978048760118</v>
      </c>
    </row>
    <row r="5" spans="1:10" s="21" customFormat="1" ht="19.2" customHeight="1">
      <c r="A5" s="12" t="s">
        <v>12</v>
      </c>
      <c r="B5" s="37">
        <v>3090.76</v>
      </c>
      <c r="C5" s="37">
        <v>3050.12</v>
      </c>
      <c r="D5" s="37">
        <v>2750.3</v>
      </c>
      <c r="E5" s="22">
        <f t="shared" si="0"/>
        <v>-9.829777189094191E-2</v>
      </c>
      <c r="F5" s="22">
        <f t="shared" si="1"/>
        <v>-0.1101541368466008</v>
      </c>
      <c r="G5" s="27"/>
      <c r="H5" s="12" t="s">
        <v>8</v>
      </c>
      <c r="I5" s="22">
        <v>-0.29638294210940019</v>
      </c>
      <c r="J5" s="22">
        <v>-0.345682910267334</v>
      </c>
    </row>
    <row r="6" spans="1:10" s="21" customFormat="1" ht="19.2" customHeight="1">
      <c r="A6" s="12" t="s">
        <v>75</v>
      </c>
      <c r="B6" s="37">
        <v>29051.360000000001</v>
      </c>
      <c r="C6" s="37">
        <v>28189.75</v>
      </c>
      <c r="D6" s="37">
        <v>23603.48</v>
      </c>
      <c r="E6" s="22">
        <f t="shared" si="0"/>
        <v>-0.16269282274585617</v>
      </c>
      <c r="F6" s="22">
        <f t="shared" si="1"/>
        <v>-0.18752581634732424</v>
      </c>
      <c r="G6" s="27"/>
      <c r="H6" s="12" t="s">
        <v>41</v>
      </c>
      <c r="I6" s="22">
        <v>-0.28567712891000907</v>
      </c>
      <c r="J6" s="22">
        <v>-0.238006914917962</v>
      </c>
    </row>
    <row r="7" spans="1:10" s="17" customFormat="1" ht="19.2" customHeight="1">
      <c r="A7" s="12" t="s">
        <v>7</v>
      </c>
      <c r="B7" s="37">
        <v>2497.1</v>
      </c>
      <c r="C7" s="37">
        <v>3045.87</v>
      </c>
      <c r="D7" s="37">
        <v>2508.81</v>
      </c>
      <c r="E7" s="22">
        <f t="shared" si="0"/>
        <v>-0.17632400594903919</v>
      </c>
      <c r="F7" s="22">
        <f t="shared" si="1"/>
        <v>4.6894397501100471E-3</v>
      </c>
      <c r="G7" s="27"/>
      <c r="H7" s="12" t="s">
        <v>10</v>
      </c>
      <c r="I7" s="22">
        <v>-0.26462430955861937</v>
      </c>
      <c r="J7" s="22">
        <v>-0.17837672155842499</v>
      </c>
    </row>
    <row r="8" spans="1:10" s="21" customFormat="1" ht="19.2" customHeight="1">
      <c r="A8" s="12" t="s">
        <v>3</v>
      </c>
      <c r="B8" s="37">
        <v>2834.4</v>
      </c>
      <c r="C8" s="37">
        <v>3230.78</v>
      </c>
      <c r="D8" s="37">
        <v>2584.59</v>
      </c>
      <c r="E8" s="22">
        <f t="shared" si="0"/>
        <v>-0.20001052377444462</v>
      </c>
      <c r="F8" s="22">
        <f t="shared" si="1"/>
        <v>-8.813505503810326E-2</v>
      </c>
      <c r="G8" s="27"/>
      <c r="H8" s="12" t="s">
        <v>16</v>
      </c>
      <c r="I8" s="22">
        <v>-0.25268982477712887</v>
      </c>
      <c r="J8" s="22">
        <v>-0.25429447852760745</v>
      </c>
    </row>
    <row r="9" spans="1:10" s="21" customFormat="1" ht="19.2" customHeight="1">
      <c r="A9" s="12" t="s">
        <v>4</v>
      </c>
      <c r="B9" s="37">
        <v>21205.81</v>
      </c>
      <c r="C9" s="37">
        <v>23656.62</v>
      </c>
      <c r="D9" s="37">
        <v>18917.009999999998</v>
      </c>
      <c r="E9" s="22">
        <f t="shared" si="0"/>
        <v>-0.2003502613644722</v>
      </c>
      <c r="F9" s="22">
        <f t="shared" si="1"/>
        <v>-0.10793268448599713</v>
      </c>
      <c r="G9" s="28"/>
      <c r="H9" s="12" t="s">
        <v>9</v>
      </c>
      <c r="I9" s="22">
        <v>-0.25006925045720396</v>
      </c>
      <c r="J9" s="22">
        <v>-0.13796585817852447</v>
      </c>
    </row>
    <row r="10" spans="1:10" s="21" customFormat="1" ht="19.2" customHeight="1">
      <c r="A10" s="12" t="s">
        <v>17</v>
      </c>
      <c r="B10" s="37">
        <v>93784.18</v>
      </c>
      <c r="C10" s="37">
        <v>114425</v>
      </c>
      <c r="D10" s="37">
        <v>89643.71</v>
      </c>
      <c r="E10" s="22">
        <f t="shared" si="0"/>
        <v>-0.21657233996067282</v>
      </c>
      <c r="F10" s="22">
        <f t="shared" si="1"/>
        <v>-4.4148917226764506E-2</v>
      </c>
      <c r="G10" s="27"/>
      <c r="H10" s="12" t="s">
        <v>40</v>
      </c>
      <c r="I10" s="22">
        <v>-0.24799401785098718</v>
      </c>
      <c r="J10" s="22">
        <v>-0.22079791844971752</v>
      </c>
    </row>
    <row r="11" spans="1:10" s="21" customFormat="1" ht="19.2" customHeight="1">
      <c r="A11" s="12" t="s">
        <v>15</v>
      </c>
      <c r="B11" s="37">
        <v>56462.55</v>
      </c>
      <c r="C11" s="37">
        <v>57084.1</v>
      </c>
      <c r="D11" s="37">
        <v>44490.31</v>
      </c>
      <c r="E11" s="22">
        <f t="shared" si="0"/>
        <v>-0.22061817563910091</v>
      </c>
      <c r="F11" s="22">
        <f t="shared" si="1"/>
        <v>-0.21203859903599831</v>
      </c>
      <c r="G11" s="27"/>
      <c r="H11" s="12" t="s">
        <v>11</v>
      </c>
      <c r="I11" s="22">
        <v>-0.23201268184245527</v>
      </c>
      <c r="J11" s="22">
        <v>-0.15471362213579709</v>
      </c>
    </row>
    <row r="12" spans="1:10" s="21" customFormat="1" ht="19.2" customHeight="1">
      <c r="A12" s="12" t="s">
        <v>11</v>
      </c>
      <c r="B12" s="37">
        <v>25928.68</v>
      </c>
      <c r="C12" s="37">
        <v>28538.44</v>
      </c>
      <c r="D12" s="37">
        <v>21917.16</v>
      </c>
      <c r="E12" s="16">
        <f t="shared" si="0"/>
        <v>-0.23201268184245527</v>
      </c>
      <c r="F12" s="16">
        <f t="shared" si="1"/>
        <v>-0.15471362213579709</v>
      </c>
      <c r="G12" s="27"/>
      <c r="H12" s="12" t="s">
        <v>15</v>
      </c>
      <c r="I12" s="16">
        <v>-0.22061817563910091</v>
      </c>
      <c r="J12" s="16">
        <v>-0.21203859903599831</v>
      </c>
    </row>
    <row r="13" spans="1:10" s="21" customFormat="1" ht="19.2" customHeight="1">
      <c r="A13" s="12" t="s">
        <v>40</v>
      </c>
      <c r="B13" s="37">
        <v>7279.19</v>
      </c>
      <c r="C13" s="37">
        <v>7542.44</v>
      </c>
      <c r="D13" s="37">
        <v>5671.96</v>
      </c>
      <c r="E13" s="22">
        <f t="shared" si="0"/>
        <v>-0.24799401785098718</v>
      </c>
      <c r="F13" s="22">
        <f t="shared" si="1"/>
        <v>-0.22079791844971752</v>
      </c>
      <c r="G13" s="27"/>
      <c r="H13" s="12" t="s">
        <v>17</v>
      </c>
      <c r="I13" s="22">
        <v>-0.21657233996067282</v>
      </c>
      <c r="J13" s="22">
        <v>-4.4148917226764506E-2</v>
      </c>
    </row>
    <row r="14" spans="1:10" s="21" customFormat="1" ht="19.2" customHeight="1">
      <c r="A14" s="12" t="s">
        <v>9</v>
      </c>
      <c r="B14" s="37">
        <v>11526.04</v>
      </c>
      <c r="C14" s="37">
        <v>13249.01</v>
      </c>
      <c r="D14" s="37">
        <v>9935.84</v>
      </c>
      <c r="E14" s="22">
        <f t="shared" si="0"/>
        <v>-0.25006925045720396</v>
      </c>
      <c r="F14" s="22">
        <f t="shared" si="1"/>
        <v>-0.13796585817852447</v>
      </c>
      <c r="G14" s="27"/>
      <c r="H14" s="12" t="s">
        <v>4</v>
      </c>
      <c r="I14" s="22">
        <v>-0.2003502613644722</v>
      </c>
      <c r="J14" s="22">
        <v>-0.10793268448599713</v>
      </c>
    </row>
    <row r="15" spans="1:10" s="21" customFormat="1" ht="19.2" customHeight="1">
      <c r="A15" s="12" t="s">
        <v>16</v>
      </c>
      <c r="B15" s="37">
        <v>65.2</v>
      </c>
      <c r="C15" s="37">
        <v>65.06</v>
      </c>
      <c r="D15" s="37">
        <v>48.62</v>
      </c>
      <c r="E15" s="22">
        <f t="shared" si="0"/>
        <v>-0.25268982477712887</v>
      </c>
      <c r="F15" s="22">
        <f t="shared" si="1"/>
        <v>-0.25429447852760745</v>
      </c>
      <c r="G15" s="27"/>
      <c r="H15" s="12" t="s">
        <v>3</v>
      </c>
      <c r="I15" s="22">
        <v>-0.20001052377444462</v>
      </c>
      <c r="J15" s="22">
        <v>-8.813505503810326E-2</v>
      </c>
    </row>
    <row r="16" spans="1:10" s="21" customFormat="1" ht="19.2" customHeight="1">
      <c r="A16" s="12" t="s">
        <v>10</v>
      </c>
      <c r="B16" s="37">
        <v>5350.53</v>
      </c>
      <c r="C16" s="37">
        <v>5978.06</v>
      </c>
      <c r="D16" s="37">
        <v>4396.12</v>
      </c>
      <c r="E16" s="22">
        <f t="shared" si="0"/>
        <v>-0.26462430955861937</v>
      </c>
      <c r="F16" s="22">
        <f t="shared" si="1"/>
        <v>-0.17837672155842499</v>
      </c>
      <c r="G16" s="27"/>
      <c r="H16" s="12" t="s">
        <v>7</v>
      </c>
      <c r="I16" s="22">
        <v>-0.17632400594903919</v>
      </c>
      <c r="J16" s="22">
        <v>4.6894397501100471E-3</v>
      </c>
    </row>
    <row r="17" spans="1:10" s="17" customFormat="1" ht="19.2" customHeight="1">
      <c r="A17" s="12" t="s">
        <v>41</v>
      </c>
      <c r="B17" s="37">
        <v>38672.910000000003</v>
      </c>
      <c r="C17" s="37">
        <v>41253.74</v>
      </c>
      <c r="D17" s="37">
        <v>29468.49</v>
      </c>
      <c r="E17" s="22">
        <f t="shared" si="0"/>
        <v>-0.28567712891000907</v>
      </c>
      <c r="F17" s="22">
        <f t="shared" si="1"/>
        <v>-0.238006914917962</v>
      </c>
      <c r="G17" s="27"/>
      <c r="H17" s="12" t="s">
        <v>75</v>
      </c>
      <c r="I17" s="22">
        <v>-0.16269282274585617</v>
      </c>
      <c r="J17" s="22">
        <v>-0.18752581634732424</v>
      </c>
    </row>
    <row r="18" spans="1:10" s="21" customFormat="1" ht="19.2" customHeight="1">
      <c r="A18" s="12" t="s">
        <v>8</v>
      </c>
      <c r="B18" s="37">
        <v>2312.09</v>
      </c>
      <c r="C18" s="37">
        <v>2150.09</v>
      </c>
      <c r="D18" s="37">
        <v>1512.84</v>
      </c>
      <c r="E18" s="16">
        <f t="shared" si="0"/>
        <v>-0.29638294210940019</v>
      </c>
      <c r="F18" s="16">
        <f t="shared" si="1"/>
        <v>-0.345682910267334</v>
      </c>
      <c r="G18" s="27"/>
      <c r="H18" s="12" t="s">
        <v>12</v>
      </c>
      <c r="I18" s="16">
        <v>-9.829777189094191E-2</v>
      </c>
      <c r="J18" s="16">
        <v>-0.1101541368466008</v>
      </c>
    </row>
    <row r="19" spans="1:10" s="21" customFormat="1" ht="19.2" customHeight="1">
      <c r="A19" s="12" t="s">
        <v>1</v>
      </c>
      <c r="B19" s="37">
        <v>1198.1099999999999</v>
      </c>
      <c r="C19" s="37">
        <v>1548.92</v>
      </c>
      <c r="D19" s="37">
        <v>1014.44</v>
      </c>
      <c r="E19" s="22">
        <f t="shared" si="0"/>
        <v>-0.34506623970250239</v>
      </c>
      <c r="F19" s="22">
        <f t="shared" si="1"/>
        <v>-0.15329978048760118</v>
      </c>
      <c r="G19" s="27"/>
      <c r="H19" s="14" t="s">
        <v>6</v>
      </c>
      <c r="I19" s="22">
        <v>-7.5451696165191651E-2</v>
      </c>
      <c r="J19" s="22">
        <v>-0.18534570286437024</v>
      </c>
    </row>
    <row r="20" spans="1:10" s="15" customFormat="1" ht="19.2" customHeight="1" thickBot="1">
      <c r="A20" s="41" t="s">
        <v>18</v>
      </c>
      <c r="B20" s="119">
        <v>95414.55</v>
      </c>
      <c r="C20" s="119">
        <v>115645.3</v>
      </c>
      <c r="D20" s="119">
        <v>73019.8</v>
      </c>
      <c r="E20" s="23">
        <f t="shared" si="0"/>
        <v>-0.36858826082858531</v>
      </c>
      <c r="F20" s="23">
        <f t="shared" si="1"/>
        <v>-0.23471001016092408</v>
      </c>
      <c r="G20" s="29"/>
      <c r="H20" s="117" t="s">
        <v>2</v>
      </c>
      <c r="I20" s="23">
        <v>3.0413028549003407E-3</v>
      </c>
      <c r="J20" s="23">
        <v>-0.10905377048723197</v>
      </c>
    </row>
    <row r="21" spans="1:10" s="19" customFormat="1" ht="13.2" customHeight="1">
      <c r="A21" s="13" t="s">
        <v>61</v>
      </c>
      <c r="E21" s="31"/>
      <c r="F21" s="107"/>
    </row>
    <row r="22" spans="1:10" s="19" customFormat="1">
      <c r="A22" s="20" t="s">
        <v>29</v>
      </c>
      <c r="E22" s="31"/>
      <c r="H22" s="13" t="s">
        <v>62</v>
      </c>
    </row>
    <row r="23" spans="1:10" s="19" customFormat="1">
      <c r="A23" s="13" t="s">
        <v>63</v>
      </c>
      <c r="E23" s="31"/>
    </row>
    <row r="24" spans="1:10">
      <c r="C24" s="30"/>
    </row>
  </sheetData>
  <mergeCells count="1">
    <mergeCell ref="A1:XFD1"/>
  </mergeCells>
  <phoneticPr fontId="0" type="noConversion"/>
  <conditionalFormatting sqref="E3:F20">
    <cfRule type="cellIs" dxfId="8" priority="3" operator="lessThan">
      <formula>0</formula>
    </cfRule>
  </conditionalFormatting>
  <conditionalFormatting sqref="I3:J20">
    <cfRule type="cellIs" dxfId="7" priority="1" operator="lessThan">
      <formula>0</formula>
    </cfRule>
  </conditionalFormatting>
  <hyperlinks>
    <hyperlink ref="A22" r:id="rId1"/>
  </hyperlinks>
  <pageMargins left="0.75" right="0.75" top="1" bottom="1" header="0.5" footer="0.5"/>
  <pageSetup paperSize="9" orientation="portrait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115"/>
  <sheetViews>
    <sheetView zoomScale="85" zoomScaleNormal="85" workbookViewId="0">
      <pane ySplit="2" topLeftCell="A3" activePane="bottomLeft" state="frozen"/>
      <selection pane="bottomLeft" sqref="A1:XFD1"/>
    </sheetView>
  </sheetViews>
  <sheetFormatPr defaultRowHeight="13.2" outlineLevelRow="1"/>
  <cols>
    <col min="1" max="1" width="62.44140625" style="44" customWidth="1"/>
    <col min="2" max="3" width="11" style="88" customWidth="1"/>
    <col min="4" max="4" width="11" style="44" customWidth="1"/>
    <col min="5" max="5" width="9.44140625" style="44" customWidth="1"/>
    <col min="6" max="6" width="11.6640625" style="44" customWidth="1" collapsed="1"/>
    <col min="7" max="241" width="8.88671875" style="44"/>
    <col min="242" max="242" width="62.109375" style="44" customWidth="1"/>
    <col min="243" max="245" width="11" style="44" customWidth="1"/>
    <col min="246" max="247" width="11.44140625" style="44" customWidth="1"/>
    <col min="248" max="248" width="11.33203125" style="44" customWidth="1"/>
    <col min="249" max="249" width="12" style="44" customWidth="1"/>
    <col min="250" max="251" width="10.33203125" style="44" customWidth="1"/>
    <col min="252" max="252" width="12.6640625" style="44" customWidth="1"/>
    <col min="253" max="497" width="8.88671875" style="44"/>
    <col min="498" max="498" width="62.109375" style="44" customWidth="1"/>
    <col min="499" max="501" width="11" style="44" customWidth="1"/>
    <col min="502" max="503" width="11.44140625" style="44" customWidth="1"/>
    <col min="504" max="504" width="11.33203125" style="44" customWidth="1"/>
    <col min="505" max="505" width="12" style="44" customWidth="1"/>
    <col min="506" max="507" width="10.33203125" style="44" customWidth="1"/>
    <col min="508" max="508" width="12.6640625" style="44" customWidth="1"/>
    <col min="509" max="753" width="8.88671875" style="44"/>
    <col min="754" max="754" width="62.109375" style="44" customWidth="1"/>
    <col min="755" max="757" width="11" style="44" customWidth="1"/>
    <col min="758" max="759" width="11.44140625" style="44" customWidth="1"/>
    <col min="760" max="760" width="11.33203125" style="44" customWidth="1"/>
    <col min="761" max="761" width="12" style="44" customWidth="1"/>
    <col min="762" max="763" width="10.33203125" style="44" customWidth="1"/>
    <col min="764" max="764" width="12.6640625" style="44" customWidth="1"/>
    <col min="765" max="1009" width="8.88671875" style="44"/>
    <col min="1010" max="1010" width="62.109375" style="44" customWidth="1"/>
    <col min="1011" max="1013" width="11" style="44" customWidth="1"/>
    <col min="1014" max="1015" width="11.44140625" style="44" customWidth="1"/>
    <col min="1016" max="1016" width="11.33203125" style="44" customWidth="1"/>
    <col min="1017" max="1017" width="12" style="44" customWidth="1"/>
    <col min="1018" max="1019" width="10.33203125" style="44" customWidth="1"/>
    <col min="1020" max="1020" width="12.6640625" style="44" customWidth="1"/>
    <col min="1021" max="1265" width="8.88671875" style="44"/>
    <col min="1266" max="1266" width="62.109375" style="44" customWidth="1"/>
    <col min="1267" max="1269" width="11" style="44" customWidth="1"/>
    <col min="1270" max="1271" width="11.44140625" style="44" customWidth="1"/>
    <col min="1272" max="1272" width="11.33203125" style="44" customWidth="1"/>
    <col min="1273" max="1273" width="12" style="44" customWidth="1"/>
    <col min="1274" max="1275" width="10.33203125" style="44" customWidth="1"/>
    <col min="1276" max="1276" width="12.6640625" style="44" customWidth="1"/>
    <col min="1277" max="1521" width="8.88671875" style="44"/>
    <col min="1522" max="1522" width="62.109375" style="44" customWidth="1"/>
    <col min="1523" max="1525" width="11" style="44" customWidth="1"/>
    <col min="1526" max="1527" width="11.44140625" style="44" customWidth="1"/>
    <col min="1528" max="1528" width="11.33203125" style="44" customWidth="1"/>
    <col min="1529" max="1529" width="12" style="44" customWidth="1"/>
    <col min="1530" max="1531" width="10.33203125" style="44" customWidth="1"/>
    <col min="1532" max="1532" width="12.6640625" style="44" customWidth="1"/>
    <col min="1533" max="1777" width="8.88671875" style="44"/>
    <col min="1778" max="1778" width="62.109375" style="44" customWidth="1"/>
    <col min="1779" max="1781" width="11" style="44" customWidth="1"/>
    <col min="1782" max="1783" width="11.44140625" style="44" customWidth="1"/>
    <col min="1784" max="1784" width="11.33203125" style="44" customWidth="1"/>
    <col min="1785" max="1785" width="12" style="44" customWidth="1"/>
    <col min="1786" max="1787" width="10.33203125" style="44" customWidth="1"/>
    <col min="1788" max="1788" width="12.6640625" style="44" customWidth="1"/>
    <col min="1789" max="2033" width="8.88671875" style="44"/>
    <col min="2034" max="2034" width="62.109375" style="44" customWidth="1"/>
    <col min="2035" max="2037" width="11" style="44" customWidth="1"/>
    <col min="2038" max="2039" width="11.44140625" style="44" customWidth="1"/>
    <col min="2040" max="2040" width="11.33203125" style="44" customWidth="1"/>
    <col min="2041" max="2041" width="12" style="44" customWidth="1"/>
    <col min="2042" max="2043" width="10.33203125" style="44" customWidth="1"/>
    <col min="2044" max="2044" width="12.6640625" style="44" customWidth="1"/>
    <col min="2045" max="2289" width="8.88671875" style="44"/>
    <col min="2290" max="2290" width="62.109375" style="44" customWidth="1"/>
    <col min="2291" max="2293" width="11" style="44" customWidth="1"/>
    <col min="2294" max="2295" width="11.44140625" style="44" customWidth="1"/>
    <col min="2296" max="2296" width="11.33203125" style="44" customWidth="1"/>
    <col min="2297" max="2297" width="12" style="44" customWidth="1"/>
    <col min="2298" max="2299" width="10.33203125" style="44" customWidth="1"/>
    <col min="2300" max="2300" width="12.6640625" style="44" customWidth="1"/>
    <col min="2301" max="2545" width="8.88671875" style="44"/>
    <col min="2546" max="2546" width="62.109375" style="44" customWidth="1"/>
    <col min="2547" max="2549" width="11" style="44" customWidth="1"/>
    <col min="2550" max="2551" width="11.44140625" style="44" customWidth="1"/>
    <col min="2552" max="2552" width="11.33203125" style="44" customWidth="1"/>
    <col min="2553" max="2553" width="12" style="44" customWidth="1"/>
    <col min="2554" max="2555" width="10.33203125" style="44" customWidth="1"/>
    <col min="2556" max="2556" width="12.6640625" style="44" customWidth="1"/>
    <col min="2557" max="2801" width="8.88671875" style="44"/>
    <col min="2802" max="2802" width="62.109375" style="44" customWidth="1"/>
    <col min="2803" max="2805" width="11" style="44" customWidth="1"/>
    <col min="2806" max="2807" width="11.44140625" style="44" customWidth="1"/>
    <col min="2808" max="2808" width="11.33203125" style="44" customWidth="1"/>
    <col min="2809" max="2809" width="12" style="44" customWidth="1"/>
    <col min="2810" max="2811" width="10.33203125" style="44" customWidth="1"/>
    <col min="2812" max="2812" width="12.6640625" style="44" customWidth="1"/>
    <col min="2813" max="3057" width="8.88671875" style="44"/>
    <col min="3058" max="3058" width="62.109375" style="44" customWidth="1"/>
    <col min="3059" max="3061" width="11" style="44" customWidth="1"/>
    <col min="3062" max="3063" width="11.44140625" style="44" customWidth="1"/>
    <col min="3064" max="3064" width="11.33203125" style="44" customWidth="1"/>
    <col min="3065" max="3065" width="12" style="44" customWidth="1"/>
    <col min="3066" max="3067" width="10.33203125" style="44" customWidth="1"/>
    <col min="3068" max="3068" width="12.6640625" style="44" customWidth="1"/>
    <col min="3069" max="3313" width="8.88671875" style="44"/>
    <col min="3314" max="3314" width="62.109375" style="44" customWidth="1"/>
    <col min="3315" max="3317" width="11" style="44" customWidth="1"/>
    <col min="3318" max="3319" width="11.44140625" style="44" customWidth="1"/>
    <col min="3320" max="3320" width="11.33203125" style="44" customWidth="1"/>
    <col min="3321" max="3321" width="12" style="44" customWidth="1"/>
    <col min="3322" max="3323" width="10.33203125" style="44" customWidth="1"/>
    <col min="3324" max="3324" width="12.6640625" style="44" customWidth="1"/>
    <col min="3325" max="3569" width="8.88671875" style="44"/>
    <col min="3570" max="3570" width="62.109375" style="44" customWidth="1"/>
    <col min="3571" max="3573" width="11" style="44" customWidth="1"/>
    <col min="3574" max="3575" width="11.44140625" style="44" customWidth="1"/>
    <col min="3576" max="3576" width="11.33203125" style="44" customWidth="1"/>
    <col min="3577" max="3577" width="12" style="44" customWidth="1"/>
    <col min="3578" max="3579" width="10.33203125" style="44" customWidth="1"/>
    <col min="3580" max="3580" width="12.6640625" style="44" customWidth="1"/>
    <col min="3581" max="3825" width="8.88671875" style="44"/>
    <col min="3826" max="3826" width="62.109375" style="44" customWidth="1"/>
    <col min="3827" max="3829" width="11" style="44" customWidth="1"/>
    <col min="3830" max="3831" width="11.44140625" style="44" customWidth="1"/>
    <col min="3832" max="3832" width="11.33203125" style="44" customWidth="1"/>
    <col min="3833" max="3833" width="12" style="44" customWidth="1"/>
    <col min="3834" max="3835" width="10.33203125" style="44" customWidth="1"/>
    <col min="3836" max="3836" width="12.6640625" style="44" customWidth="1"/>
    <col min="3837" max="4081" width="8.88671875" style="44"/>
    <col min="4082" max="4082" width="62.109375" style="44" customWidth="1"/>
    <col min="4083" max="4085" width="11" style="44" customWidth="1"/>
    <col min="4086" max="4087" width="11.44140625" style="44" customWidth="1"/>
    <col min="4088" max="4088" width="11.33203125" style="44" customWidth="1"/>
    <col min="4089" max="4089" width="12" style="44" customWidth="1"/>
    <col min="4090" max="4091" width="10.33203125" style="44" customWidth="1"/>
    <col min="4092" max="4092" width="12.6640625" style="44" customWidth="1"/>
    <col min="4093" max="4337" width="8.88671875" style="44"/>
    <col min="4338" max="4338" width="62.109375" style="44" customWidth="1"/>
    <col min="4339" max="4341" width="11" style="44" customWidth="1"/>
    <col min="4342" max="4343" width="11.44140625" style="44" customWidth="1"/>
    <col min="4344" max="4344" width="11.33203125" style="44" customWidth="1"/>
    <col min="4345" max="4345" width="12" style="44" customWidth="1"/>
    <col min="4346" max="4347" width="10.33203125" style="44" customWidth="1"/>
    <col min="4348" max="4348" width="12.6640625" style="44" customWidth="1"/>
    <col min="4349" max="4593" width="8.88671875" style="44"/>
    <col min="4594" max="4594" width="62.109375" style="44" customWidth="1"/>
    <col min="4595" max="4597" width="11" style="44" customWidth="1"/>
    <col min="4598" max="4599" width="11.44140625" style="44" customWidth="1"/>
    <col min="4600" max="4600" width="11.33203125" style="44" customWidth="1"/>
    <col min="4601" max="4601" width="12" style="44" customWidth="1"/>
    <col min="4602" max="4603" width="10.33203125" style="44" customWidth="1"/>
    <col min="4604" max="4604" width="12.6640625" style="44" customWidth="1"/>
    <col min="4605" max="4849" width="8.88671875" style="44"/>
    <col min="4850" max="4850" width="62.109375" style="44" customWidth="1"/>
    <col min="4851" max="4853" width="11" style="44" customWidth="1"/>
    <col min="4854" max="4855" width="11.44140625" style="44" customWidth="1"/>
    <col min="4856" max="4856" width="11.33203125" style="44" customWidth="1"/>
    <col min="4857" max="4857" width="12" style="44" customWidth="1"/>
    <col min="4858" max="4859" width="10.33203125" style="44" customWidth="1"/>
    <col min="4860" max="4860" width="12.6640625" style="44" customWidth="1"/>
    <col min="4861" max="5105" width="8.88671875" style="44"/>
    <col min="5106" max="5106" width="62.109375" style="44" customWidth="1"/>
    <col min="5107" max="5109" width="11" style="44" customWidth="1"/>
    <col min="5110" max="5111" width="11.44140625" style="44" customWidth="1"/>
    <col min="5112" max="5112" width="11.33203125" style="44" customWidth="1"/>
    <col min="5113" max="5113" width="12" style="44" customWidth="1"/>
    <col min="5114" max="5115" width="10.33203125" style="44" customWidth="1"/>
    <col min="5116" max="5116" width="12.6640625" style="44" customWidth="1"/>
    <col min="5117" max="5361" width="8.88671875" style="44"/>
    <col min="5362" max="5362" width="62.109375" style="44" customWidth="1"/>
    <col min="5363" max="5365" width="11" style="44" customWidth="1"/>
    <col min="5366" max="5367" width="11.44140625" style="44" customWidth="1"/>
    <col min="5368" max="5368" width="11.33203125" style="44" customWidth="1"/>
    <col min="5369" max="5369" width="12" style="44" customWidth="1"/>
    <col min="5370" max="5371" width="10.33203125" style="44" customWidth="1"/>
    <col min="5372" max="5372" width="12.6640625" style="44" customWidth="1"/>
    <col min="5373" max="5617" width="8.88671875" style="44"/>
    <col min="5618" max="5618" width="62.109375" style="44" customWidth="1"/>
    <col min="5619" max="5621" width="11" style="44" customWidth="1"/>
    <col min="5622" max="5623" width="11.44140625" style="44" customWidth="1"/>
    <col min="5624" max="5624" width="11.33203125" style="44" customWidth="1"/>
    <col min="5625" max="5625" width="12" style="44" customWidth="1"/>
    <col min="5626" max="5627" width="10.33203125" style="44" customWidth="1"/>
    <col min="5628" max="5628" width="12.6640625" style="44" customWidth="1"/>
    <col min="5629" max="5873" width="8.88671875" style="44"/>
    <col min="5874" max="5874" width="62.109375" style="44" customWidth="1"/>
    <col min="5875" max="5877" width="11" style="44" customWidth="1"/>
    <col min="5878" max="5879" width="11.44140625" style="44" customWidth="1"/>
    <col min="5880" max="5880" width="11.33203125" style="44" customWidth="1"/>
    <col min="5881" max="5881" width="12" style="44" customWidth="1"/>
    <col min="5882" max="5883" width="10.33203125" style="44" customWidth="1"/>
    <col min="5884" max="5884" width="12.6640625" style="44" customWidth="1"/>
    <col min="5885" max="6129" width="8.88671875" style="44"/>
    <col min="6130" max="6130" width="62.109375" style="44" customWidth="1"/>
    <col min="6131" max="6133" width="11" style="44" customWidth="1"/>
    <col min="6134" max="6135" width="11.44140625" style="44" customWidth="1"/>
    <col min="6136" max="6136" width="11.33203125" style="44" customWidth="1"/>
    <col min="6137" max="6137" width="12" style="44" customWidth="1"/>
    <col min="6138" max="6139" width="10.33203125" style="44" customWidth="1"/>
    <col min="6140" max="6140" width="12.6640625" style="44" customWidth="1"/>
    <col min="6141" max="6385" width="8.88671875" style="44"/>
    <col min="6386" max="6386" width="62.109375" style="44" customWidth="1"/>
    <col min="6387" max="6389" width="11" style="44" customWidth="1"/>
    <col min="6390" max="6391" width="11.44140625" style="44" customWidth="1"/>
    <col min="6392" max="6392" width="11.33203125" style="44" customWidth="1"/>
    <col min="6393" max="6393" width="12" style="44" customWidth="1"/>
    <col min="6394" max="6395" width="10.33203125" style="44" customWidth="1"/>
    <col min="6396" max="6396" width="12.6640625" style="44" customWidth="1"/>
    <col min="6397" max="6641" width="8.88671875" style="44"/>
    <col min="6642" max="6642" width="62.109375" style="44" customWidth="1"/>
    <col min="6643" max="6645" width="11" style="44" customWidth="1"/>
    <col min="6646" max="6647" width="11.44140625" style="44" customWidth="1"/>
    <col min="6648" max="6648" width="11.33203125" style="44" customWidth="1"/>
    <col min="6649" max="6649" width="12" style="44" customWidth="1"/>
    <col min="6650" max="6651" width="10.33203125" style="44" customWidth="1"/>
    <col min="6652" max="6652" width="12.6640625" style="44" customWidth="1"/>
    <col min="6653" max="6897" width="8.88671875" style="44"/>
    <col min="6898" max="6898" width="62.109375" style="44" customWidth="1"/>
    <col min="6899" max="6901" width="11" style="44" customWidth="1"/>
    <col min="6902" max="6903" width="11.44140625" style="44" customWidth="1"/>
    <col min="6904" max="6904" width="11.33203125" style="44" customWidth="1"/>
    <col min="6905" max="6905" width="12" style="44" customWidth="1"/>
    <col min="6906" max="6907" width="10.33203125" style="44" customWidth="1"/>
    <col min="6908" max="6908" width="12.6640625" style="44" customWidth="1"/>
    <col min="6909" max="7153" width="8.88671875" style="44"/>
    <col min="7154" max="7154" width="62.109375" style="44" customWidth="1"/>
    <col min="7155" max="7157" width="11" style="44" customWidth="1"/>
    <col min="7158" max="7159" width="11.44140625" style="44" customWidth="1"/>
    <col min="7160" max="7160" width="11.33203125" style="44" customWidth="1"/>
    <col min="7161" max="7161" width="12" style="44" customWidth="1"/>
    <col min="7162" max="7163" width="10.33203125" style="44" customWidth="1"/>
    <col min="7164" max="7164" width="12.6640625" style="44" customWidth="1"/>
    <col min="7165" max="7409" width="8.88671875" style="44"/>
    <col min="7410" max="7410" width="62.109375" style="44" customWidth="1"/>
    <col min="7411" max="7413" width="11" style="44" customWidth="1"/>
    <col min="7414" max="7415" width="11.44140625" style="44" customWidth="1"/>
    <col min="7416" max="7416" width="11.33203125" style="44" customWidth="1"/>
    <col min="7417" max="7417" width="12" style="44" customWidth="1"/>
    <col min="7418" max="7419" width="10.33203125" style="44" customWidth="1"/>
    <col min="7420" max="7420" width="12.6640625" style="44" customWidth="1"/>
    <col min="7421" max="7665" width="8.88671875" style="44"/>
    <col min="7666" max="7666" width="62.109375" style="44" customWidth="1"/>
    <col min="7667" max="7669" width="11" style="44" customWidth="1"/>
    <col min="7670" max="7671" width="11.44140625" style="44" customWidth="1"/>
    <col min="7672" max="7672" width="11.33203125" style="44" customWidth="1"/>
    <col min="7673" max="7673" width="12" style="44" customWidth="1"/>
    <col min="7674" max="7675" width="10.33203125" style="44" customWidth="1"/>
    <col min="7676" max="7676" width="12.6640625" style="44" customWidth="1"/>
    <col min="7677" max="7921" width="8.88671875" style="44"/>
    <col min="7922" max="7922" width="62.109375" style="44" customWidth="1"/>
    <col min="7923" max="7925" width="11" style="44" customWidth="1"/>
    <col min="7926" max="7927" width="11.44140625" style="44" customWidth="1"/>
    <col min="7928" max="7928" width="11.33203125" style="44" customWidth="1"/>
    <col min="7929" max="7929" width="12" style="44" customWidth="1"/>
    <col min="7930" max="7931" width="10.33203125" style="44" customWidth="1"/>
    <col min="7932" max="7932" width="12.6640625" style="44" customWidth="1"/>
    <col min="7933" max="8177" width="8.88671875" style="44"/>
    <col min="8178" max="8178" width="62.109375" style="44" customWidth="1"/>
    <col min="8179" max="8181" width="11" style="44" customWidth="1"/>
    <col min="8182" max="8183" width="11.44140625" style="44" customWidth="1"/>
    <col min="8184" max="8184" width="11.33203125" style="44" customWidth="1"/>
    <col min="8185" max="8185" width="12" style="44" customWidth="1"/>
    <col min="8186" max="8187" width="10.33203125" style="44" customWidth="1"/>
    <col min="8188" max="8188" width="12.6640625" style="44" customWidth="1"/>
    <col min="8189" max="8433" width="8.88671875" style="44"/>
    <col min="8434" max="8434" width="62.109375" style="44" customWidth="1"/>
    <col min="8435" max="8437" width="11" style="44" customWidth="1"/>
    <col min="8438" max="8439" width="11.44140625" style="44" customWidth="1"/>
    <col min="8440" max="8440" width="11.33203125" style="44" customWidth="1"/>
    <col min="8441" max="8441" width="12" style="44" customWidth="1"/>
    <col min="8442" max="8443" width="10.33203125" style="44" customWidth="1"/>
    <col min="8444" max="8444" width="12.6640625" style="44" customWidth="1"/>
    <col min="8445" max="8689" width="8.88671875" style="44"/>
    <col min="8690" max="8690" width="62.109375" style="44" customWidth="1"/>
    <col min="8691" max="8693" width="11" style="44" customWidth="1"/>
    <col min="8694" max="8695" width="11.44140625" style="44" customWidth="1"/>
    <col min="8696" max="8696" width="11.33203125" style="44" customWidth="1"/>
    <col min="8697" max="8697" width="12" style="44" customWidth="1"/>
    <col min="8698" max="8699" width="10.33203125" style="44" customWidth="1"/>
    <col min="8700" max="8700" width="12.6640625" style="44" customWidth="1"/>
    <col min="8701" max="8945" width="8.88671875" style="44"/>
    <col min="8946" max="8946" width="62.109375" style="44" customWidth="1"/>
    <col min="8947" max="8949" width="11" style="44" customWidth="1"/>
    <col min="8950" max="8951" width="11.44140625" style="44" customWidth="1"/>
    <col min="8952" max="8952" width="11.33203125" style="44" customWidth="1"/>
    <col min="8953" max="8953" width="12" style="44" customWidth="1"/>
    <col min="8954" max="8955" width="10.33203125" style="44" customWidth="1"/>
    <col min="8956" max="8956" width="12.6640625" style="44" customWidth="1"/>
    <col min="8957" max="9201" width="8.88671875" style="44"/>
    <col min="9202" max="9202" width="62.109375" style="44" customWidth="1"/>
    <col min="9203" max="9205" width="11" style="44" customWidth="1"/>
    <col min="9206" max="9207" width="11.44140625" style="44" customWidth="1"/>
    <col min="9208" max="9208" width="11.33203125" style="44" customWidth="1"/>
    <col min="9209" max="9209" width="12" style="44" customWidth="1"/>
    <col min="9210" max="9211" width="10.33203125" style="44" customWidth="1"/>
    <col min="9212" max="9212" width="12.6640625" style="44" customWidth="1"/>
    <col min="9213" max="9457" width="8.88671875" style="44"/>
    <col min="9458" max="9458" width="62.109375" style="44" customWidth="1"/>
    <col min="9459" max="9461" width="11" style="44" customWidth="1"/>
    <col min="9462" max="9463" width="11.44140625" style="44" customWidth="1"/>
    <col min="9464" max="9464" width="11.33203125" style="44" customWidth="1"/>
    <col min="9465" max="9465" width="12" style="44" customWidth="1"/>
    <col min="9466" max="9467" width="10.33203125" style="44" customWidth="1"/>
    <col min="9468" max="9468" width="12.6640625" style="44" customWidth="1"/>
    <col min="9469" max="9713" width="8.88671875" style="44"/>
    <col min="9714" max="9714" width="62.109375" style="44" customWidth="1"/>
    <col min="9715" max="9717" width="11" style="44" customWidth="1"/>
    <col min="9718" max="9719" width="11.44140625" style="44" customWidth="1"/>
    <col min="9720" max="9720" width="11.33203125" style="44" customWidth="1"/>
    <col min="9721" max="9721" width="12" style="44" customWidth="1"/>
    <col min="9722" max="9723" width="10.33203125" style="44" customWidth="1"/>
    <col min="9724" max="9724" width="12.6640625" style="44" customWidth="1"/>
    <col min="9725" max="9969" width="8.88671875" style="44"/>
    <col min="9970" max="9970" width="62.109375" style="44" customWidth="1"/>
    <col min="9971" max="9973" width="11" style="44" customWidth="1"/>
    <col min="9974" max="9975" width="11.44140625" style="44" customWidth="1"/>
    <col min="9976" max="9976" width="11.33203125" style="44" customWidth="1"/>
    <col min="9977" max="9977" width="12" style="44" customWidth="1"/>
    <col min="9978" max="9979" width="10.33203125" style="44" customWidth="1"/>
    <col min="9980" max="9980" width="12.6640625" style="44" customWidth="1"/>
    <col min="9981" max="10225" width="8.88671875" style="44"/>
    <col min="10226" max="10226" width="62.109375" style="44" customWidth="1"/>
    <col min="10227" max="10229" width="11" style="44" customWidth="1"/>
    <col min="10230" max="10231" width="11.44140625" style="44" customWidth="1"/>
    <col min="10232" max="10232" width="11.33203125" style="44" customWidth="1"/>
    <col min="10233" max="10233" width="12" style="44" customWidth="1"/>
    <col min="10234" max="10235" width="10.33203125" style="44" customWidth="1"/>
    <col min="10236" max="10236" width="12.6640625" style="44" customWidth="1"/>
    <col min="10237" max="10481" width="8.88671875" style="44"/>
    <col min="10482" max="10482" width="62.109375" style="44" customWidth="1"/>
    <col min="10483" max="10485" width="11" style="44" customWidth="1"/>
    <col min="10486" max="10487" width="11.44140625" style="44" customWidth="1"/>
    <col min="10488" max="10488" width="11.33203125" style="44" customWidth="1"/>
    <col min="10489" max="10489" width="12" style="44" customWidth="1"/>
    <col min="10490" max="10491" width="10.33203125" style="44" customWidth="1"/>
    <col min="10492" max="10492" width="12.6640625" style="44" customWidth="1"/>
    <col min="10493" max="10737" width="8.88671875" style="44"/>
    <col min="10738" max="10738" width="62.109375" style="44" customWidth="1"/>
    <col min="10739" max="10741" width="11" style="44" customWidth="1"/>
    <col min="10742" max="10743" width="11.44140625" style="44" customWidth="1"/>
    <col min="10744" max="10744" width="11.33203125" style="44" customWidth="1"/>
    <col min="10745" max="10745" width="12" style="44" customWidth="1"/>
    <col min="10746" max="10747" width="10.33203125" style="44" customWidth="1"/>
    <col min="10748" max="10748" width="12.6640625" style="44" customWidth="1"/>
    <col min="10749" max="10993" width="8.88671875" style="44"/>
    <col min="10994" max="10994" width="62.109375" style="44" customWidth="1"/>
    <col min="10995" max="10997" width="11" style="44" customWidth="1"/>
    <col min="10998" max="10999" width="11.44140625" style="44" customWidth="1"/>
    <col min="11000" max="11000" width="11.33203125" style="44" customWidth="1"/>
    <col min="11001" max="11001" width="12" style="44" customWidth="1"/>
    <col min="11002" max="11003" width="10.33203125" style="44" customWidth="1"/>
    <col min="11004" max="11004" width="12.6640625" style="44" customWidth="1"/>
    <col min="11005" max="11249" width="8.88671875" style="44"/>
    <col min="11250" max="11250" width="62.109375" style="44" customWidth="1"/>
    <col min="11251" max="11253" width="11" style="44" customWidth="1"/>
    <col min="11254" max="11255" width="11.44140625" style="44" customWidth="1"/>
    <col min="11256" max="11256" width="11.33203125" style="44" customWidth="1"/>
    <col min="11257" max="11257" width="12" style="44" customWidth="1"/>
    <col min="11258" max="11259" width="10.33203125" style="44" customWidth="1"/>
    <col min="11260" max="11260" width="12.6640625" style="44" customWidth="1"/>
    <col min="11261" max="11505" width="8.88671875" style="44"/>
    <col min="11506" max="11506" width="62.109375" style="44" customWidth="1"/>
    <col min="11507" max="11509" width="11" style="44" customWidth="1"/>
    <col min="11510" max="11511" width="11.44140625" style="44" customWidth="1"/>
    <col min="11512" max="11512" width="11.33203125" style="44" customWidth="1"/>
    <col min="11513" max="11513" width="12" style="44" customWidth="1"/>
    <col min="11514" max="11515" width="10.33203125" style="44" customWidth="1"/>
    <col min="11516" max="11516" width="12.6640625" style="44" customWidth="1"/>
    <col min="11517" max="11761" width="8.88671875" style="44"/>
    <col min="11762" max="11762" width="62.109375" style="44" customWidth="1"/>
    <col min="11763" max="11765" width="11" style="44" customWidth="1"/>
    <col min="11766" max="11767" width="11.44140625" style="44" customWidth="1"/>
    <col min="11768" max="11768" width="11.33203125" style="44" customWidth="1"/>
    <col min="11769" max="11769" width="12" style="44" customWidth="1"/>
    <col min="11770" max="11771" width="10.33203125" style="44" customWidth="1"/>
    <col min="11772" max="11772" width="12.6640625" style="44" customWidth="1"/>
    <col min="11773" max="12017" width="8.88671875" style="44"/>
    <col min="12018" max="12018" width="62.109375" style="44" customWidth="1"/>
    <col min="12019" max="12021" width="11" style="44" customWidth="1"/>
    <col min="12022" max="12023" width="11.44140625" style="44" customWidth="1"/>
    <col min="12024" max="12024" width="11.33203125" style="44" customWidth="1"/>
    <col min="12025" max="12025" width="12" style="44" customWidth="1"/>
    <col min="12026" max="12027" width="10.33203125" style="44" customWidth="1"/>
    <col min="12028" max="12028" width="12.6640625" style="44" customWidth="1"/>
    <col min="12029" max="12273" width="8.88671875" style="44"/>
    <col min="12274" max="12274" width="62.109375" style="44" customWidth="1"/>
    <col min="12275" max="12277" width="11" style="44" customWidth="1"/>
    <col min="12278" max="12279" width="11.44140625" style="44" customWidth="1"/>
    <col min="12280" max="12280" width="11.33203125" style="44" customWidth="1"/>
    <col min="12281" max="12281" width="12" style="44" customWidth="1"/>
    <col min="12282" max="12283" width="10.33203125" style="44" customWidth="1"/>
    <col min="12284" max="12284" width="12.6640625" style="44" customWidth="1"/>
    <col min="12285" max="12529" width="8.88671875" style="44"/>
    <col min="12530" max="12530" width="62.109375" style="44" customWidth="1"/>
    <col min="12531" max="12533" width="11" style="44" customWidth="1"/>
    <col min="12534" max="12535" width="11.44140625" style="44" customWidth="1"/>
    <col min="12536" max="12536" width="11.33203125" style="44" customWidth="1"/>
    <col min="12537" max="12537" width="12" style="44" customWidth="1"/>
    <col min="12538" max="12539" width="10.33203125" style="44" customWidth="1"/>
    <col min="12540" max="12540" width="12.6640625" style="44" customWidth="1"/>
    <col min="12541" max="12785" width="8.88671875" style="44"/>
    <col min="12786" max="12786" width="62.109375" style="44" customWidth="1"/>
    <col min="12787" max="12789" width="11" style="44" customWidth="1"/>
    <col min="12790" max="12791" width="11.44140625" style="44" customWidth="1"/>
    <col min="12792" max="12792" width="11.33203125" style="44" customWidth="1"/>
    <col min="12793" max="12793" width="12" style="44" customWidth="1"/>
    <col min="12794" max="12795" width="10.33203125" style="44" customWidth="1"/>
    <col min="12796" max="12796" width="12.6640625" style="44" customWidth="1"/>
    <col min="12797" max="13041" width="8.88671875" style="44"/>
    <col min="13042" max="13042" width="62.109375" style="44" customWidth="1"/>
    <col min="13043" max="13045" width="11" style="44" customWidth="1"/>
    <col min="13046" max="13047" width="11.44140625" style="44" customWidth="1"/>
    <col min="13048" max="13048" width="11.33203125" style="44" customWidth="1"/>
    <col min="13049" max="13049" width="12" style="44" customWidth="1"/>
    <col min="13050" max="13051" width="10.33203125" style="44" customWidth="1"/>
    <col min="13052" max="13052" width="12.6640625" style="44" customWidth="1"/>
    <col min="13053" max="13297" width="8.88671875" style="44"/>
    <col min="13298" max="13298" width="62.109375" style="44" customWidth="1"/>
    <col min="13299" max="13301" width="11" style="44" customWidth="1"/>
    <col min="13302" max="13303" width="11.44140625" style="44" customWidth="1"/>
    <col min="13304" max="13304" width="11.33203125" style="44" customWidth="1"/>
    <col min="13305" max="13305" width="12" style="44" customWidth="1"/>
    <col min="13306" max="13307" width="10.33203125" style="44" customWidth="1"/>
    <col min="13308" max="13308" width="12.6640625" style="44" customWidth="1"/>
    <col min="13309" max="13553" width="8.88671875" style="44"/>
    <col min="13554" max="13554" width="62.109375" style="44" customWidth="1"/>
    <col min="13555" max="13557" width="11" style="44" customWidth="1"/>
    <col min="13558" max="13559" width="11.44140625" style="44" customWidth="1"/>
    <col min="13560" max="13560" width="11.33203125" style="44" customWidth="1"/>
    <col min="13561" max="13561" width="12" style="44" customWidth="1"/>
    <col min="13562" max="13563" width="10.33203125" style="44" customWidth="1"/>
    <col min="13564" max="13564" width="12.6640625" style="44" customWidth="1"/>
    <col min="13565" max="13809" width="8.88671875" style="44"/>
    <col min="13810" max="13810" width="62.109375" style="44" customWidth="1"/>
    <col min="13811" max="13813" width="11" style="44" customWidth="1"/>
    <col min="13814" max="13815" width="11.44140625" style="44" customWidth="1"/>
    <col min="13816" max="13816" width="11.33203125" style="44" customWidth="1"/>
    <col min="13817" max="13817" width="12" style="44" customWidth="1"/>
    <col min="13818" max="13819" width="10.33203125" style="44" customWidth="1"/>
    <col min="13820" max="13820" width="12.6640625" style="44" customWidth="1"/>
    <col min="13821" max="14065" width="8.88671875" style="44"/>
    <col min="14066" max="14066" width="62.109375" style="44" customWidth="1"/>
    <col min="14067" max="14069" width="11" style="44" customWidth="1"/>
    <col min="14070" max="14071" width="11.44140625" style="44" customWidth="1"/>
    <col min="14072" max="14072" width="11.33203125" style="44" customWidth="1"/>
    <col min="14073" max="14073" width="12" style="44" customWidth="1"/>
    <col min="14074" max="14075" width="10.33203125" style="44" customWidth="1"/>
    <col min="14076" max="14076" width="12.6640625" style="44" customWidth="1"/>
    <col min="14077" max="14321" width="8.88671875" style="44"/>
    <col min="14322" max="14322" width="62.109375" style="44" customWidth="1"/>
    <col min="14323" max="14325" width="11" style="44" customWidth="1"/>
    <col min="14326" max="14327" width="11.44140625" style="44" customWidth="1"/>
    <col min="14328" max="14328" width="11.33203125" style="44" customWidth="1"/>
    <col min="14329" max="14329" width="12" style="44" customWidth="1"/>
    <col min="14330" max="14331" width="10.33203125" style="44" customWidth="1"/>
    <col min="14332" max="14332" width="12.6640625" style="44" customWidth="1"/>
    <col min="14333" max="14577" width="8.88671875" style="44"/>
    <col min="14578" max="14578" width="62.109375" style="44" customWidth="1"/>
    <col min="14579" max="14581" width="11" style="44" customWidth="1"/>
    <col min="14582" max="14583" width="11.44140625" style="44" customWidth="1"/>
    <col min="14584" max="14584" width="11.33203125" style="44" customWidth="1"/>
    <col min="14585" max="14585" width="12" style="44" customWidth="1"/>
    <col min="14586" max="14587" width="10.33203125" style="44" customWidth="1"/>
    <col min="14588" max="14588" width="12.6640625" style="44" customWidth="1"/>
    <col min="14589" max="14833" width="8.88671875" style="44"/>
    <col min="14834" max="14834" width="62.109375" style="44" customWidth="1"/>
    <col min="14835" max="14837" width="11" style="44" customWidth="1"/>
    <col min="14838" max="14839" width="11.44140625" style="44" customWidth="1"/>
    <col min="14840" max="14840" width="11.33203125" style="44" customWidth="1"/>
    <col min="14841" max="14841" width="12" style="44" customWidth="1"/>
    <col min="14842" max="14843" width="10.33203125" style="44" customWidth="1"/>
    <col min="14844" max="14844" width="12.6640625" style="44" customWidth="1"/>
    <col min="14845" max="15089" width="8.88671875" style="44"/>
    <col min="15090" max="15090" width="62.109375" style="44" customWidth="1"/>
    <col min="15091" max="15093" width="11" style="44" customWidth="1"/>
    <col min="15094" max="15095" width="11.44140625" style="44" customWidth="1"/>
    <col min="15096" max="15096" width="11.33203125" style="44" customWidth="1"/>
    <col min="15097" max="15097" width="12" style="44" customWidth="1"/>
    <col min="15098" max="15099" width="10.33203125" style="44" customWidth="1"/>
    <col min="15100" max="15100" width="12.6640625" style="44" customWidth="1"/>
    <col min="15101" max="15345" width="8.88671875" style="44"/>
    <col min="15346" max="15346" width="62.109375" style="44" customWidth="1"/>
    <col min="15347" max="15349" width="11" style="44" customWidth="1"/>
    <col min="15350" max="15351" width="11.44140625" style="44" customWidth="1"/>
    <col min="15352" max="15352" width="11.33203125" style="44" customWidth="1"/>
    <col min="15353" max="15353" width="12" style="44" customWidth="1"/>
    <col min="15354" max="15355" width="10.33203125" style="44" customWidth="1"/>
    <col min="15356" max="15356" width="12.6640625" style="44" customWidth="1"/>
    <col min="15357" max="15601" width="8.88671875" style="44"/>
    <col min="15602" max="15602" width="62.109375" style="44" customWidth="1"/>
    <col min="15603" max="15605" width="11" style="44" customWidth="1"/>
    <col min="15606" max="15607" width="11.44140625" style="44" customWidth="1"/>
    <col min="15608" max="15608" width="11.33203125" style="44" customWidth="1"/>
    <col min="15609" max="15609" width="12" style="44" customWidth="1"/>
    <col min="15610" max="15611" width="10.33203125" style="44" customWidth="1"/>
    <col min="15612" max="15612" width="12.6640625" style="44" customWidth="1"/>
    <col min="15613" max="15857" width="8.88671875" style="44"/>
    <col min="15858" max="15858" width="62.109375" style="44" customWidth="1"/>
    <col min="15859" max="15861" width="11" style="44" customWidth="1"/>
    <col min="15862" max="15863" width="11.44140625" style="44" customWidth="1"/>
    <col min="15864" max="15864" width="11.33203125" style="44" customWidth="1"/>
    <col min="15865" max="15865" width="12" style="44" customWidth="1"/>
    <col min="15866" max="15867" width="10.33203125" style="44" customWidth="1"/>
    <col min="15868" max="15868" width="12.6640625" style="44" customWidth="1"/>
    <col min="15869" max="16113" width="8.88671875" style="44"/>
    <col min="16114" max="16114" width="62.109375" style="44" customWidth="1"/>
    <col min="16115" max="16117" width="11" style="44" customWidth="1"/>
    <col min="16118" max="16119" width="11.44140625" style="44" customWidth="1"/>
    <col min="16120" max="16120" width="11.33203125" style="44" customWidth="1"/>
    <col min="16121" max="16121" width="12" style="44" customWidth="1"/>
    <col min="16122" max="16123" width="10.33203125" style="44" customWidth="1"/>
    <col min="16124" max="16124" width="12.6640625" style="44" customWidth="1"/>
    <col min="16125" max="16384" width="8.88671875" style="44"/>
  </cols>
  <sheetData>
    <row r="1" spans="1:8" s="163" customFormat="1" ht="26.4" customHeight="1" thickBot="1">
      <c r="A1" s="162" t="s">
        <v>30</v>
      </c>
    </row>
    <row r="2" spans="1:8" ht="42.6" customHeight="1" thickBot="1">
      <c r="A2" s="108" t="s">
        <v>27</v>
      </c>
      <c r="B2" s="42" t="s">
        <v>78</v>
      </c>
      <c r="C2" s="120" t="s">
        <v>70</v>
      </c>
      <c r="D2" s="136" t="s">
        <v>79</v>
      </c>
      <c r="E2" s="33" t="s">
        <v>80</v>
      </c>
      <c r="F2" s="43" t="s">
        <v>81</v>
      </c>
    </row>
    <row r="3" spans="1:8" ht="20.399999999999999" customHeight="1">
      <c r="A3" s="110" t="s">
        <v>28</v>
      </c>
      <c r="B3" s="46">
        <v>736</v>
      </c>
      <c r="C3" s="45">
        <v>536</v>
      </c>
      <c r="D3" s="137">
        <v>507</v>
      </c>
      <c r="E3" s="47">
        <f>D3/C3-1</f>
        <v>-5.410447761194026E-2</v>
      </c>
      <c r="F3" s="50">
        <f>D3/B3-1</f>
        <v>-0.31114130434782605</v>
      </c>
    </row>
    <row r="4" spans="1:8" ht="20.399999999999999" customHeight="1">
      <c r="A4" s="111" t="s">
        <v>25</v>
      </c>
      <c r="B4" s="48">
        <v>365</v>
      </c>
      <c r="C4" s="49">
        <v>216</v>
      </c>
      <c r="D4" s="138">
        <v>212</v>
      </c>
      <c r="E4" s="47">
        <f t="shared" ref="E4:E19" si="0">D4/C4-1</f>
        <v>-1.851851851851849E-2</v>
      </c>
      <c r="F4" s="50">
        <f t="shared" ref="F4:F19" si="1">D4/B4-1</f>
        <v>-0.41917808219178088</v>
      </c>
    </row>
    <row r="5" spans="1:8" s="54" customFormat="1" ht="18" hidden="1" customHeight="1" outlineLevel="1">
      <c r="A5" s="51" t="s">
        <v>58</v>
      </c>
      <c r="B5" s="53">
        <v>0.49592391304347827</v>
      </c>
      <c r="C5" s="121">
        <v>0.40298507462686567</v>
      </c>
      <c r="D5" s="139">
        <f>D4/$D$3</f>
        <v>0.4181459566074951</v>
      </c>
      <c r="E5" s="52">
        <f t="shared" si="0"/>
        <v>3.7621447877858261E-2</v>
      </c>
      <c r="F5" s="150">
        <f t="shared" si="1"/>
        <v>-0.15683445462159895</v>
      </c>
      <c r="G5" s="32"/>
      <c r="H5" s="32"/>
    </row>
    <row r="6" spans="1:8" ht="18" customHeight="1" collapsed="1">
      <c r="A6" s="109" t="s">
        <v>57</v>
      </c>
      <c r="B6" s="55">
        <v>347</v>
      </c>
      <c r="C6" s="56">
        <v>201</v>
      </c>
      <c r="D6" s="140">
        <v>195</v>
      </c>
      <c r="E6" s="57">
        <f t="shared" si="0"/>
        <v>-2.9850746268656692E-2</v>
      </c>
      <c r="F6" s="151">
        <f t="shared" si="1"/>
        <v>-0.43804034582132567</v>
      </c>
    </row>
    <row r="7" spans="1:8" s="62" customFormat="1" ht="18" hidden="1" customHeight="1" outlineLevel="1">
      <c r="A7" s="51" t="s">
        <v>59</v>
      </c>
      <c r="B7" s="58">
        <v>0.9506849315068493</v>
      </c>
      <c r="C7" s="59">
        <v>0.93055555555555558</v>
      </c>
      <c r="D7" s="82">
        <f>D6/$D$4</f>
        <v>0.91981132075471694</v>
      </c>
      <c r="E7" s="60">
        <f t="shared" si="0"/>
        <v>-1.1546043368065417E-2</v>
      </c>
      <c r="F7" s="152">
        <f>D7/B7-1</f>
        <v>-3.2475123701810715E-2</v>
      </c>
    </row>
    <row r="8" spans="1:8" ht="18" customHeight="1" collapsed="1">
      <c r="A8" s="112" t="s">
        <v>83</v>
      </c>
      <c r="B8" s="63">
        <v>0</v>
      </c>
      <c r="C8" s="64">
        <v>2</v>
      </c>
      <c r="D8" s="141">
        <v>2</v>
      </c>
      <c r="E8" s="60">
        <f>D8/C8-1</f>
        <v>0</v>
      </c>
      <c r="F8" s="152" t="s">
        <v>64</v>
      </c>
    </row>
    <row r="9" spans="1:8" s="62" customFormat="1" ht="18" hidden="1" customHeight="1" outlineLevel="1">
      <c r="A9" s="51" t="s">
        <v>59</v>
      </c>
      <c r="B9" s="58">
        <v>0</v>
      </c>
      <c r="C9" s="59">
        <v>9.2592592592592587E-3</v>
      </c>
      <c r="D9" s="82">
        <f>D8/$D$4</f>
        <v>9.433962264150943E-3</v>
      </c>
      <c r="E9" s="60">
        <f>D9/C9-1</f>
        <v>1.8867924528301883E-2</v>
      </c>
      <c r="F9" s="153" t="s">
        <v>64</v>
      </c>
    </row>
    <row r="10" spans="1:8" ht="18" customHeight="1" collapsed="1">
      <c r="A10" s="112" t="s">
        <v>26</v>
      </c>
      <c r="B10" s="63">
        <v>10</v>
      </c>
      <c r="C10" s="64">
        <v>9</v>
      </c>
      <c r="D10" s="141">
        <v>10</v>
      </c>
      <c r="E10" s="60">
        <f>D10/C10-1</f>
        <v>0.11111111111111116</v>
      </c>
      <c r="F10" s="152">
        <f>D10/B10-1</f>
        <v>0</v>
      </c>
    </row>
    <row r="11" spans="1:8" s="62" customFormat="1" ht="18" hidden="1" customHeight="1" outlineLevel="1">
      <c r="A11" s="51" t="s">
        <v>59</v>
      </c>
      <c r="B11" s="58">
        <v>2.7397260273972601E-2</v>
      </c>
      <c r="C11" s="59">
        <v>4.1666666666666664E-2</v>
      </c>
      <c r="D11" s="82">
        <f>D10/$D$4</f>
        <v>4.716981132075472E-2</v>
      </c>
      <c r="E11" s="60">
        <f>D11/C11-1</f>
        <v>0.1320754716981134</v>
      </c>
      <c r="F11" s="154">
        <f>D11/B11-1</f>
        <v>0.72169811320754729</v>
      </c>
    </row>
    <row r="12" spans="1:8" ht="18" customHeight="1" collapsed="1">
      <c r="A12" s="112" t="s">
        <v>31</v>
      </c>
      <c r="B12" s="63">
        <v>3</v>
      </c>
      <c r="C12" s="64">
        <v>3</v>
      </c>
      <c r="D12" s="141">
        <v>3</v>
      </c>
      <c r="E12" s="60">
        <f t="shared" si="0"/>
        <v>0</v>
      </c>
      <c r="F12" s="152">
        <f t="shared" si="1"/>
        <v>0</v>
      </c>
    </row>
    <row r="13" spans="1:8" s="62" customFormat="1" ht="18" hidden="1" customHeight="1" outlineLevel="1">
      <c r="A13" s="51" t="s">
        <v>59</v>
      </c>
      <c r="B13" s="58">
        <v>8.21917808219178E-3</v>
      </c>
      <c r="C13" s="59">
        <v>1.3888888888888888E-2</v>
      </c>
      <c r="D13" s="82">
        <f>D12/$D$4</f>
        <v>1.4150943396226415E-2</v>
      </c>
      <c r="E13" s="60">
        <f t="shared" si="0"/>
        <v>1.8867924528301883E-2</v>
      </c>
      <c r="F13" s="154">
        <f t="shared" si="1"/>
        <v>0.72169811320754729</v>
      </c>
    </row>
    <row r="14" spans="1:8" ht="18" customHeight="1" collapsed="1">
      <c r="A14" s="135" t="s">
        <v>84</v>
      </c>
      <c r="B14" s="63">
        <v>4</v>
      </c>
      <c r="C14" s="64">
        <v>1</v>
      </c>
      <c r="D14" s="141">
        <v>1</v>
      </c>
      <c r="E14" s="60">
        <f t="shared" ref="E14:E15" si="2">D14/C14-1</f>
        <v>0</v>
      </c>
      <c r="F14" s="152">
        <f t="shared" ref="F14:F15" si="3">D14/B14-1</f>
        <v>-0.75</v>
      </c>
    </row>
    <row r="15" spans="1:8" s="62" customFormat="1" ht="18" hidden="1" customHeight="1" outlineLevel="1">
      <c r="A15" s="69" t="s">
        <v>59</v>
      </c>
      <c r="B15" s="58">
        <v>1.0958904109589041E-2</v>
      </c>
      <c r="C15" s="59">
        <v>4.6296296296296294E-3</v>
      </c>
      <c r="D15" s="82">
        <f>D14/$D$4</f>
        <v>4.7169811320754715E-3</v>
      </c>
      <c r="E15" s="60">
        <f t="shared" si="2"/>
        <v>1.8867924528301883E-2</v>
      </c>
      <c r="F15" s="152">
        <f t="shared" si="3"/>
        <v>-0.56957547169811318</v>
      </c>
    </row>
    <row r="16" spans="1:8" ht="18" customHeight="1" collapsed="1">
      <c r="A16" s="135" t="s">
        <v>82</v>
      </c>
      <c r="B16" s="66">
        <v>1</v>
      </c>
      <c r="C16" s="67">
        <v>0</v>
      </c>
      <c r="D16" s="127">
        <v>0</v>
      </c>
      <c r="E16" s="68" t="s">
        <v>103</v>
      </c>
      <c r="F16" s="155">
        <f>D16/B16-1</f>
        <v>-1</v>
      </c>
    </row>
    <row r="17" spans="1:6" s="62" customFormat="1" ht="18" hidden="1" customHeight="1" outlineLevel="1">
      <c r="A17" s="69" t="s">
        <v>59</v>
      </c>
      <c r="B17" s="58">
        <f>B16/$B$4</f>
        <v>2.7397260273972603E-3</v>
      </c>
      <c r="C17" s="59">
        <f>C16/$C$4</f>
        <v>0</v>
      </c>
      <c r="D17" s="82">
        <f>D16/$D$4</f>
        <v>0</v>
      </c>
      <c r="E17" s="65" t="s">
        <v>64</v>
      </c>
      <c r="F17" s="154">
        <f>D17/B17-1</f>
        <v>-1</v>
      </c>
    </row>
    <row r="18" spans="1:6" ht="18" hidden="1" customHeight="1" outlineLevel="1">
      <c r="A18" s="70" t="s">
        <v>32</v>
      </c>
      <c r="B18" s="71">
        <f>SUM(B7,B13,B11,B9,B17,B15)</f>
        <v>0.99999999999999989</v>
      </c>
      <c r="C18" s="72">
        <f>SUM(C7,C13,C11,C9,C17,C15)</f>
        <v>1</v>
      </c>
      <c r="D18" s="142">
        <f>SUM(D7,D13,D11,D9,D17,D15)</f>
        <v>0.99528301886792458</v>
      </c>
      <c r="E18" s="148">
        <f>D18/C18-1</f>
        <v>-4.7169811320754151E-3</v>
      </c>
      <c r="F18" s="156">
        <f>D18/B18-1</f>
        <v>-4.7169811320753041E-3</v>
      </c>
    </row>
    <row r="19" spans="1:6" ht="18" customHeight="1" collapsed="1">
      <c r="A19" s="113" t="s">
        <v>39</v>
      </c>
      <c r="B19" s="73">
        <v>76342.45</v>
      </c>
      <c r="C19" s="74">
        <v>73158.19</v>
      </c>
      <c r="D19" s="143">
        <v>78293.78</v>
      </c>
      <c r="E19" s="47">
        <f t="shared" si="0"/>
        <v>7.0198428911376842E-2</v>
      </c>
      <c r="F19" s="50">
        <f t="shared" si="1"/>
        <v>2.5560222392653209E-2</v>
      </c>
    </row>
    <row r="20" spans="1:6" ht="18" customHeight="1">
      <c r="A20" s="114" t="s">
        <v>56</v>
      </c>
      <c r="B20" s="75">
        <v>73155.38</v>
      </c>
      <c r="C20" s="76">
        <v>71914.17</v>
      </c>
      <c r="D20" s="144">
        <v>77336.03</v>
      </c>
      <c r="E20" s="52">
        <f>D20/C20-1</f>
        <v>7.5393486429725876E-2</v>
      </c>
      <c r="F20" s="150">
        <f>D20/B20-1</f>
        <v>5.7147539934861769E-2</v>
      </c>
    </row>
    <row r="21" spans="1:6" s="62" customFormat="1" ht="18" hidden="1" customHeight="1" outlineLevel="1">
      <c r="A21" s="51" t="s">
        <v>60</v>
      </c>
      <c r="B21" s="58">
        <v>0.95825297720992719</v>
      </c>
      <c r="C21" s="59">
        <v>0.98299547870170101</v>
      </c>
      <c r="D21" s="82">
        <f>D20/$D$19</f>
        <v>0.98776722748601486</v>
      </c>
      <c r="E21" s="60">
        <f t="shared" ref="E21:E32" si="4">D21/C21-1</f>
        <v>4.8542937253548413E-3</v>
      </c>
      <c r="F21" s="154">
        <f t="shared" ref="F21:F32" si="5">D21/B21-1</f>
        <v>3.0800061130018097E-2</v>
      </c>
    </row>
    <row r="22" spans="1:6" ht="18" customHeight="1" collapsed="1">
      <c r="A22" s="112" t="s">
        <v>36</v>
      </c>
      <c r="B22" s="77">
        <v>0</v>
      </c>
      <c r="C22" s="78">
        <v>0</v>
      </c>
      <c r="D22" s="145">
        <v>52.290000000000006</v>
      </c>
      <c r="E22" s="65" t="s">
        <v>64</v>
      </c>
      <c r="F22" s="152" t="s">
        <v>64</v>
      </c>
    </row>
    <row r="23" spans="1:6" s="62" customFormat="1" ht="18" hidden="1" customHeight="1" outlineLevel="1">
      <c r="A23" s="51" t="s">
        <v>60</v>
      </c>
      <c r="B23" s="58">
        <v>0</v>
      </c>
      <c r="C23" s="59">
        <v>0</v>
      </c>
      <c r="D23" s="82">
        <f>D22/$D$19</f>
        <v>6.6786914618249382E-4</v>
      </c>
      <c r="E23" s="65" t="s">
        <v>64</v>
      </c>
      <c r="F23" s="152" t="s">
        <v>64</v>
      </c>
    </row>
    <row r="24" spans="1:6" ht="18" customHeight="1" collapsed="1">
      <c r="A24" s="112" t="s">
        <v>34</v>
      </c>
      <c r="B24" s="124">
        <v>2790.13</v>
      </c>
      <c r="C24" s="125">
        <v>1136.9000000000001</v>
      </c>
      <c r="D24" s="146">
        <v>533.30000000000007</v>
      </c>
      <c r="E24" s="60">
        <f t="shared" si="4"/>
        <v>-0.53091740698390355</v>
      </c>
      <c r="F24" s="154">
        <f t="shared" si="5"/>
        <v>-0.80886195266887206</v>
      </c>
    </row>
    <row r="25" spans="1:6" s="62" customFormat="1" ht="18" hidden="1" customHeight="1" outlineLevel="1">
      <c r="A25" s="51" t="s">
        <v>60</v>
      </c>
      <c r="B25" s="58">
        <v>3.6547556438128459E-2</v>
      </c>
      <c r="C25" s="59">
        <v>1.5540296992038759E-2</v>
      </c>
      <c r="D25" s="82">
        <f>D24/$D$19</f>
        <v>6.8115244914730144E-3</v>
      </c>
      <c r="E25" s="60">
        <f t="shared" si="4"/>
        <v>-0.56168633746430108</v>
      </c>
      <c r="F25" s="154">
        <f t="shared" si="5"/>
        <v>-0.81362572069614891</v>
      </c>
    </row>
    <row r="26" spans="1:6" ht="18" customHeight="1" collapsed="1">
      <c r="A26" s="112" t="s">
        <v>33</v>
      </c>
      <c r="B26" s="124">
        <v>165.75</v>
      </c>
      <c r="C26" s="125">
        <v>22.44</v>
      </c>
      <c r="D26" s="146">
        <v>326.79000000000002</v>
      </c>
      <c r="E26" s="60">
        <f t="shared" si="4"/>
        <v>13.56283422459893</v>
      </c>
      <c r="F26" s="154">
        <f t="shared" si="5"/>
        <v>0.97158371040724001</v>
      </c>
    </row>
    <row r="27" spans="1:6" s="62" customFormat="1" ht="18" hidden="1" customHeight="1" outlineLevel="1">
      <c r="A27" s="51" t="s">
        <v>60</v>
      </c>
      <c r="B27" s="58">
        <v>2.1711380758673584E-3</v>
      </c>
      <c r="C27" s="59">
        <v>3.0673257498579448E-4</v>
      </c>
      <c r="D27" s="82">
        <f>D26/$D$19</f>
        <v>4.1738947844899045E-3</v>
      </c>
      <c r="E27" s="60">
        <f t="shared" si="4"/>
        <v>12.607601946689906</v>
      </c>
      <c r="F27" s="154">
        <f t="shared" si="5"/>
        <v>0.92244557399807703</v>
      </c>
    </row>
    <row r="28" spans="1:6" ht="18" customHeight="1" collapsed="1">
      <c r="A28" s="149" t="s">
        <v>85</v>
      </c>
      <c r="B28" s="77">
        <v>169.11</v>
      </c>
      <c r="C28" s="78">
        <v>0.11</v>
      </c>
      <c r="D28" s="145">
        <v>43.61</v>
      </c>
      <c r="E28" s="60">
        <f>D28/C28-1</f>
        <v>395.45454545454544</v>
      </c>
      <c r="F28" s="154">
        <f>D28/B28-1</f>
        <v>-0.74212051327538298</v>
      </c>
    </row>
    <row r="29" spans="1:6" s="62" customFormat="1" ht="18" hidden="1" customHeight="1" outlineLevel="1">
      <c r="A29" s="51" t="s">
        <v>60</v>
      </c>
      <c r="B29" s="58">
        <v>2.2151502866360698E-3</v>
      </c>
      <c r="C29" s="59">
        <v>1.5035910538519336E-6</v>
      </c>
      <c r="D29" s="82">
        <f>D28/$D$19</f>
        <v>5.5700465605313732E-4</v>
      </c>
      <c r="E29" s="60">
        <f t="shared" si="4"/>
        <v>369.44956780381887</v>
      </c>
      <c r="F29" s="154">
        <f t="shared" si="5"/>
        <v>-0.74854769023414414</v>
      </c>
    </row>
    <row r="30" spans="1:6" ht="18" customHeight="1" collapsed="1" thickBot="1">
      <c r="A30" s="115" t="s">
        <v>35</v>
      </c>
      <c r="B30" s="79">
        <v>62.06</v>
      </c>
      <c r="C30" s="80">
        <v>72.459999999999994</v>
      </c>
      <c r="D30" s="147">
        <v>1.08</v>
      </c>
      <c r="E30" s="81">
        <f t="shared" si="4"/>
        <v>-0.98509522495169743</v>
      </c>
      <c r="F30" s="157">
        <f t="shared" si="5"/>
        <v>-0.98259748630357713</v>
      </c>
    </row>
    <row r="31" spans="1:6" s="62" customFormat="1" ht="18" hidden="1" customHeight="1" outlineLevel="1">
      <c r="A31" s="69" t="s">
        <v>60</v>
      </c>
      <c r="B31" s="58">
        <v>8.1291601199594732E-4</v>
      </c>
      <c r="C31" s="59">
        <v>9.9045643420101002E-4</v>
      </c>
      <c r="D31" s="82">
        <f>D30/$D$19</f>
        <v>1.3794199232684897E-5</v>
      </c>
      <c r="E31" s="60">
        <f t="shared" si="4"/>
        <v>-0.98607288644269087</v>
      </c>
      <c r="F31" s="61">
        <f t="shared" si="5"/>
        <v>-0.98303121229114909</v>
      </c>
    </row>
    <row r="32" spans="1:6" ht="18" hidden="1" customHeight="1" outlineLevel="1" thickBot="1">
      <c r="A32" s="83" t="s">
        <v>32</v>
      </c>
      <c r="B32" s="84">
        <v>0.99999973802255504</v>
      </c>
      <c r="C32" s="85">
        <v>0.99983446829398048</v>
      </c>
      <c r="D32" s="86">
        <f>SUM(D21,D27,D25,D23,D29,D31)</f>
        <v>0.99999131476344605</v>
      </c>
      <c r="E32" s="122">
        <f t="shared" si="4"/>
        <v>1.5687243682771523E-4</v>
      </c>
      <c r="F32" s="123">
        <f t="shared" si="5"/>
        <v>-8.423261315670949E-6</v>
      </c>
    </row>
    <row r="33" spans="1:6" s="24" customFormat="1" ht="18" customHeight="1" collapsed="1">
      <c r="A33" s="164" t="s">
        <v>38</v>
      </c>
      <c r="B33" s="164"/>
      <c r="C33" s="164"/>
      <c r="D33" s="164"/>
      <c r="E33" s="164"/>
      <c r="F33" s="164"/>
    </row>
    <row r="34" spans="1:6" s="87" customFormat="1" ht="21.6" customHeight="1" collapsed="1">
      <c r="A34" s="165" t="s">
        <v>86</v>
      </c>
      <c r="B34" s="165"/>
      <c r="C34" s="165"/>
      <c r="D34" s="165"/>
      <c r="E34" s="165"/>
      <c r="F34" s="165"/>
    </row>
    <row r="35" spans="1:6" ht="21.6" customHeight="1">
      <c r="A35" s="126"/>
      <c r="B35" s="126"/>
      <c r="C35" s="126"/>
      <c r="D35" s="126"/>
      <c r="E35" s="126"/>
      <c r="F35" s="126"/>
    </row>
    <row r="115" spans="1:1">
      <c r="A115" s="44" t="s">
        <v>65</v>
      </c>
    </row>
  </sheetData>
  <mergeCells count="3">
    <mergeCell ref="A1:XFD1"/>
    <mergeCell ref="A33:F33"/>
    <mergeCell ref="A34:F34"/>
  </mergeCells>
  <conditionalFormatting sqref="E3:F32">
    <cfRule type="cellIs" dxfId="6" priority="4" operator="lessThan">
      <formula>0</formula>
    </cfRule>
  </conditionalFormatting>
  <conditionalFormatting sqref="E15:F15">
    <cfRule type="cellIs" dxfId="5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24"/>
  <sheetViews>
    <sheetView zoomScale="85" zoomScaleNormal="85" workbookViewId="0">
      <selection activeCell="G2" sqref="G2"/>
    </sheetView>
  </sheetViews>
  <sheetFormatPr defaultColWidth="9.109375" defaultRowHeight="13.2" outlineLevelRow="1" outlineLevelCol="1"/>
  <cols>
    <col min="1" max="1" width="12.6640625" style="2" customWidth="1"/>
    <col min="2" max="2" width="14" style="1" customWidth="1"/>
    <col min="3" max="3" width="14" style="1" hidden="1" customWidth="1" outlineLevel="1"/>
    <col min="4" max="4" width="19.21875" style="1" hidden="1" customWidth="1" outlineLevel="1"/>
    <col min="5" max="6" width="19.5546875" style="1" hidden="1" customWidth="1" outlineLevel="1"/>
    <col min="7" max="7" width="18" style="1" customWidth="1" collapsed="1"/>
    <col min="8" max="9" width="12.88671875" style="1" customWidth="1"/>
    <col min="10" max="20" width="10.109375" style="1" customWidth="1"/>
    <col min="21" max="21" width="10.5546875" style="1" customWidth="1"/>
    <col min="22" max="248" width="9.109375" style="1"/>
    <col min="249" max="249" width="10.21875" style="1" customWidth="1"/>
    <col min="250" max="250" width="10.6640625" style="1" customWidth="1"/>
    <col min="251" max="251" width="17.77734375" style="1" customWidth="1"/>
    <col min="252" max="252" width="16" style="1" customWidth="1"/>
    <col min="253" max="253" width="14.44140625" style="1" customWidth="1"/>
    <col min="254" max="266" width="11.6640625" style="1" customWidth="1"/>
    <col min="267" max="504" width="9.109375" style="1"/>
    <col min="505" max="505" width="10.21875" style="1" customWidth="1"/>
    <col min="506" max="506" width="10.6640625" style="1" customWidth="1"/>
    <col min="507" max="507" width="17.77734375" style="1" customWidth="1"/>
    <col min="508" max="508" width="16" style="1" customWidth="1"/>
    <col min="509" max="509" width="14.44140625" style="1" customWidth="1"/>
    <col min="510" max="522" width="11.6640625" style="1" customWidth="1"/>
    <col min="523" max="760" width="9.109375" style="1"/>
    <col min="761" max="761" width="10.21875" style="1" customWidth="1"/>
    <col min="762" max="762" width="10.6640625" style="1" customWidth="1"/>
    <col min="763" max="763" width="17.77734375" style="1" customWidth="1"/>
    <col min="764" max="764" width="16" style="1" customWidth="1"/>
    <col min="765" max="765" width="14.44140625" style="1" customWidth="1"/>
    <col min="766" max="778" width="11.6640625" style="1" customWidth="1"/>
    <col min="779" max="1016" width="9.109375" style="1"/>
    <col min="1017" max="1017" width="10.21875" style="1" customWidth="1"/>
    <col min="1018" max="1018" width="10.6640625" style="1" customWidth="1"/>
    <col min="1019" max="1019" width="17.77734375" style="1" customWidth="1"/>
    <col min="1020" max="1020" width="16" style="1" customWidth="1"/>
    <col min="1021" max="1021" width="14.44140625" style="1" customWidth="1"/>
    <col min="1022" max="1034" width="11.6640625" style="1" customWidth="1"/>
    <col min="1035" max="1272" width="9.109375" style="1"/>
    <col min="1273" max="1273" width="10.21875" style="1" customWidth="1"/>
    <col min="1274" max="1274" width="10.6640625" style="1" customWidth="1"/>
    <col min="1275" max="1275" width="17.77734375" style="1" customWidth="1"/>
    <col min="1276" max="1276" width="16" style="1" customWidth="1"/>
    <col min="1277" max="1277" width="14.44140625" style="1" customWidth="1"/>
    <col min="1278" max="1290" width="11.6640625" style="1" customWidth="1"/>
    <col min="1291" max="1528" width="9.109375" style="1"/>
    <col min="1529" max="1529" width="10.21875" style="1" customWidth="1"/>
    <col min="1530" max="1530" width="10.6640625" style="1" customWidth="1"/>
    <col min="1531" max="1531" width="17.77734375" style="1" customWidth="1"/>
    <col min="1532" max="1532" width="16" style="1" customWidth="1"/>
    <col min="1533" max="1533" width="14.44140625" style="1" customWidth="1"/>
    <col min="1534" max="1546" width="11.6640625" style="1" customWidth="1"/>
    <col min="1547" max="1784" width="9.109375" style="1"/>
    <col min="1785" max="1785" width="10.21875" style="1" customWidth="1"/>
    <col min="1786" max="1786" width="10.6640625" style="1" customWidth="1"/>
    <col min="1787" max="1787" width="17.77734375" style="1" customWidth="1"/>
    <col min="1788" max="1788" width="16" style="1" customWidth="1"/>
    <col min="1789" max="1789" width="14.44140625" style="1" customWidth="1"/>
    <col min="1790" max="1802" width="11.6640625" style="1" customWidth="1"/>
    <col min="1803" max="2040" width="9.109375" style="1"/>
    <col min="2041" max="2041" width="10.21875" style="1" customWidth="1"/>
    <col min="2042" max="2042" width="10.6640625" style="1" customWidth="1"/>
    <col min="2043" max="2043" width="17.77734375" style="1" customWidth="1"/>
    <col min="2044" max="2044" width="16" style="1" customWidth="1"/>
    <col min="2045" max="2045" width="14.44140625" style="1" customWidth="1"/>
    <col min="2046" max="2058" width="11.6640625" style="1" customWidth="1"/>
    <col min="2059" max="2296" width="9.109375" style="1"/>
    <col min="2297" max="2297" width="10.21875" style="1" customWidth="1"/>
    <col min="2298" max="2298" width="10.6640625" style="1" customWidth="1"/>
    <col min="2299" max="2299" width="17.77734375" style="1" customWidth="1"/>
    <col min="2300" max="2300" width="16" style="1" customWidth="1"/>
    <col min="2301" max="2301" width="14.44140625" style="1" customWidth="1"/>
    <col min="2302" max="2314" width="11.6640625" style="1" customWidth="1"/>
    <col min="2315" max="2552" width="9.109375" style="1"/>
    <col min="2553" max="2553" width="10.21875" style="1" customWidth="1"/>
    <col min="2554" max="2554" width="10.6640625" style="1" customWidth="1"/>
    <col min="2555" max="2555" width="17.77734375" style="1" customWidth="1"/>
    <col min="2556" max="2556" width="16" style="1" customWidth="1"/>
    <col min="2557" max="2557" width="14.44140625" style="1" customWidth="1"/>
    <col min="2558" max="2570" width="11.6640625" style="1" customWidth="1"/>
    <col min="2571" max="2808" width="9.109375" style="1"/>
    <col min="2809" max="2809" width="10.21875" style="1" customWidth="1"/>
    <col min="2810" max="2810" width="10.6640625" style="1" customWidth="1"/>
    <col min="2811" max="2811" width="17.77734375" style="1" customWidth="1"/>
    <col min="2812" max="2812" width="16" style="1" customWidth="1"/>
    <col min="2813" max="2813" width="14.44140625" style="1" customWidth="1"/>
    <col min="2814" max="2826" width="11.6640625" style="1" customWidth="1"/>
    <col min="2827" max="3064" width="9.109375" style="1"/>
    <col min="3065" max="3065" width="10.21875" style="1" customWidth="1"/>
    <col min="3066" max="3066" width="10.6640625" style="1" customWidth="1"/>
    <col min="3067" max="3067" width="17.77734375" style="1" customWidth="1"/>
    <col min="3068" max="3068" width="16" style="1" customWidth="1"/>
    <col min="3069" max="3069" width="14.44140625" style="1" customWidth="1"/>
    <col min="3070" max="3082" width="11.6640625" style="1" customWidth="1"/>
    <col min="3083" max="3320" width="9.109375" style="1"/>
    <col min="3321" max="3321" width="10.21875" style="1" customWidth="1"/>
    <col min="3322" max="3322" width="10.6640625" style="1" customWidth="1"/>
    <col min="3323" max="3323" width="17.77734375" style="1" customWidth="1"/>
    <col min="3324" max="3324" width="16" style="1" customWidth="1"/>
    <col min="3325" max="3325" width="14.44140625" style="1" customWidth="1"/>
    <col min="3326" max="3338" width="11.6640625" style="1" customWidth="1"/>
    <col min="3339" max="3576" width="9.109375" style="1"/>
    <col min="3577" max="3577" width="10.21875" style="1" customWidth="1"/>
    <col min="3578" max="3578" width="10.6640625" style="1" customWidth="1"/>
    <col min="3579" max="3579" width="17.77734375" style="1" customWidth="1"/>
    <col min="3580" max="3580" width="16" style="1" customWidth="1"/>
    <col min="3581" max="3581" width="14.44140625" style="1" customWidth="1"/>
    <col min="3582" max="3594" width="11.6640625" style="1" customWidth="1"/>
    <col min="3595" max="3832" width="9.109375" style="1"/>
    <col min="3833" max="3833" width="10.21875" style="1" customWidth="1"/>
    <col min="3834" max="3834" width="10.6640625" style="1" customWidth="1"/>
    <col min="3835" max="3835" width="17.77734375" style="1" customWidth="1"/>
    <col min="3836" max="3836" width="16" style="1" customWidth="1"/>
    <col min="3837" max="3837" width="14.44140625" style="1" customWidth="1"/>
    <col min="3838" max="3850" width="11.6640625" style="1" customWidth="1"/>
    <col min="3851" max="4088" width="9.109375" style="1"/>
    <col min="4089" max="4089" width="10.21875" style="1" customWidth="1"/>
    <col min="4090" max="4090" width="10.6640625" style="1" customWidth="1"/>
    <col min="4091" max="4091" width="17.77734375" style="1" customWidth="1"/>
    <col min="4092" max="4092" width="16" style="1" customWidth="1"/>
    <col min="4093" max="4093" width="14.44140625" style="1" customWidth="1"/>
    <col min="4094" max="4106" width="11.6640625" style="1" customWidth="1"/>
    <col min="4107" max="4344" width="9.109375" style="1"/>
    <col min="4345" max="4345" width="10.21875" style="1" customWidth="1"/>
    <col min="4346" max="4346" width="10.6640625" style="1" customWidth="1"/>
    <col min="4347" max="4347" width="17.77734375" style="1" customWidth="1"/>
    <col min="4348" max="4348" width="16" style="1" customWidth="1"/>
    <col min="4349" max="4349" width="14.44140625" style="1" customWidth="1"/>
    <col min="4350" max="4362" width="11.6640625" style="1" customWidth="1"/>
    <col min="4363" max="4600" width="9.109375" style="1"/>
    <col min="4601" max="4601" width="10.21875" style="1" customWidth="1"/>
    <col min="4602" max="4602" width="10.6640625" style="1" customWidth="1"/>
    <col min="4603" max="4603" width="17.77734375" style="1" customWidth="1"/>
    <col min="4604" max="4604" width="16" style="1" customWidth="1"/>
    <col min="4605" max="4605" width="14.44140625" style="1" customWidth="1"/>
    <col min="4606" max="4618" width="11.6640625" style="1" customWidth="1"/>
    <col min="4619" max="4856" width="9.109375" style="1"/>
    <col min="4857" max="4857" width="10.21875" style="1" customWidth="1"/>
    <col min="4858" max="4858" width="10.6640625" style="1" customWidth="1"/>
    <col min="4859" max="4859" width="17.77734375" style="1" customWidth="1"/>
    <col min="4860" max="4860" width="16" style="1" customWidth="1"/>
    <col min="4861" max="4861" width="14.44140625" style="1" customWidth="1"/>
    <col min="4862" max="4874" width="11.6640625" style="1" customWidth="1"/>
    <col min="4875" max="5112" width="9.109375" style="1"/>
    <col min="5113" max="5113" width="10.21875" style="1" customWidth="1"/>
    <col min="5114" max="5114" width="10.6640625" style="1" customWidth="1"/>
    <col min="5115" max="5115" width="17.77734375" style="1" customWidth="1"/>
    <col min="5116" max="5116" width="16" style="1" customWidth="1"/>
    <col min="5117" max="5117" width="14.44140625" style="1" customWidth="1"/>
    <col min="5118" max="5130" width="11.6640625" style="1" customWidth="1"/>
    <col min="5131" max="5368" width="9.109375" style="1"/>
    <col min="5369" max="5369" width="10.21875" style="1" customWidth="1"/>
    <col min="5370" max="5370" width="10.6640625" style="1" customWidth="1"/>
    <col min="5371" max="5371" width="17.77734375" style="1" customWidth="1"/>
    <col min="5372" max="5372" width="16" style="1" customWidth="1"/>
    <col min="5373" max="5373" width="14.44140625" style="1" customWidth="1"/>
    <col min="5374" max="5386" width="11.6640625" style="1" customWidth="1"/>
    <col min="5387" max="5624" width="9.109375" style="1"/>
    <col min="5625" max="5625" width="10.21875" style="1" customWidth="1"/>
    <col min="5626" max="5626" width="10.6640625" style="1" customWidth="1"/>
    <col min="5627" max="5627" width="17.77734375" style="1" customWidth="1"/>
    <col min="5628" max="5628" width="16" style="1" customWidth="1"/>
    <col min="5629" max="5629" width="14.44140625" style="1" customWidth="1"/>
    <col min="5630" max="5642" width="11.6640625" style="1" customWidth="1"/>
    <col min="5643" max="5880" width="9.109375" style="1"/>
    <col min="5881" max="5881" width="10.21875" style="1" customWidth="1"/>
    <col min="5882" max="5882" width="10.6640625" style="1" customWidth="1"/>
    <col min="5883" max="5883" width="17.77734375" style="1" customWidth="1"/>
    <col min="5884" max="5884" width="16" style="1" customWidth="1"/>
    <col min="5885" max="5885" width="14.44140625" style="1" customWidth="1"/>
    <col min="5886" max="5898" width="11.6640625" style="1" customWidth="1"/>
    <col min="5899" max="6136" width="9.109375" style="1"/>
    <col min="6137" max="6137" width="10.21875" style="1" customWidth="1"/>
    <col min="6138" max="6138" width="10.6640625" style="1" customWidth="1"/>
    <col min="6139" max="6139" width="17.77734375" style="1" customWidth="1"/>
    <col min="6140" max="6140" width="16" style="1" customWidth="1"/>
    <col min="6141" max="6141" width="14.44140625" style="1" customWidth="1"/>
    <col min="6142" max="6154" width="11.6640625" style="1" customWidth="1"/>
    <col min="6155" max="6392" width="9.109375" style="1"/>
    <col min="6393" max="6393" width="10.21875" style="1" customWidth="1"/>
    <col min="6394" max="6394" width="10.6640625" style="1" customWidth="1"/>
    <col min="6395" max="6395" width="17.77734375" style="1" customWidth="1"/>
    <col min="6396" max="6396" width="16" style="1" customWidth="1"/>
    <col min="6397" max="6397" width="14.44140625" style="1" customWidth="1"/>
    <col min="6398" max="6410" width="11.6640625" style="1" customWidth="1"/>
    <col min="6411" max="6648" width="9.109375" style="1"/>
    <col min="6649" max="6649" width="10.21875" style="1" customWidth="1"/>
    <col min="6650" max="6650" width="10.6640625" style="1" customWidth="1"/>
    <col min="6651" max="6651" width="17.77734375" style="1" customWidth="1"/>
    <col min="6652" max="6652" width="16" style="1" customWidth="1"/>
    <col min="6653" max="6653" width="14.44140625" style="1" customWidth="1"/>
    <col min="6654" max="6666" width="11.6640625" style="1" customWidth="1"/>
    <col min="6667" max="6904" width="9.109375" style="1"/>
    <col min="6905" max="6905" width="10.21875" style="1" customWidth="1"/>
    <col min="6906" max="6906" width="10.6640625" style="1" customWidth="1"/>
    <col min="6907" max="6907" width="17.77734375" style="1" customWidth="1"/>
    <col min="6908" max="6908" width="16" style="1" customWidth="1"/>
    <col min="6909" max="6909" width="14.44140625" style="1" customWidth="1"/>
    <col min="6910" max="6922" width="11.6640625" style="1" customWidth="1"/>
    <col min="6923" max="7160" width="9.109375" style="1"/>
    <col min="7161" max="7161" width="10.21875" style="1" customWidth="1"/>
    <col min="7162" max="7162" width="10.6640625" style="1" customWidth="1"/>
    <col min="7163" max="7163" width="17.77734375" style="1" customWidth="1"/>
    <col min="7164" max="7164" width="16" style="1" customWidth="1"/>
    <col min="7165" max="7165" width="14.44140625" style="1" customWidth="1"/>
    <col min="7166" max="7178" width="11.6640625" style="1" customWidth="1"/>
    <col min="7179" max="7416" width="9.109375" style="1"/>
    <col min="7417" max="7417" width="10.21875" style="1" customWidth="1"/>
    <col min="7418" max="7418" width="10.6640625" style="1" customWidth="1"/>
    <col min="7419" max="7419" width="17.77734375" style="1" customWidth="1"/>
    <col min="7420" max="7420" width="16" style="1" customWidth="1"/>
    <col min="7421" max="7421" width="14.44140625" style="1" customWidth="1"/>
    <col min="7422" max="7434" width="11.6640625" style="1" customWidth="1"/>
    <col min="7435" max="7672" width="9.109375" style="1"/>
    <col min="7673" max="7673" width="10.21875" style="1" customWidth="1"/>
    <col min="7674" max="7674" width="10.6640625" style="1" customWidth="1"/>
    <col min="7675" max="7675" width="17.77734375" style="1" customWidth="1"/>
    <col min="7676" max="7676" width="16" style="1" customWidth="1"/>
    <col min="7677" max="7677" width="14.44140625" style="1" customWidth="1"/>
    <col min="7678" max="7690" width="11.6640625" style="1" customWidth="1"/>
    <col min="7691" max="7928" width="9.109375" style="1"/>
    <col min="7929" max="7929" width="10.21875" style="1" customWidth="1"/>
    <col min="7930" max="7930" width="10.6640625" style="1" customWidth="1"/>
    <col min="7931" max="7931" width="17.77734375" style="1" customWidth="1"/>
    <col min="7932" max="7932" width="16" style="1" customWidth="1"/>
    <col min="7933" max="7933" width="14.44140625" style="1" customWidth="1"/>
    <col min="7934" max="7946" width="11.6640625" style="1" customWidth="1"/>
    <col min="7947" max="8184" width="9.109375" style="1"/>
    <col min="8185" max="8185" width="10.21875" style="1" customWidth="1"/>
    <col min="8186" max="8186" width="10.6640625" style="1" customWidth="1"/>
    <col min="8187" max="8187" width="17.77734375" style="1" customWidth="1"/>
    <col min="8188" max="8188" width="16" style="1" customWidth="1"/>
    <col min="8189" max="8189" width="14.44140625" style="1" customWidth="1"/>
    <col min="8190" max="8202" width="11.6640625" style="1" customWidth="1"/>
    <col min="8203" max="8440" width="9.109375" style="1"/>
    <col min="8441" max="8441" width="10.21875" style="1" customWidth="1"/>
    <col min="8442" max="8442" width="10.6640625" style="1" customWidth="1"/>
    <col min="8443" max="8443" width="17.77734375" style="1" customWidth="1"/>
    <col min="8444" max="8444" width="16" style="1" customWidth="1"/>
    <col min="8445" max="8445" width="14.44140625" style="1" customWidth="1"/>
    <col min="8446" max="8458" width="11.6640625" style="1" customWidth="1"/>
    <col min="8459" max="8696" width="9.109375" style="1"/>
    <col min="8697" max="8697" width="10.21875" style="1" customWidth="1"/>
    <col min="8698" max="8698" width="10.6640625" style="1" customWidth="1"/>
    <col min="8699" max="8699" width="17.77734375" style="1" customWidth="1"/>
    <col min="8700" max="8700" width="16" style="1" customWidth="1"/>
    <col min="8701" max="8701" width="14.44140625" style="1" customWidth="1"/>
    <col min="8702" max="8714" width="11.6640625" style="1" customWidth="1"/>
    <col min="8715" max="8952" width="9.109375" style="1"/>
    <col min="8953" max="8953" width="10.21875" style="1" customWidth="1"/>
    <col min="8954" max="8954" width="10.6640625" style="1" customWidth="1"/>
    <col min="8955" max="8955" width="17.77734375" style="1" customWidth="1"/>
    <col min="8956" max="8956" width="16" style="1" customWidth="1"/>
    <col min="8957" max="8957" width="14.44140625" style="1" customWidth="1"/>
    <col min="8958" max="8970" width="11.6640625" style="1" customWidth="1"/>
    <col min="8971" max="9208" width="9.109375" style="1"/>
    <col min="9209" max="9209" width="10.21875" style="1" customWidth="1"/>
    <col min="9210" max="9210" width="10.6640625" style="1" customWidth="1"/>
    <col min="9211" max="9211" width="17.77734375" style="1" customWidth="1"/>
    <col min="9212" max="9212" width="16" style="1" customWidth="1"/>
    <col min="9213" max="9213" width="14.44140625" style="1" customWidth="1"/>
    <col min="9214" max="9226" width="11.6640625" style="1" customWidth="1"/>
    <col min="9227" max="9464" width="9.109375" style="1"/>
    <col min="9465" max="9465" width="10.21875" style="1" customWidth="1"/>
    <col min="9466" max="9466" width="10.6640625" style="1" customWidth="1"/>
    <col min="9467" max="9467" width="17.77734375" style="1" customWidth="1"/>
    <col min="9468" max="9468" width="16" style="1" customWidth="1"/>
    <col min="9469" max="9469" width="14.44140625" style="1" customWidth="1"/>
    <col min="9470" max="9482" width="11.6640625" style="1" customWidth="1"/>
    <col min="9483" max="9720" width="9.109375" style="1"/>
    <col min="9721" max="9721" width="10.21875" style="1" customWidth="1"/>
    <col min="9722" max="9722" width="10.6640625" style="1" customWidth="1"/>
    <col min="9723" max="9723" width="17.77734375" style="1" customWidth="1"/>
    <col min="9724" max="9724" width="16" style="1" customWidth="1"/>
    <col min="9725" max="9725" width="14.44140625" style="1" customWidth="1"/>
    <col min="9726" max="9738" width="11.6640625" style="1" customWidth="1"/>
    <col min="9739" max="9976" width="9.109375" style="1"/>
    <col min="9977" max="9977" width="10.21875" style="1" customWidth="1"/>
    <col min="9978" max="9978" width="10.6640625" style="1" customWidth="1"/>
    <col min="9979" max="9979" width="17.77734375" style="1" customWidth="1"/>
    <col min="9980" max="9980" width="16" style="1" customWidth="1"/>
    <col min="9981" max="9981" width="14.44140625" style="1" customWidth="1"/>
    <col min="9982" max="9994" width="11.6640625" style="1" customWidth="1"/>
    <col min="9995" max="10232" width="9.109375" style="1"/>
    <col min="10233" max="10233" width="10.21875" style="1" customWidth="1"/>
    <col min="10234" max="10234" width="10.6640625" style="1" customWidth="1"/>
    <col min="10235" max="10235" width="17.77734375" style="1" customWidth="1"/>
    <col min="10236" max="10236" width="16" style="1" customWidth="1"/>
    <col min="10237" max="10237" width="14.44140625" style="1" customWidth="1"/>
    <col min="10238" max="10250" width="11.6640625" style="1" customWidth="1"/>
    <col min="10251" max="10488" width="9.109375" style="1"/>
    <col min="10489" max="10489" width="10.21875" style="1" customWidth="1"/>
    <col min="10490" max="10490" width="10.6640625" style="1" customWidth="1"/>
    <col min="10491" max="10491" width="17.77734375" style="1" customWidth="1"/>
    <col min="10492" max="10492" width="16" style="1" customWidth="1"/>
    <col min="10493" max="10493" width="14.44140625" style="1" customWidth="1"/>
    <col min="10494" max="10506" width="11.6640625" style="1" customWidth="1"/>
    <col min="10507" max="10744" width="9.109375" style="1"/>
    <col min="10745" max="10745" width="10.21875" style="1" customWidth="1"/>
    <col min="10746" max="10746" width="10.6640625" style="1" customWidth="1"/>
    <col min="10747" max="10747" width="17.77734375" style="1" customWidth="1"/>
    <col min="10748" max="10748" width="16" style="1" customWidth="1"/>
    <col min="10749" max="10749" width="14.44140625" style="1" customWidth="1"/>
    <col min="10750" max="10762" width="11.6640625" style="1" customWidth="1"/>
    <col min="10763" max="11000" width="9.109375" style="1"/>
    <col min="11001" max="11001" width="10.21875" style="1" customWidth="1"/>
    <col min="11002" max="11002" width="10.6640625" style="1" customWidth="1"/>
    <col min="11003" max="11003" width="17.77734375" style="1" customWidth="1"/>
    <col min="11004" max="11004" width="16" style="1" customWidth="1"/>
    <col min="11005" max="11005" width="14.44140625" style="1" customWidth="1"/>
    <col min="11006" max="11018" width="11.6640625" style="1" customWidth="1"/>
    <col min="11019" max="11256" width="9.109375" style="1"/>
    <col min="11257" max="11257" width="10.21875" style="1" customWidth="1"/>
    <col min="11258" max="11258" width="10.6640625" style="1" customWidth="1"/>
    <col min="11259" max="11259" width="17.77734375" style="1" customWidth="1"/>
    <col min="11260" max="11260" width="16" style="1" customWidth="1"/>
    <col min="11261" max="11261" width="14.44140625" style="1" customWidth="1"/>
    <col min="11262" max="11274" width="11.6640625" style="1" customWidth="1"/>
    <col min="11275" max="11512" width="9.109375" style="1"/>
    <col min="11513" max="11513" width="10.21875" style="1" customWidth="1"/>
    <col min="11514" max="11514" width="10.6640625" style="1" customWidth="1"/>
    <col min="11515" max="11515" width="17.77734375" style="1" customWidth="1"/>
    <col min="11516" max="11516" width="16" style="1" customWidth="1"/>
    <col min="11517" max="11517" width="14.44140625" style="1" customWidth="1"/>
    <col min="11518" max="11530" width="11.6640625" style="1" customWidth="1"/>
    <col min="11531" max="11768" width="9.109375" style="1"/>
    <col min="11769" max="11769" width="10.21875" style="1" customWidth="1"/>
    <col min="11770" max="11770" width="10.6640625" style="1" customWidth="1"/>
    <col min="11771" max="11771" width="17.77734375" style="1" customWidth="1"/>
    <col min="11772" max="11772" width="16" style="1" customWidth="1"/>
    <col min="11773" max="11773" width="14.44140625" style="1" customWidth="1"/>
    <col min="11774" max="11786" width="11.6640625" style="1" customWidth="1"/>
    <col min="11787" max="12024" width="9.109375" style="1"/>
    <col min="12025" max="12025" width="10.21875" style="1" customWidth="1"/>
    <col min="12026" max="12026" width="10.6640625" style="1" customWidth="1"/>
    <col min="12027" max="12027" width="17.77734375" style="1" customWidth="1"/>
    <col min="12028" max="12028" width="16" style="1" customWidth="1"/>
    <col min="12029" max="12029" width="14.44140625" style="1" customWidth="1"/>
    <col min="12030" max="12042" width="11.6640625" style="1" customWidth="1"/>
    <col min="12043" max="12280" width="9.109375" style="1"/>
    <col min="12281" max="12281" width="10.21875" style="1" customWidth="1"/>
    <col min="12282" max="12282" width="10.6640625" style="1" customWidth="1"/>
    <col min="12283" max="12283" width="17.77734375" style="1" customWidth="1"/>
    <col min="12284" max="12284" width="16" style="1" customWidth="1"/>
    <col min="12285" max="12285" width="14.44140625" style="1" customWidth="1"/>
    <col min="12286" max="12298" width="11.6640625" style="1" customWidth="1"/>
    <col min="12299" max="12536" width="9.109375" style="1"/>
    <col min="12537" max="12537" width="10.21875" style="1" customWidth="1"/>
    <col min="12538" max="12538" width="10.6640625" style="1" customWidth="1"/>
    <col min="12539" max="12539" width="17.77734375" style="1" customWidth="1"/>
    <col min="12540" max="12540" width="16" style="1" customWidth="1"/>
    <col min="12541" max="12541" width="14.44140625" style="1" customWidth="1"/>
    <col min="12542" max="12554" width="11.6640625" style="1" customWidth="1"/>
    <col min="12555" max="12792" width="9.109375" style="1"/>
    <col min="12793" max="12793" width="10.21875" style="1" customWidth="1"/>
    <col min="12794" max="12794" width="10.6640625" style="1" customWidth="1"/>
    <col min="12795" max="12795" width="17.77734375" style="1" customWidth="1"/>
    <col min="12796" max="12796" width="16" style="1" customWidth="1"/>
    <col min="12797" max="12797" width="14.44140625" style="1" customWidth="1"/>
    <col min="12798" max="12810" width="11.6640625" style="1" customWidth="1"/>
    <col min="12811" max="13048" width="9.109375" style="1"/>
    <col min="13049" max="13049" width="10.21875" style="1" customWidth="1"/>
    <col min="13050" max="13050" width="10.6640625" style="1" customWidth="1"/>
    <col min="13051" max="13051" width="17.77734375" style="1" customWidth="1"/>
    <col min="13052" max="13052" width="16" style="1" customWidth="1"/>
    <col min="13053" max="13053" width="14.44140625" style="1" customWidth="1"/>
    <col min="13054" max="13066" width="11.6640625" style="1" customWidth="1"/>
    <col min="13067" max="13304" width="9.109375" style="1"/>
    <col min="13305" max="13305" width="10.21875" style="1" customWidth="1"/>
    <col min="13306" max="13306" width="10.6640625" style="1" customWidth="1"/>
    <col min="13307" max="13307" width="17.77734375" style="1" customWidth="1"/>
    <col min="13308" max="13308" width="16" style="1" customWidth="1"/>
    <col min="13309" max="13309" width="14.44140625" style="1" customWidth="1"/>
    <col min="13310" max="13322" width="11.6640625" style="1" customWidth="1"/>
    <col min="13323" max="13560" width="9.109375" style="1"/>
    <col min="13561" max="13561" width="10.21875" style="1" customWidth="1"/>
    <col min="13562" max="13562" width="10.6640625" style="1" customWidth="1"/>
    <col min="13563" max="13563" width="17.77734375" style="1" customWidth="1"/>
    <col min="13564" max="13564" width="16" style="1" customWidth="1"/>
    <col min="13565" max="13565" width="14.44140625" style="1" customWidth="1"/>
    <col min="13566" max="13578" width="11.6640625" style="1" customWidth="1"/>
    <col min="13579" max="13816" width="9.109375" style="1"/>
    <col min="13817" max="13817" width="10.21875" style="1" customWidth="1"/>
    <col min="13818" max="13818" width="10.6640625" style="1" customWidth="1"/>
    <col min="13819" max="13819" width="17.77734375" style="1" customWidth="1"/>
    <col min="13820" max="13820" width="16" style="1" customWidth="1"/>
    <col min="13821" max="13821" width="14.44140625" style="1" customWidth="1"/>
    <col min="13822" max="13834" width="11.6640625" style="1" customWidth="1"/>
    <col min="13835" max="14072" width="9.109375" style="1"/>
    <col min="14073" max="14073" width="10.21875" style="1" customWidth="1"/>
    <col min="14074" max="14074" width="10.6640625" style="1" customWidth="1"/>
    <col min="14075" max="14075" width="17.77734375" style="1" customWidth="1"/>
    <col min="14076" max="14076" width="16" style="1" customWidth="1"/>
    <col min="14077" max="14077" width="14.44140625" style="1" customWidth="1"/>
    <col min="14078" max="14090" width="11.6640625" style="1" customWidth="1"/>
    <col min="14091" max="14328" width="9.109375" style="1"/>
    <col min="14329" max="14329" width="10.21875" style="1" customWidth="1"/>
    <col min="14330" max="14330" width="10.6640625" style="1" customWidth="1"/>
    <col min="14331" max="14331" width="17.77734375" style="1" customWidth="1"/>
    <col min="14332" max="14332" width="16" style="1" customWidth="1"/>
    <col min="14333" max="14333" width="14.44140625" style="1" customWidth="1"/>
    <col min="14334" max="14346" width="11.6640625" style="1" customWidth="1"/>
    <col min="14347" max="14584" width="9.109375" style="1"/>
    <col min="14585" max="14585" width="10.21875" style="1" customWidth="1"/>
    <col min="14586" max="14586" width="10.6640625" style="1" customWidth="1"/>
    <col min="14587" max="14587" width="17.77734375" style="1" customWidth="1"/>
    <col min="14588" max="14588" width="16" style="1" customWidth="1"/>
    <col min="14589" max="14589" width="14.44140625" style="1" customWidth="1"/>
    <col min="14590" max="14602" width="11.6640625" style="1" customWidth="1"/>
    <col min="14603" max="14840" width="9.109375" style="1"/>
    <col min="14841" max="14841" width="10.21875" style="1" customWidth="1"/>
    <col min="14842" max="14842" width="10.6640625" style="1" customWidth="1"/>
    <col min="14843" max="14843" width="17.77734375" style="1" customWidth="1"/>
    <col min="14844" max="14844" width="16" style="1" customWidth="1"/>
    <col min="14845" max="14845" width="14.44140625" style="1" customWidth="1"/>
    <col min="14846" max="14858" width="11.6640625" style="1" customWidth="1"/>
    <col min="14859" max="15096" width="9.109375" style="1"/>
    <col min="15097" max="15097" width="10.21875" style="1" customWidth="1"/>
    <col min="15098" max="15098" width="10.6640625" style="1" customWidth="1"/>
    <col min="15099" max="15099" width="17.77734375" style="1" customWidth="1"/>
    <col min="15100" max="15100" width="16" style="1" customWidth="1"/>
    <col min="15101" max="15101" width="14.44140625" style="1" customWidth="1"/>
    <col min="15102" max="15114" width="11.6640625" style="1" customWidth="1"/>
    <col min="15115" max="15352" width="9.109375" style="1"/>
    <col min="15353" max="15353" width="10.21875" style="1" customWidth="1"/>
    <col min="15354" max="15354" width="10.6640625" style="1" customWidth="1"/>
    <col min="15355" max="15355" width="17.77734375" style="1" customWidth="1"/>
    <col min="15356" max="15356" width="16" style="1" customWidth="1"/>
    <col min="15357" max="15357" width="14.44140625" style="1" customWidth="1"/>
    <col min="15358" max="15370" width="11.6640625" style="1" customWidth="1"/>
    <col min="15371" max="15608" width="9.109375" style="1"/>
    <col min="15609" max="15609" width="10.21875" style="1" customWidth="1"/>
    <col min="15610" max="15610" width="10.6640625" style="1" customWidth="1"/>
    <col min="15611" max="15611" width="17.77734375" style="1" customWidth="1"/>
    <col min="15612" max="15612" width="16" style="1" customWidth="1"/>
    <col min="15613" max="15613" width="14.44140625" style="1" customWidth="1"/>
    <col min="15614" max="15626" width="11.6640625" style="1" customWidth="1"/>
    <col min="15627" max="15864" width="9.109375" style="1"/>
    <col min="15865" max="15865" width="10.21875" style="1" customWidth="1"/>
    <col min="15866" max="15866" width="10.6640625" style="1" customWidth="1"/>
    <col min="15867" max="15867" width="17.77734375" style="1" customWidth="1"/>
    <col min="15868" max="15868" width="16" style="1" customWidth="1"/>
    <col min="15869" max="15869" width="14.44140625" style="1" customWidth="1"/>
    <col min="15870" max="15882" width="11.6640625" style="1" customWidth="1"/>
    <col min="15883" max="16120" width="9.109375" style="1"/>
    <col min="16121" max="16121" width="10.21875" style="1" customWidth="1"/>
    <col min="16122" max="16122" width="10.6640625" style="1" customWidth="1"/>
    <col min="16123" max="16123" width="17.77734375" style="1" customWidth="1"/>
    <col min="16124" max="16124" width="16" style="1" customWidth="1"/>
    <col min="16125" max="16125" width="14.44140625" style="1" customWidth="1"/>
    <col min="16126" max="16138" width="11.6640625" style="1" customWidth="1"/>
    <col min="16139" max="16384" width="9.109375" style="1"/>
  </cols>
  <sheetData>
    <row r="1" spans="1:12" s="167" customFormat="1" ht="26.4" customHeight="1" thickBot="1">
      <c r="A1" s="166" t="s">
        <v>45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2" ht="79.8" customHeight="1" thickBot="1">
      <c r="A2" s="10" t="s">
        <v>37</v>
      </c>
      <c r="B2" s="25" t="s">
        <v>66</v>
      </c>
      <c r="C2" s="25" t="s">
        <v>46</v>
      </c>
      <c r="D2" s="25" t="s">
        <v>43</v>
      </c>
      <c r="E2" s="25" t="s">
        <v>42</v>
      </c>
      <c r="F2" s="25" t="s">
        <v>24</v>
      </c>
      <c r="G2" s="25" t="s">
        <v>67</v>
      </c>
      <c r="H2" s="25" t="s">
        <v>51</v>
      </c>
      <c r="I2" s="25" t="s">
        <v>52</v>
      </c>
      <c r="J2" s="25"/>
      <c r="K2" s="25"/>
      <c r="L2" s="25"/>
    </row>
    <row r="3" spans="1:12" ht="19.8" hidden="1" customHeight="1" outlineLevel="1">
      <c r="A3" s="89" t="s">
        <v>87</v>
      </c>
      <c r="B3" s="90">
        <v>366</v>
      </c>
      <c r="C3" s="90">
        <v>361</v>
      </c>
      <c r="D3" s="90">
        <v>5</v>
      </c>
      <c r="E3" s="90">
        <v>1208</v>
      </c>
      <c r="F3" s="91">
        <v>3.3005464480874318</v>
      </c>
      <c r="G3" s="92">
        <v>1015</v>
      </c>
      <c r="H3" s="90">
        <v>95</v>
      </c>
      <c r="I3" s="128">
        <v>1</v>
      </c>
    </row>
    <row r="4" spans="1:12" ht="19.8" hidden="1" customHeight="1" outlineLevel="1">
      <c r="A4" s="89" t="s">
        <v>88</v>
      </c>
      <c r="B4" s="90">
        <v>344</v>
      </c>
      <c r="C4" s="93">
        <v>340</v>
      </c>
      <c r="D4" s="90">
        <v>4</v>
      </c>
      <c r="E4" s="90">
        <v>1328</v>
      </c>
      <c r="F4" s="91">
        <v>3.86046511627907</v>
      </c>
      <c r="G4" s="92">
        <v>1167</v>
      </c>
      <c r="H4" s="90">
        <v>93</v>
      </c>
      <c r="I4" s="128">
        <v>1</v>
      </c>
    </row>
    <row r="5" spans="1:12" ht="19.8" hidden="1" customHeight="1" outlineLevel="1">
      <c r="A5" s="89" t="s">
        <v>89</v>
      </c>
      <c r="B5" s="90">
        <v>344</v>
      </c>
      <c r="C5" s="90">
        <v>324</v>
      </c>
      <c r="D5" s="90">
        <v>20</v>
      </c>
      <c r="E5" s="90">
        <v>1464</v>
      </c>
      <c r="F5" s="91">
        <v>4.2558139534883717</v>
      </c>
      <c r="G5" s="92">
        <v>1158</v>
      </c>
      <c r="H5" s="90">
        <v>85</v>
      </c>
      <c r="I5" s="92">
        <v>3</v>
      </c>
    </row>
    <row r="6" spans="1:12" ht="19.8" hidden="1" customHeight="1" outlineLevel="1">
      <c r="A6" s="89" t="s">
        <v>90</v>
      </c>
      <c r="B6" s="90">
        <v>348</v>
      </c>
      <c r="C6" s="90">
        <v>325</v>
      </c>
      <c r="D6" s="90">
        <v>23</v>
      </c>
      <c r="E6" s="90">
        <v>1570</v>
      </c>
      <c r="F6" s="91">
        <v>4.5114942528735629</v>
      </c>
      <c r="G6" s="92">
        <v>1213</v>
      </c>
      <c r="H6" s="90">
        <v>79</v>
      </c>
      <c r="I6" s="92">
        <v>6</v>
      </c>
    </row>
    <row r="7" spans="1:12" ht="19.8" hidden="1" customHeight="1" outlineLevel="1">
      <c r="A7" s="89" t="s">
        <v>91</v>
      </c>
      <c r="B7" s="90">
        <v>343</v>
      </c>
      <c r="C7" s="90">
        <v>330</v>
      </c>
      <c r="D7" s="90">
        <v>13</v>
      </c>
      <c r="E7" s="93">
        <v>1597</v>
      </c>
      <c r="F7" s="91">
        <v>4.6559766763848396</v>
      </c>
      <c r="G7" s="92">
        <v>1243</v>
      </c>
      <c r="H7" s="90">
        <v>76</v>
      </c>
      <c r="I7" s="92">
        <v>6</v>
      </c>
    </row>
    <row r="8" spans="1:12" ht="19.8" hidden="1" customHeight="1" outlineLevel="1">
      <c r="A8" s="89" t="s">
        <v>92</v>
      </c>
      <c r="B8" s="90">
        <v>330</v>
      </c>
      <c r="C8" s="90">
        <v>319</v>
      </c>
      <c r="D8" s="90">
        <v>11</v>
      </c>
      <c r="E8" s="93">
        <v>1563</v>
      </c>
      <c r="F8" s="91">
        <v>4.7363636363636363</v>
      </c>
      <c r="G8" s="92">
        <v>1177</v>
      </c>
      <c r="H8" s="90">
        <v>72</v>
      </c>
      <c r="I8" s="92">
        <v>7</v>
      </c>
    </row>
    <row r="9" spans="1:12" ht="19.8" hidden="1" customHeight="1" outlineLevel="1">
      <c r="A9" s="89" t="s">
        <v>93</v>
      </c>
      <c r="B9" s="90">
        <v>309</v>
      </c>
      <c r="C9" s="90">
        <v>298</v>
      </c>
      <c r="D9" s="90">
        <v>11</v>
      </c>
      <c r="E9" s="93">
        <v>1572</v>
      </c>
      <c r="F9" s="91">
        <v>5.0873786407766994</v>
      </c>
      <c r="G9" s="92">
        <v>1140</v>
      </c>
      <c r="H9" s="90">
        <v>69</v>
      </c>
      <c r="I9" s="92">
        <v>5</v>
      </c>
    </row>
    <row r="10" spans="1:12" ht="18.600000000000001" hidden="1" customHeight="1" outlineLevel="1">
      <c r="A10" s="89" t="s">
        <v>94</v>
      </c>
      <c r="B10" s="94">
        <v>295</v>
      </c>
      <c r="C10" s="94">
        <v>289</v>
      </c>
      <c r="D10" s="90">
        <v>6</v>
      </c>
      <c r="E10" s="95">
        <v>1648</v>
      </c>
      <c r="F10" s="96">
        <v>5.5864406779661016</v>
      </c>
      <c r="G10" s="97">
        <v>1143</v>
      </c>
      <c r="H10" s="90">
        <v>62</v>
      </c>
      <c r="I10" s="97">
        <v>7</v>
      </c>
    </row>
    <row r="11" spans="1:12" s="133" customFormat="1" ht="18.600000000000001" hidden="1" customHeight="1" outlineLevel="1">
      <c r="A11" s="89" t="s">
        <v>95</v>
      </c>
      <c r="B11" s="94">
        <v>296</v>
      </c>
      <c r="C11" s="94">
        <v>284</v>
      </c>
      <c r="D11" s="94">
        <v>12</v>
      </c>
      <c r="E11" s="95">
        <v>1713</v>
      </c>
      <c r="F11" s="96">
        <v>5.7871621621621623</v>
      </c>
      <c r="G11" s="97">
        <v>1190</v>
      </c>
      <c r="H11" s="94">
        <v>58</v>
      </c>
      <c r="I11" s="97">
        <v>6</v>
      </c>
    </row>
    <row r="12" spans="1:12" s="102" customFormat="1" ht="18.600000000000001" customHeight="1" collapsed="1">
      <c r="A12" s="134" t="s">
        <v>96</v>
      </c>
      <c r="B12" s="98">
        <v>298</v>
      </c>
      <c r="C12" s="98">
        <v>283</v>
      </c>
      <c r="D12" s="98">
        <v>15</v>
      </c>
      <c r="E12" s="99">
        <v>1794</v>
      </c>
      <c r="F12" s="100">
        <v>6.0201342281879198</v>
      </c>
      <c r="G12" s="101">
        <v>1237</v>
      </c>
      <c r="H12" s="98">
        <v>58</v>
      </c>
      <c r="I12" s="101">
        <v>2</v>
      </c>
    </row>
    <row r="13" spans="1:12" s="102" customFormat="1" ht="18.600000000000001" customHeight="1" outlineLevel="1">
      <c r="A13" s="134" t="s">
        <v>97</v>
      </c>
      <c r="B13" s="98">
        <v>295</v>
      </c>
      <c r="C13" s="98">
        <v>280</v>
      </c>
      <c r="D13" s="98">
        <v>15</v>
      </c>
      <c r="E13" s="99">
        <v>1822</v>
      </c>
      <c r="F13" s="100">
        <v>6.1762711864406779</v>
      </c>
      <c r="G13" s="101">
        <v>1259</v>
      </c>
      <c r="H13" s="98">
        <v>58</v>
      </c>
      <c r="I13" s="101">
        <v>2</v>
      </c>
    </row>
    <row r="14" spans="1:12" s="102" customFormat="1" ht="18.600000000000001" customHeight="1" outlineLevel="1">
      <c r="A14" s="134" t="s">
        <v>98</v>
      </c>
      <c r="B14" s="98">
        <v>294</v>
      </c>
      <c r="C14" s="98">
        <v>282</v>
      </c>
      <c r="D14" s="98">
        <v>12</v>
      </c>
      <c r="E14" s="99">
        <v>1848</v>
      </c>
      <c r="F14" s="100">
        <v>6.2857142857142856</v>
      </c>
      <c r="G14" s="101">
        <v>1284</v>
      </c>
      <c r="H14" s="98">
        <v>60</v>
      </c>
      <c r="I14" s="101">
        <v>2</v>
      </c>
    </row>
    <row r="15" spans="1:12" s="102" customFormat="1" ht="18.600000000000001" customHeight="1">
      <c r="A15" s="134" t="s">
        <v>99</v>
      </c>
      <c r="B15" s="98">
        <v>293</v>
      </c>
      <c r="C15" s="98">
        <v>278</v>
      </c>
      <c r="D15" s="98">
        <v>15</v>
      </c>
      <c r="E15" s="99">
        <v>1890</v>
      </c>
      <c r="F15" s="100">
        <v>6.4505119453924911</v>
      </c>
      <c r="G15" s="101">
        <v>1326</v>
      </c>
      <c r="H15" s="98">
        <v>60</v>
      </c>
      <c r="I15" s="101">
        <v>2</v>
      </c>
    </row>
    <row r="16" spans="1:12" s="106" customFormat="1" ht="18.600000000000001" customHeight="1" thickBot="1">
      <c r="A16" s="129" t="s">
        <v>100</v>
      </c>
      <c r="B16" s="130">
        <v>297</v>
      </c>
      <c r="C16" s="130">
        <v>279</v>
      </c>
      <c r="D16" s="130">
        <v>18</v>
      </c>
      <c r="E16" s="130">
        <v>1926</v>
      </c>
      <c r="F16" s="131">
        <v>6.4848484848484844</v>
      </c>
      <c r="G16" s="132">
        <v>1357</v>
      </c>
      <c r="H16" s="130">
        <v>60</v>
      </c>
      <c r="I16" s="132">
        <v>2</v>
      </c>
    </row>
    <row r="17" spans="1:2" ht="18.600000000000001" customHeight="1">
      <c r="A17" s="103" t="s">
        <v>68</v>
      </c>
    </row>
    <row r="18" spans="1:2" ht="18.600000000000001" customHeight="1">
      <c r="A18" s="103" t="s">
        <v>21</v>
      </c>
      <c r="B18" s="104"/>
    </row>
    <row r="19" spans="1:2" ht="18.600000000000001" customHeight="1">
      <c r="A19" s="103" t="s">
        <v>22</v>
      </c>
      <c r="B19" s="105" t="s">
        <v>71</v>
      </c>
    </row>
    <row r="20" spans="1:2" ht="18.600000000000001" customHeight="1">
      <c r="A20" s="103" t="s">
        <v>23</v>
      </c>
      <c r="B20" s="105" t="s">
        <v>72</v>
      </c>
    </row>
    <row r="21" spans="1:2" ht="18.600000000000001" customHeight="1"/>
    <row r="22" spans="1:2" ht="18.600000000000001" customHeight="1"/>
    <row r="23" spans="1:2" ht="18.600000000000001" customHeight="1"/>
    <row r="24" spans="1:2" ht="18.600000000000001" customHeight="1"/>
  </sheetData>
  <mergeCells count="1">
    <mergeCell ref="A1:XFD1"/>
  </mergeCells>
  <hyperlinks>
    <hyperlink ref="B19" r:id="rId1"/>
    <hyperlink ref="B20" r:id="rId2"/>
  </hyperlinks>
  <pageMargins left="0.75" right="0.75" top="1" bottom="1" header="0.5" footer="0.5"/>
  <pageSetup paperSize="9" orientation="portrait" verticalDpi="1200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L41"/>
  <sheetViews>
    <sheetView zoomScale="85" zoomScaleNormal="85" workbookViewId="0">
      <selection sqref="A1:XFD1"/>
    </sheetView>
  </sheetViews>
  <sheetFormatPr defaultColWidth="9.109375" defaultRowHeight="13.2" outlineLevelRow="1"/>
  <cols>
    <col min="1" max="1" width="25" style="4" customWidth="1"/>
    <col min="2" max="4" width="18.77734375" style="4" customWidth="1"/>
    <col min="5" max="8" width="15.5546875" style="4" customWidth="1"/>
    <col min="9" max="17" width="12.6640625" style="4" customWidth="1"/>
    <col min="18" max="18" width="11.6640625" style="4" bestFit="1" customWidth="1"/>
    <col min="19" max="20" width="11.5546875" style="4" bestFit="1" customWidth="1"/>
    <col min="21" max="16384" width="9.109375" style="4"/>
  </cols>
  <sheetData>
    <row r="1" spans="1:36" s="169" customFormat="1" ht="25.8" customHeight="1">
      <c r="A1" s="169" t="s">
        <v>48</v>
      </c>
    </row>
    <row r="2" spans="1:36" s="173" customFormat="1" ht="13.8" outlineLevel="1" thickBot="1">
      <c r="D2" s="174" t="s">
        <v>14</v>
      </c>
      <c r="E2" s="175"/>
      <c r="F2" s="175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</row>
    <row r="3" spans="1:36" s="173" customFormat="1" ht="44.4" customHeight="1" outlineLevel="1" thickBot="1">
      <c r="A3" s="177" t="s">
        <v>0</v>
      </c>
      <c r="B3" s="178">
        <v>43555</v>
      </c>
      <c r="C3" s="178">
        <v>43830</v>
      </c>
      <c r="D3" s="178">
        <v>43921</v>
      </c>
      <c r="E3" s="179" t="s">
        <v>101</v>
      </c>
      <c r="F3" s="179" t="s">
        <v>102</v>
      </c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</row>
    <row r="4" spans="1:36" s="173" customFormat="1" ht="18.600000000000001" customHeight="1" outlineLevel="1">
      <c r="A4" s="180" t="s">
        <v>49</v>
      </c>
      <c r="B4" s="181">
        <v>317437.48</v>
      </c>
      <c r="C4" s="181">
        <v>339129.8</v>
      </c>
      <c r="D4" s="181">
        <v>356884.27</v>
      </c>
      <c r="E4" s="182">
        <f>D4/C4-1</f>
        <v>5.2353022353093248E-2</v>
      </c>
      <c r="F4" s="182">
        <f>D4/B4-1</f>
        <v>0.12426632797110182</v>
      </c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</row>
    <row r="5" spans="1:36" s="173" customFormat="1" ht="18.600000000000001" customHeight="1" outlineLevel="1">
      <c r="A5" s="183" t="s">
        <v>53</v>
      </c>
      <c r="B5" s="184">
        <v>87.46</v>
      </c>
      <c r="C5" s="184">
        <v>82.93</v>
      </c>
      <c r="D5" s="184">
        <v>86.89</v>
      </c>
      <c r="E5" s="185">
        <f t="shared" ref="E5:E9" si="0">D5/C5-1</f>
        <v>4.7751115398528832E-2</v>
      </c>
      <c r="F5" s="185">
        <f t="shared" ref="F5:F9" si="1">D5/B5-1</f>
        <v>-6.517265035444697E-3</v>
      </c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</row>
    <row r="6" spans="1:36" s="173" customFormat="1" ht="18.600000000000001" customHeight="1" outlineLevel="1">
      <c r="A6" s="183" t="s">
        <v>13</v>
      </c>
      <c r="B6" s="184">
        <v>300241.73</v>
      </c>
      <c r="C6" s="184">
        <v>324105</v>
      </c>
      <c r="D6" s="184">
        <v>340549.47</v>
      </c>
      <c r="E6" s="185">
        <f t="shared" si="0"/>
        <v>5.0738094136159484E-2</v>
      </c>
      <c r="F6" s="185">
        <f t="shared" si="1"/>
        <v>0.1342509583860978</v>
      </c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</row>
    <row r="7" spans="1:36" s="173" customFormat="1" ht="18.600000000000001" customHeight="1" outlineLevel="1">
      <c r="A7" s="186" t="s">
        <v>54</v>
      </c>
      <c r="B7" s="187">
        <v>1424.72</v>
      </c>
      <c r="C7" s="187">
        <v>1603.15</v>
      </c>
      <c r="D7" s="187">
        <v>1653.42</v>
      </c>
      <c r="E7" s="188">
        <f t="shared" si="0"/>
        <v>3.1357015874996064E-2</v>
      </c>
      <c r="F7" s="188">
        <f t="shared" si="1"/>
        <v>0.16052276938626542</v>
      </c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</row>
    <row r="8" spans="1:36" s="173" customFormat="1" ht="18.600000000000001" customHeight="1" outlineLevel="1">
      <c r="A8" s="189" t="s">
        <v>55</v>
      </c>
      <c r="B8" s="187">
        <v>89.61</v>
      </c>
      <c r="C8" s="187">
        <v>96.65</v>
      </c>
      <c r="D8" s="187">
        <v>131.15</v>
      </c>
      <c r="E8" s="188">
        <f t="shared" si="0"/>
        <v>0.35695809622348684</v>
      </c>
      <c r="F8" s="188">
        <f t="shared" si="1"/>
        <v>0.46356433433768562</v>
      </c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</row>
    <row r="9" spans="1:36" s="173" customFormat="1" ht="18.600000000000001" customHeight="1" outlineLevel="1" thickBot="1">
      <c r="A9" s="190" t="s">
        <v>44</v>
      </c>
      <c r="B9" s="191">
        <f>SUM(B4,B7:B8)</f>
        <v>318951.80999999994</v>
      </c>
      <c r="C9" s="191">
        <f>SUM(C4,C7:C8)</f>
        <v>340829.60000000003</v>
      </c>
      <c r="D9" s="191">
        <f>SUM(D4,D7:D8)</f>
        <v>358668.84</v>
      </c>
      <c r="E9" s="192">
        <f t="shared" si="0"/>
        <v>5.2340641775244778E-2</v>
      </c>
      <c r="F9" s="193">
        <f t="shared" si="1"/>
        <v>0.12452360750045632</v>
      </c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</row>
    <row r="10" spans="1:36" ht="27" customHeight="1" outlineLevel="1">
      <c r="A10" s="172" t="s">
        <v>69</v>
      </c>
      <c r="B10" s="172"/>
      <c r="C10" s="172"/>
      <c r="D10" s="172"/>
      <c r="E10" s="172"/>
      <c r="F10" s="17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36" s="171" customFormat="1" ht="27.6" customHeight="1"/>
    <row r="12" spans="1:36" s="170" customFormat="1" ht="25.8" customHeight="1">
      <c r="A12" s="170" t="s">
        <v>20</v>
      </c>
    </row>
    <row r="13" spans="1:36" ht="16.2" outlineLevel="1" thickBot="1">
      <c r="B13" s="34"/>
      <c r="C13" s="18"/>
      <c r="D13" s="26" t="s">
        <v>14</v>
      </c>
      <c r="E13" s="18"/>
      <c r="F13" s="18"/>
      <c r="H13" s="5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s="173" customFormat="1" ht="46.8" customHeight="1" outlineLevel="1" thickBot="1">
      <c r="A14" s="177" t="s">
        <v>0</v>
      </c>
      <c r="B14" s="178">
        <v>43555</v>
      </c>
      <c r="C14" s="178">
        <v>43830</v>
      </c>
      <c r="D14" s="178">
        <v>43921</v>
      </c>
      <c r="E14" s="179" t="s">
        <v>101</v>
      </c>
      <c r="F14" s="179" t="s">
        <v>102</v>
      </c>
      <c r="G14" s="194"/>
      <c r="H14" s="195"/>
      <c r="I14" s="195"/>
      <c r="J14" s="195"/>
      <c r="K14" s="195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</row>
    <row r="15" spans="1:36" s="173" customFormat="1" ht="18.600000000000001" customHeight="1" outlineLevel="1">
      <c r="A15" s="180" t="s">
        <v>49</v>
      </c>
      <c r="B15" s="181">
        <v>246749.53</v>
      </c>
      <c r="C15" s="181">
        <v>261205.78</v>
      </c>
      <c r="D15" s="181">
        <v>274322.18</v>
      </c>
      <c r="E15" s="182">
        <f>D15/C15-1</f>
        <v>5.0214815307685789E-2</v>
      </c>
      <c r="F15" s="182">
        <f>D15/B15-1</f>
        <v>0.11174347525606221</v>
      </c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</row>
    <row r="16" spans="1:36" s="173" customFormat="1" ht="18.600000000000001" customHeight="1" outlineLevel="1">
      <c r="A16" s="183" t="s">
        <v>5</v>
      </c>
      <c r="B16" s="196">
        <v>87.23</v>
      </c>
      <c r="C16" s="196">
        <v>82.62</v>
      </c>
      <c r="D16" s="196">
        <v>86.57</v>
      </c>
      <c r="E16" s="185">
        <f t="shared" ref="E16:E17" si="2">D16/C16-1</f>
        <v>4.7809247155652157E-2</v>
      </c>
      <c r="F16" s="185">
        <f t="shared" ref="F16" si="3">D16/B16-1</f>
        <v>-7.5662042875158653E-3</v>
      </c>
      <c r="G16" s="194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</row>
    <row r="17" spans="1:38" s="173" customFormat="1" ht="18.600000000000001" customHeight="1" outlineLevel="1" thickBot="1">
      <c r="A17" s="197" t="s">
        <v>13</v>
      </c>
      <c r="B17" s="184">
        <v>231088.78</v>
      </c>
      <c r="C17" s="184">
        <v>247542.17</v>
      </c>
      <c r="D17" s="184">
        <v>259426.96</v>
      </c>
      <c r="E17" s="185">
        <f t="shared" si="2"/>
        <v>4.8011173207377134E-2</v>
      </c>
      <c r="F17" s="185">
        <f>D17/B17-1</f>
        <v>0.12262897402461514</v>
      </c>
      <c r="G17" s="11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</row>
    <row r="18" spans="1:38" ht="30" customHeight="1" outlineLevel="1">
      <c r="A18" s="172" t="s">
        <v>69</v>
      </c>
      <c r="B18" s="172"/>
      <c r="C18" s="172"/>
      <c r="D18" s="172"/>
      <c r="E18" s="172"/>
      <c r="F18" s="172"/>
      <c r="H18" s="36"/>
    </row>
    <row r="19" spans="1:38" s="168" customFormat="1" ht="13.8" customHeight="1"/>
    <row r="20" spans="1:38" s="161" customFormat="1" ht="24.6" customHeight="1" thickBot="1">
      <c r="A20" s="160" t="s">
        <v>50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</row>
    <row r="21" spans="1:38" s="35" customFormat="1" ht="73.8" customHeight="1" outlineLevel="1" thickBot="1">
      <c r="A21" s="198" t="s">
        <v>73</v>
      </c>
      <c r="B21" s="199" t="s">
        <v>74</v>
      </c>
      <c r="C21" s="118"/>
      <c r="D21" s="118"/>
      <c r="E21" s="118"/>
      <c r="F21" s="118"/>
      <c r="G21" s="118"/>
      <c r="H21" s="118"/>
      <c r="I21" s="118"/>
    </row>
    <row r="22" spans="1:38" s="8" customFormat="1" ht="18" customHeight="1" outlineLevel="1">
      <c r="A22" s="200" t="s">
        <v>104</v>
      </c>
      <c r="B22" s="201">
        <v>-2.0836525228503477</v>
      </c>
    </row>
    <row r="23" spans="1:38" s="8" customFormat="1" ht="18" customHeight="1" outlineLevel="1">
      <c r="A23" s="202" t="s">
        <v>105</v>
      </c>
      <c r="B23" s="203">
        <v>-1.5373851364050002</v>
      </c>
    </row>
    <row r="24" spans="1:38" s="8" customFormat="1" ht="18" customHeight="1" outlineLevel="1">
      <c r="A24" s="202" t="s">
        <v>106</v>
      </c>
      <c r="B24" s="203">
        <v>5.0954203240000023E-2</v>
      </c>
    </row>
    <row r="25" spans="1:38" s="118" customFormat="1" ht="18" customHeight="1" outlineLevel="1">
      <c r="A25" s="202" t="s">
        <v>107</v>
      </c>
      <c r="B25" s="203">
        <v>-2.2169976071400002</v>
      </c>
    </row>
    <row r="26" spans="1:38" s="8" customFormat="1" ht="18" customHeight="1" outlineLevel="1" thickBot="1">
      <c r="A26" s="204" t="s">
        <v>108</v>
      </c>
      <c r="B26" s="205">
        <v>3.4000231078050001</v>
      </c>
    </row>
    <row r="27" spans="1:38" s="159" customFormat="1" ht="28.8" customHeight="1" outlineLevel="1">
      <c r="A27" s="206" t="s">
        <v>77</v>
      </c>
      <c r="B27" s="207">
        <f>SUM(B23:B26)</f>
        <v>-0.3034054325000004</v>
      </c>
    </row>
    <row r="28" spans="1:38" s="159" customFormat="1" ht="28.8" customHeight="1" outlineLevel="1">
      <c r="A28" s="208" t="s">
        <v>109</v>
      </c>
      <c r="B28" s="209">
        <f>SUM(B22:B25)</f>
        <v>-5.7870810631553482</v>
      </c>
    </row>
    <row r="29" spans="1:38" outlineLevel="1">
      <c r="B29" s="34"/>
    </row>
    <row r="30" spans="1:38" outlineLevel="1">
      <c r="B30" s="34"/>
    </row>
    <row r="31" spans="1:38" outlineLevel="1">
      <c r="A31" s="158"/>
      <c r="B31" s="34"/>
    </row>
    <row r="32" spans="1:38" outlineLevel="1">
      <c r="B32" s="34"/>
      <c r="C32" s="34"/>
      <c r="D32" s="34"/>
      <c r="E32" s="34"/>
    </row>
    <row r="33" outlineLevel="1"/>
    <row r="34" outlineLevel="1"/>
    <row r="35" outlineLevel="1"/>
    <row r="36" outlineLevel="1"/>
    <row r="37" outlineLevel="1"/>
    <row r="38" outlineLevel="1"/>
    <row r="39" outlineLevel="1"/>
    <row r="40" outlineLevel="1"/>
    <row r="41" outlineLevel="1"/>
  </sheetData>
  <mergeCells count="7">
    <mergeCell ref="A19:XFD19"/>
    <mergeCell ref="A1:XFD1"/>
    <mergeCell ref="A12:XFD12"/>
    <mergeCell ref="A20:XFD20"/>
    <mergeCell ref="A11:XFD11"/>
    <mergeCell ref="A10:F10"/>
    <mergeCell ref="A18:F18"/>
  </mergeCells>
  <phoneticPr fontId="22" type="noConversion"/>
  <conditionalFormatting sqref="E4:F9">
    <cfRule type="cellIs" dxfId="4" priority="2" operator="lessThan">
      <formula>0</formula>
    </cfRule>
  </conditionalFormatting>
  <conditionalFormatting sqref="E15:F17">
    <cfRule type="cellIs" dxfId="3" priority="1" operator="lessThan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Індекси світу та України</vt:lpstr>
      <vt:lpstr>Біржовий ФР України</vt:lpstr>
      <vt:lpstr>КУА-ІСІ-НПФ та СК в управлінні</vt:lpstr>
      <vt:lpstr>Активи-ВЧА-Чистий притік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Anastasiia Gavrliuk</cp:lastModifiedBy>
  <dcterms:created xsi:type="dcterms:W3CDTF">1996-10-08T23:32:33Z</dcterms:created>
  <dcterms:modified xsi:type="dcterms:W3CDTF">2020-06-03T08:40:16Z</dcterms:modified>
</cp:coreProperties>
</file>