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6\Q1 2026\! final\"/>
    </mc:Choice>
  </mc:AlternateContent>
  <xr:revisionPtr revIDLastSave="0" documentId="13_ncr:1_{4B534A9F-08AB-4999-A2FC-C38261AAEF3A}" xr6:coauthVersionLast="36" xr6:coauthVersionMax="36" xr10:uidLastSave="{00000000-0000-0000-0000-000000000000}"/>
  <bookViews>
    <workbookView xWindow="4476" yWindow="0" windowWidth="15684" windowHeight="9324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D5" i="54" l="1"/>
  <c r="F32" i="54" l="1"/>
  <c r="F3" i="54" l="1"/>
  <c r="E3" i="54"/>
  <c r="D17" i="54"/>
  <c r="F17" i="36"/>
  <c r="E17" i="36"/>
  <c r="F16" i="36"/>
  <c r="E16" i="36"/>
  <c r="F15" i="36"/>
  <c r="E15" i="36"/>
  <c r="F8" i="36"/>
  <c r="F7" i="36"/>
  <c r="F6" i="36"/>
  <c r="F5" i="36"/>
  <c r="F4" i="36"/>
  <c r="D9" i="36"/>
  <c r="F9" i="36" s="1"/>
  <c r="C9" i="36"/>
  <c r="B29" i="36"/>
  <c r="B28" i="36"/>
  <c r="E4" i="36" l="1"/>
  <c r="E30" i="54" l="1"/>
  <c r="E23" i="54"/>
  <c r="F4" i="30" l="1"/>
  <c r="D7" i="54" l="1"/>
  <c r="F36" i="54" l="1"/>
  <c r="F34" i="54"/>
  <c r="F30" i="54"/>
  <c r="F28" i="54"/>
  <c r="F24" i="54"/>
  <c r="F23" i="54"/>
  <c r="F18" i="54"/>
  <c r="F16" i="54"/>
  <c r="F12" i="54"/>
  <c r="F10" i="54"/>
  <c r="F8" i="54"/>
  <c r="F6" i="54"/>
  <c r="F4" i="54"/>
  <c r="F5" i="54"/>
  <c r="F14" i="30"/>
  <c r="E5" i="36" l="1"/>
  <c r="E8" i="36" l="1"/>
  <c r="E6" i="36"/>
  <c r="E7" i="36"/>
  <c r="D37" i="54" l="1"/>
  <c r="F37" i="54" l="1"/>
  <c r="E37" i="54"/>
  <c r="D31" i="54"/>
  <c r="F31" i="54" s="1"/>
  <c r="D25" i="54"/>
  <c r="F25" i="54" s="1"/>
  <c r="E4" i="54" l="1"/>
  <c r="F11" i="30" l="1"/>
  <c r="F10" i="30"/>
  <c r="F3" i="30"/>
  <c r="F15" i="30"/>
  <c r="F6" i="30"/>
  <c r="F7" i="30"/>
  <c r="F12" i="30"/>
  <c r="F5" i="30"/>
  <c r="F9" i="30"/>
  <c r="F16" i="30"/>
  <c r="F13" i="30"/>
  <c r="F8" i="30"/>
  <c r="F17" i="30"/>
  <c r="E10" i="30"/>
  <c r="E3" i="30"/>
  <c r="E15" i="30"/>
  <c r="E6" i="30"/>
  <c r="E7" i="30"/>
  <c r="E12" i="30"/>
  <c r="E5" i="30"/>
  <c r="E9" i="30"/>
  <c r="E14" i="30"/>
  <c r="E11" i="30"/>
  <c r="E16" i="30"/>
  <c r="E13" i="30"/>
  <c r="E8" i="30"/>
  <c r="E17" i="30"/>
  <c r="E4" i="30"/>
  <c r="D11" i="54"/>
  <c r="F11" i="54" s="1"/>
  <c r="E36" i="54" l="1"/>
  <c r="E34" i="54"/>
  <c r="E32" i="54"/>
  <c r="E28" i="54"/>
  <c r="E24" i="54"/>
  <c r="E18" i="54"/>
  <c r="E16" i="54"/>
  <c r="E12" i="54"/>
  <c r="E11" i="54"/>
  <c r="E10" i="54"/>
  <c r="E8" i="54"/>
  <c r="E6" i="54"/>
  <c r="E5" i="54"/>
  <c r="D27" i="54"/>
  <c r="E7" i="54" l="1"/>
  <c r="F7" i="54"/>
  <c r="E25" i="54"/>
  <c r="E9" i="36" l="1"/>
  <c r="F17" i="54"/>
  <c r="E17" i="54" l="1"/>
  <c r="D13" i="54" l="1"/>
  <c r="F13" i="54" s="1"/>
  <c r="E13" i="54" l="1"/>
  <c r="D29" i="54" l="1"/>
  <c r="F29" i="54" s="1"/>
  <c r="E29" i="54" l="1"/>
  <c r="D35" i="54" l="1"/>
  <c r="F35" i="54" s="1"/>
  <c r="E35" i="54" l="1"/>
  <c r="D9" i="54" l="1"/>
  <c r="F9" i="54" l="1"/>
  <c r="E9" i="54"/>
  <c r="D15" i="54" l="1"/>
  <c r="D33" i="54"/>
  <c r="F33" i="54" s="1"/>
  <c r="D38" i="54" l="1"/>
  <c r="E31" i="54"/>
  <c r="E33" i="54"/>
  <c r="D21" i="54" l="1"/>
  <c r="D19" i="54" l="1"/>
  <c r="F19" i="54" l="1"/>
  <c r="D22" i="54"/>
  <c r="E19" i="54"/>
  <c r="F22" i="54"/>
  <c r="E22" i="54" l="1"/>
</calcChain>
</file>

<file path=xl/sharedStrings.xml><?xml version="1.0" encoding="utf-8"?>
<sst xmlns="http://schemas.openxmlformats.org/spreadsheetml/2006/main" count="168" uniqueCount="106">
  <si>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</si>
  <si>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</si>
  <si>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</si>
  <si>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</si>
  <si>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</si>
  <si>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</si>
  <si>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</si>
  <si>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</si>
  <si>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</si>
  <si>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</si>
  <si>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</si>
  <si>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</si>
  <si>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</si>
  <si>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</si>
  <si>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</si>
  <si>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</si>
  <si>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</si>
  <si>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</si>
  <si>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</si>
  <si>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</si>
  <si>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</si>
  <si>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</si>
  <si>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</si>
  <si>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</si>
  <si>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</si>
  <si>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</si>
  <si>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</si>
  <si>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</si>
  <si>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</si>
  <si>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</si>
  <si>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</si>
  <si>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</si>
  <si>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</si>
  <si>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</si>
  <si>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</si>
  <si>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</si>
  <si>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</si>
  <si>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</si>
  <si>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</si>
  <si>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</si>
  <si>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</si>
  <si>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</si>
  <si>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</si>
  <si>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</si>
  <si>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</si>
  <si>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</si>
  <si>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</si>
  <si>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</si>
  <si>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</si>
  <si>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</si>
  <si>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</si>
  <si>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</si>
  <si>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</si>
  <si>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</si>
  <si>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</si>
  <si>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</si>
  <si>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</si>
  <si>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</si>
  <si>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</si>
  <si>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</si>
  <si>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</si>
  <si>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</si>
  <si>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</si>
  <si>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</si>
  <si>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</si>
  <si>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</si>
  <si>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</si>
  <si>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</si>
  <si>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</si>
  <si>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</si>
  <si>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</si>
  <si>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</si>
  <si>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</si>
  <si>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</si>
  <si>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</si>
  <si>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</si>
  <si>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</si>
  <si>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</si>
  <si>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</si>
  <si>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</si>
  <si>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</si>
  <si>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Кількість ЦП у лістингу ФБ (на регульованих ринках), у т. ч.:</t>
  </si>
  <si>
    <t xml:space="preserve">** З урахуванням депозитарних розписок MHP S.A. </t>
  </si>
  <si>
    <t>31.12.2025 (4-й кв. 2025)</t>
  </si>
  <si>
    <t>1-й квартал 2026 року</t>
  </si>
  <si>
    <t>Рік</t>
  </si>
  <si>
    <t>31.03.2016</t>
  </si>
  <si>
    <t>31.03.2017</t>
  </si>
  <si>
    <t>31.03.2018</t>
  </si>
  <si>
    <t>31.03.2019</t>
  </si>
  <si>
    <t>31.03.2020</t>
  </si>
  <si>
    <t>31.03.2021</t>
  </si>
  <si>
    <t>1 квартал '25</t>
  </si>
  <si>
    <t>Рік у попередньому кварталі</t>
  </si>
  <si>
    <t>2 квартал '25</t>
  </si>
  <si>
    <t>3 квартал '25</t>
  </si>
  <si>
    <t>4 квартал '25</t>
  </si>
  <si>
    <t>1 квартал '26</t>
  </si>
  <si>
    <t>Зміна за 1-й квартал 2026</t>
  </si>
  <si>
    <t>Зміна за рік</t>
  </si>
  <si>
    <t>31.03.2026 (1-й кв. 2026)</t>
  </si>
  <si>
    <t>Зміна за 1-й кв. 2026</t>
  </si>
  <si>
    <t>Зміна за рік у 1-му кв. 2026</t>
  </si>
  <si>
    <t>31.03.2025 (1-й кв. 2025)</t>
  </si>
  <si>
    <t>* Загалом у списках ФБ України станом на 31.03.2026 року, включаючи "лістинг", перебувало 175 випуски державних облігацій, 1 - муніципальних облігацій, 119 – корпоративних облігацій (у т.ч. 14 - єврооблігацій), 103 випусків акцій (у т.ч. 57 - іноземних), 11 – акцій КІФ, 27 – інвестиційних сертифікатів ПІФ, 74 - іноземних суверенних облігацій і 4 -  деривативів (свопи).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</si>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</sst>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  <border>
      <left/>
      <right/>
      <top style="medium">
        <color indexed="57"/>
      </top>
      <bottom/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39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6" fillId="0" borderId="0" xfId="57" applyFill="1"/>
    <xf numFmtId="0" fontId="20" fillId="0" borderId="42" xfId="57" applyFont="1" applyFill="1" applyBorder="1" applyAlignment="1"/>
    <xf numFmtId="166" fontId="4" fillId="0" borderId="19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6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Fill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8" fontId="4" fillId="0" borderId="22" xfId="57" applyNumberFormat="1" applyFont="1" applyFill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Fill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Fill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 applyFont="1" applyBorder="1"/>
    <xf numFmtId="0" fontId="4" fillId="0" borderId="46" xfId="60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6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166" fontId="69" fillId="0" borderId="0" xfId="235" applyNumberFormat="1" applyFont="1"/>
    <xf numFmtId="9" fontId="42" fillId="0" borderId="0" xfId="235" applyFont="1"/>
    <xf numFmtId="0" fontId="14" fillId="0" borderId="69" xfId="79" applyFont="1" applyFill="1" applyBorder="1" applyAlignment="1">
      <alignment horizontal="right" vertical="center" indent="1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9" fontId="42" fillId="0" borderId="0" xfId="44" applyNumberFormat="1" applyFont="1"/>
    <xf numFmtId="170" fontId="42" fillId="0" borderId="0" xfId="44" applyNumberFormat="1" applyFont="1"/>
    <xf numFmtId="1" fontId="42" fillId="0" borderId="0" xfId="44" applyNumberFormat="1" applyFont="1"/>
    <xf numFmtId="14" fontId="4" fillId="0" borderId="72" xfId="236" applyNumberFormat="1" applyFont="1" applyBorder="1" applyAlignment="1">
      <alignment horizontal="center" vertical="center"/>
    </xf>
    <xf numFmtId="0" fontId="6" fillId="0" borderId="73" xfId="60" applyFont="1" applyFill="1" applyBorder="1" applyAlignment="1">
      <alignment horizontal="center" vertical="center" wrapText="1"/>
    </xf>
    <xf numFmtId="0" fontId="4" fillId="0" borderId="73" xfId="60" applyFont="1" applyFill="1" applyBorder="1" applyAlignment="1">
      <alignment horizontal="center" vertical="center" wrapText="1"/>
    </xf>
    <xf numFmtId="2" fontId="6" fillId="0" borderId="74" xfId="60" applyNumberFormat="1" applyFont="1" applyFill="1" applyBorder="1" applyAlignment="1">
      <alignment horizontal="center" vertical="center" wrapText="1"/>
    </xf>
    <xf numFmtId="1" fontId="6" fillId="0" borderId="74" xfId="60" applyNumberFormat="1" applyFont="1" applyFill="1" applyBorder="1" applyAlignment="1">
      <alignment horizontal="center" vertical="center" wrapText="1"/>
    </xf>
    <xf numFmtId="9" fontId="6" fillId="0" borderId="0" xfId="235" applyFont="1"/>
    <xf numFmtId="0" fontId="7" fillId="0" borderId="0" xfId="57" applyFont="1" applyFill="1" applyAlignment="1">
      <alignment horizontal="right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Fill="1" applyBorder="1" applyAlignment="1">
      <alignment horizontal="center" vertical="center" wrapText="1"/>
    </xf>
    <xf numFmtId="0" fontId="15" fillId="0" borderId="46" xfId="60" applyFont="1" applyFill="1" applyBorder="1" applyAlignment="1">
      <alignment horizontal="center" vertical="center" wrapText="1"/>
    </xf>
    <xf numFmtId="2" fontId="14" fillId="0" borderId="19" xfId="60" applyNumberFormat="1" applyFont="1" applyFill="1" applyBorder="1" applyAlignment="1">
      <alignment horizontal="center" vertical="center" wrapText="1"/>
    </xf>
    <xf numFmtId="1" fontId="14" fillId="0" borderId="47" xfId="60" applyNumberFormat="1" applyFont="1" applyFill="1" applyBorder="1" applyAlignment="1">
      <alignment horizontal="center" vertical="center" wrapText="1"/>
    </xf>
    <xf numFmtId="0" fontId="14" fillId="0" borderId="0" xfId="59" applyFont="1"/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6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6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6" fontId="7" fillId="61" borderId="37" xfId="75" applyNumberFormat="1" applyFont="1" applyFill="1" applyBorder="1" applyAlignment="1">
      <alignment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49" fontId="7" fillId="60" borderId="30" xfId="75" applyNumberFormat="1" applyFont="1" applyFill="1" applyBorder="1" applyAlignment="1">
      <alignment horizontal="center" vertical="center" wrapText="1"/>
    </xf>
    <xf numFmtId="0" fontId="7" fillId="60" borderId="40" xfId="75" applyFont="1" applyFill="1" applyBorder="1" applyAlignment="1">
      <alignment vertical="center"/>
    </xf>
    <xf numFmtId="0" fontId="7" fillId="60" borderId="33" xfId="75" applyFont="1" applyFill="1" applyBorder="1" applyAlignment="1">
      <alignment vertical="center"/>
    </xf>
    <xf numFmtId="166" fontId="16" fillId="60" borderId="44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166" fontId="14" fillId="60" borderId="27" xfId="75" applyNumberFormat="1" applyFont="1" applyFill="1" applyBorder="1" applyAlignment="1">
      <alignment vertical="center"/>
    </xf>
    <xf numFmtId="0" fontId="6" fillId="60" borderId="27" xfId="75" applyFont="1" applyFill="1" applyBorder="1" applyAlignment="1">
      <alignment vertical="center"/>
    </xf>
    <xf numFmtId="0" fontId="6" fillId="60" borderId="45" xfId="75" applyFont="1" applyFill="1" applyBorder="1" applyAlignment="1">
      <alignment vertical="center"/>
    </xf>
    <xf numFmtId="168" fontId="7" fillId="60" borderId="38" xfId="75" applyNumberFormat="1" applyFont="1" applyFill="1" applyBorder="1" applyAlignment="1">
      <alignment horizontal="right" vertical="center"/>
    </xf>
    <xf numFmtId="168" fontId="7" fillId="60" borderId="35" xfId="75" applyNumberFormat="1" applyFont="1" applyFill="1" applyBorder="1" applyAlignment="1">
      <alignment horizontal="right" vertical="center"/>
    </xf>
    <xf numFmtId="168" fontId="6" fillId="60" borderId="29" xfId="75" applyNumberFormat="1" applyFont="1" applyFill="1" applyBorder="1" applyAlignment="1">
      <alignment horizontal="right" vertical="center"/>
    </xf>
    <xf numFmtId="168" fontId="6" fillId="60" borderId="35" xfId="75" applyNumberFormat="1" applyFont="1" applyFill="1" applyBorder="1" applyAlignment="1">
      <alignment horizontal="right" vertical="center"/>
    </xf>
    <xf numFmtId="168" fontId="6" fillId="60" borderId="43" xfId="75" applyNumberFormat="1" applyFont="1" applyFill="1" applyBorder="1" applyAlignment="1">
      <alignment horizontal="right" vertical="center"/>
    </xf>
    <xf numFmtId="166" fontId="14" fillId="60" borderId="70" xfId="75" applyNumberFormat="1" applyFont="1" applyFill="1" applyBorder="1" applyAlignment="1">
      <alignment horizontal="right" vertical="center"/>
    </xf>
    <xf numFmtId="166" fontId="16" fillId="60" borderId="43" xfId="75" applyNumberFormat="1" applyFont="1" applyFill="1" applyBorder="1" applyAlignment="1">
      <alignment horizontal="right" vertical="center"/>
    </xf>
    <xf numFmtId="0" fontId="17" fillId="61" borderId="31" xfId="58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70" xfId="235" applyNumberFormat="1" applyFont="1" applyFill="1" applyBorder="1" applyAlignment="1">
      <alignment horizontal="right" vertical="center"/>
    </xf>
    <xf numFmtId="166" fontId="17" fillId="61" borderId="43" xfId="235" applyNumberFormat="1" applyFont="1" applyFill="1" applyBorder="1" applyAlignment="1">
      <alignment horizontal="right" vertical="center"/>
    </xf>
    <xf numFmtId="14" fontId="7" fillId="62" borderId="23" xfId="57" applyNumberFormat="1" applyFont="1" applyFill="1" applyBorder="1" applyAlignment="1">
      <alignment horizontal="center" vertical="center" wrapText="1"/>
    </xf>
    <xf numFmtId="168" fontId="9" fillId="62" borderId="21" xfId="57" applyNumberFormat="1" applyFont="1" applyFill="1" applyBorder="1" applyAlignment="1">
      <alignment vertical="center"/>
    </xf>
    <xf numFmtId="168" fontId="4" fillId="62" borderId="22" xfId="57" applyNumberFormat="1" applyFont="1" applyFill="1" applyBorder="1" applyAlignment="1">
      <alignment vertical="center"/>
    </xf>
    <xf numFmtId="0" fontId="7" fillId="0" borderId="12" xfId="60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0" fontId="6" fillId="62" borderId="0" xfId="57" applyFill="1"/>
    <xf numFmtId="166" fontId="4" fillId="62" borderId="19" xfId="57" applyNumberFormat="1" applyFont="1" applyFill="1" applyBorder="1" applyAlignment="1">
      <alignment horizontal="right" vertical="center"/>
    </xf>
    <xf numFmtId="0" fontId="7" fillId="60" borderId="40" xfId="75" applyFont="1" applyFill="1" applyBorder="1" applyAlignment="1">
      <alignment horizontal="right" vertical="center"/>
    </xf>
    <xf numFmtId="0" fontId="7" fillId="60" borderId="33" xfId="75" applyFont="1" applyFill="1" applyBorder="1" applyAlignment="1">
      <alignment horizontal="right" vertical="center"/>
    </xf>
    <xf numFmtId="166" fontId="16" fillId="60" borderId="44" xfId="75" applyNumberFormat="1" applyFont="1" applyFill="1" applyBorder="1" applyAlignment="1">
      <alignment horizontal="right" vertical="center"/>
    </xf>
    <xf numFmtId="0" fontId="7" fillId="60" borderId="27" xfId="75" applyFont="1" applyFill="1" applyBorder="1" applyAlignment="1">
      <alignment horizontal="right" vertical="center"/>
    </xf>
    <xf numFmtId="166" fontId="14" fillId="60" borderId="27" xfId="75" applyNumberFormat="1" applyFont="1" applyFill="1" applyBorder="1" applyAlignment="1">
      <alignment horizontal="right" vertical="center"/>
    </xf>
    <xf numFmtId="0" fontId="6" fillId="60" borderId="27" xfId="75" applyFont="1" applyFill="1" applyBorder="1" applyAlignment="1">
      <alignment horizontal="right" vertical="center"/>
    </xf>
    <xf numFmtId="0" fontId="6" fillId="60" borderId="45" xfId="75" applyFont="1" applyFill="1" applyBorder="1" applyAlignment="1">
      <alignment horizontal="right" vertical="center"/>
    </xf>
    <xf numFmtId="166" fontId="7" fillId="60" borderId="37" xfId="75" applyNumberFormat="1" applyFont="1" applyFill="1" applyBorder="1" applyAlignment="1">
      <alignment horizontal="right" vertical="center"/>
    </xf>
    <xf numFmtId="49" fontId="17" fillId="60" borderId="31" xfId="75" applyNumberFormat="1" applyFont="1" applyFill="1" applyBorder="1" applyAlignment="1">
      <alignment horizontal="center" vertical="center" wrapText="1"/>
    </xf>
    <xf numFmtId="166" fontId="17" fillId="60" borderId="32" xfId="75" applyNumberFormat="1" applyFont="1" applyFill="1" applyBorder="1" applyAlignment="1">
      <alignment vertical="center"/>
    </xf>
    <xf numFmtId="166" fontId="17" fillId="60" borderId="44" xfId="77" applyNumberFormat="1" applyFont="1" applyFill="1" applyBorder="1" applyAlignment="1">
      <alignment vertical="center"/>
    </xf>
    <xf numFmtId="166" fontId="17" fillId="60" borderId="27" xfId="75" applyNumberFormat="1" applyFont="1" applyFill="1" applyBorder="1" applyAlignment="1">
      <alignment vertical="center"/>
    </xf>
    <xf numFmtId="166" fontId="15" fillId="60" borderId="27" xfId="75" applyNumberFormat="1" applyFont="1" applyFill="1" applyBorder="1" applyAlignment="1">
      <alignment vertical="center"/>
    </xf>
    <xf numFmtId="166" fontId="15" fillId="60" borderId="27" xfId="235" applyNumberFormat="1" applyFont="1" applyFill="1" applyBorder="1" applyAlignment="1">
      <alignment vertical="center"/>
    </xf>
    <xf numFmtId="166" fontId="15" fillId="60" borderId="27" xfId="75" applyNumberFormat="1" applyFont="1" applyFill="1" applyBorder="1" applyAlignment="1">
      <alignment horizontal="right" vertical="center"/>
    </xf>
    <xf numFmtId="166" fontId="15" fillId="60" borderId="45" xfId="75" applyNumberFormat="1" applyFont="1" applyFill="1" applyBorder="1" applyAlignment="1">
      <alignment horizontal="right" vertical="center"/>
    </xf>
    <xf numFmtId="166" fontId="17" fillId="60" borderId="32" xfId="75" applyNumberFormat="1" applyFont="1" applyFill="1" applyBorder="1" applyAlignment="1">
      <alignment horizontal="right" vertical="center"/>
    </xf>
    <xf numFmtId="166" fontId="17" fillId="60" borderId="44" xfId="75" applyNumberFormat="1" applyFont="1" applyFill="1" applyBorder="1" applyAlignment="1">
      <alignment horizontal="right" vertical="center"/>
    </xf>
    <xf numFmtId="166" fontId="15" fillId="60" borderId="70" xfId="235" applyNumberFormat="1" applyFont="1" applyFill="1" applyBorder="1" applyAlignment="1">
      <alignment horizontal="right" vertical="center"/>
    </xf>
    <xf numFmtId="166" fontId="17" fillId="60" borderId="43" xfId="23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horizontal="right" vertical="center"/>
    </xf>
    <xf numFmtId="166" fontId="15" fillId="60" borderId="27" xfId="235" applyNumberFormat="1" applyFont="1" applyFill="1" applyBorder="1" applyAlignment="1">
      <alignment horizontal="right" vertical="center"/>
    </xf>
    <xf numFmtId="166" fontId="15" fillId="61" borderId="43" xfId="235" applyNumberFormat="1" applyFont="1" applyFill="1" applyBorder="1" applyAlignment="1">
      <alignment horizontal="right" vertical="center"/>
    </xf>
    <xf numFmtId="166" fontId="15" fillId="60" borderId="43" xfId="235" applyNumberFormat="1" applyFont="1" applyFill="1" applyBorder="1" applyAlignment="1">
      <alignment horizontal="right" vertical="center"/>
    </xf>
    <xf numFmtId="166" fontId="4" fillId="0" borderId="21" xfId="57" applyNumberFormat="1" applyFont="1" applyFill="1" applyBorder="1" applyAlignment="1">
      <alignment horizontal="right" vertical="center"/>
    </xf>
    <xf numFmtId="0" fontId="6" fillId="0" borderId="25" xfId="57" applyBorder="1"/>
    <xf numFmtId="0" fontId="6" fillId="62" borderId="0" xfId="57" applyFont="1" applyFill="1" applyBorder="1"/>
    <xf numFmtId="0" fontId="14" fillId="62" borderId="0" xfId="57" applyFont="1" applyFill="1" applyBorder="1"/>
    <xf numFmtId="0" fontId="6" fillId="0" borderId="0" xfId="57" applyFont="1" applyFill="1" applyBorder="1"/>
    <xf numFmtId="0" fontId="14" fillId="0" borderId="17" xfId="57" applyFont="1" applyFill="1" applyBorder="1" applyAlignment="1">
      <alignment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" fontId="6" fillId="0" borderId="18" xfId="57" applyNumberFormat="1" applyFont="1" applyFill="1" applyBorder="1" applyAlignment="1">
      <alignment horizontal="right" vertical="center" wrapText="1"/>
    </xf>
    <xf numFmtId="0" fontId="7" fillId="62" borderId="0" xfId="57" applyFont="1" applyFill="1"/>
    <xf numFmtId="0" fontId="7" fillId="62" borderId="0" xfId="57" applyFont="1" applyFill="1" applyBorder="1"/>
    <xf numFmtId="0" fontId="7" fillId="0" borderId="0" xfId="57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4" fillId="0" borderId="17" xfId="57" applyFont="1" applyFill="1" applyBorder="1" applyAlignment="1">
      <alignment vertical="center"/>
    </xf>
    <xf numFmtId="0" fontId="4" fillId="62" borderId="17" xfId="57" applyFont="1" applyFill="1" applyBorder="1" applyAlignment="1">
      <alignment vertical="center"/>
    </xf>
    <xf numFmtId="0" fontId="6" fillId="0" borderId="75" xfId="57" applyFont="1" applyFill="1" applyBorder="1" applyAlignment="1">
      <alignment vertical="center"/>
    </xf>
    <xf numFmtId="4" fontId="6" fillId="0" borderId="76" xfId="57" applyNumberFormat="1" applyFont="1" applyFill="1" applyBorder="1" applyAlignment="1">
      <alignment horizontal="right" vertical="center" wrapText="1"/>
    </xf>
    <xf numFmtId="166" fontId="4" fillId="0" borderId="77" xfId="57" applyNumberFormat="1" applyFont="1" applyFill="1" applyBorder="1" applyAlignment="1">
      <alignment horizontal="right" vertical="center"/>
    </xf>
    <xf numFmtId="9" fontId="6" fillId="0" borderId="0" xfId="235" applyNumberFormat="1" applyFont="1"/>
    <xf numFmtId="0" fontId="6" fillId="0" borderId="14" xfId="57" applyFont="1" applyBorder="1" applyAlignment="1">
      <alignment horizontal="right" vertical="center"/>
    </xf>
    <xf numFmtId="168" fontId="4" fillId="0" borderId="26" xfId="57" applyNumberFormat="1" applyFont="1" applyFill="1" applyBorder="1" applyAlignment="1">
      <alignment vertical="center"/>
    </xf>
    <xf numFmtId="168" fontId="4" fillId="62" borderId="26" xfId="57" applyNumberFormat="1" applyFont="1" applyFill="1" applyBorder="1" applyAlignment="1">
      <alignment vertical="center"/>
    </xf>
    <xf numFmtId="168" fontId="70" fillId="0" borderId="25" xfId="57" applyNumberFormat="1" applyFont="1" applyFill="1" applyBorder="1" applyAlignment="1">
      <alignment horizontal="right" vertical="center"/>
    </xf>
    <xf numFmtId="168" fontId="70" fillId="0" borderId="19" xfId="57" applyNumberFormat="1" applyFont="1" applyFill="1" applyBorder="1" applyAlignment="1">
      <alignment vertical="center"/>
    </xf>
    <xf numFmtId="168" fontId="70" fillId="0" borderId="13" xfId="57" applyNumberFormat="1" applyFont="1" applyFill="1" applyBorder="1" applyAlignment="1">
      <alignment vertical="center"/>
    </xf>
    <xf numFmtId="0" fontId="9" fillId="0" borderId="25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4" fontId="6" fillId="0" borderId="65" xfId="57" applyNumberFormat="1" applyFont="1" applyFill="1" applyBorder="1" applyAlignment="1">
      <alignment horizontal="center" vertical="center"/>
    </xf>
    <xf numFmtId="4" fontId="6" fillId="0" borderId="39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0" fontId="71" fillId="0" borderId="0" xfId="57" applyFont="1" applyAlignment="1">
      <alignment horizontal="right" vertical="center" wrapText="1"/>
    </xf>
    <xf numFmtId="168" fontId="7" fillId="0" borderId="0" xfId="57" applyNumberFormat="1" applyFont="1" applyAlignment="1">
      <alignment horizontal="center" vertical="center"/>
    </xf>
    <xf numFmtId="168" fontId="71" fillId="0" borderId="0" xfId="57" applyNumberFormat="1" applyFont="1" applyAlignment="1">
      <alignment horizontal="center" vertical="center"/>
    </xf>
    <xf numFmtId="0" fontId="48" fillId="0" borderId="0" xfId="57" applyFont="1" applyBorder="1" applyAlignment="1">
      <alignment vertical="center" wrapText="1"/>
    </xf>
    <xf numFmtId="0" fontId="42" fillId="0" borderId="0" xfId="44" applyFont="1" applyBorder="1" applyAlignment="1">
      <alignment vertical="center" wrapText="1"/>
    </xf>
    <xf numFmtId="0" fontId="43" fillId="0" borderId="0" xfId="44" applyFont="1" applyBorder="1" applyAlignment="1">
      <alignment vertical="center" wrapText="1"/>
    </xf>
    <xf numFmtId="0" fontId="7" fillId="0" borderId="0" xfId="79" applyFont="1" applyFill="1" applyBorder="1" applyAlignment="1">
      <alignment vertical="center"/>
    </xf>
    <xf numFmtId="0" fontId="42" fillId="0" borderId="0" xfId="44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left"/>
    </xf>
    <xf numFmtId="0" fontId="4" fillId="62" borderId="0" xfId="57" applyFont="1" applyFill="1" applyBorder="1" applyAlignment="1">
      <alignment vertical="center"/>
    </xf>
    <xf numFmtId="166" fontId="4" fillId="62" borderId="21" xfId="57" applyNumberFormat="1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left"/>
    </xf>
    <xf numFmtId="166" fontId="4" fillId="62" borderId="0" xfId="57" applyNumberFormat="1" applyFont="1" applyFill="1" applyBorder="1" applyAlignment="1">
      <alignment horizontal="right" vertical="center"/>
    </xf>
    <xf numFmtId="166" fontId="17" fillId="60" borderId="32" xfId="235" applyNumberFormat="1" applyFont="1" applyFill="1" applyBorder="1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7" fillId="0" borderId="78" xfId="79" applyFont="1" applyFill="1" applyBorder="1" applyAlignment="1">
      <alignment horizontal="center" vertical="center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3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0BA44"/>
      <color rgb="FF5877B0"/>
      <color rgb="FF5EC553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856033088743162"/>
          <c:y val="2.1671608075674149E-2"/>
          <c:w val="0.54046967813233859"/>
          <c:h val="0.841628712735259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України'!$H$3:$H$16</c:f>
              <c:strCache>
                <c:ptCount val="14"/>
                <c:pt idx="0">
                  <c:v>S&amp;P BSE SENSEX Index (Індія)</c:v>
                </c:pt>
                <c:pt idx="1">
                  <c:v>Cyprus SE General Index (Кіпр)</c:v>
                </c:pt>
                <c:pt idx="2">
                  <c:v>DAX (ФРН)</c:v>
                </c:pt>
                <c:pt idx="3">
                  <c:v>S&amp;P 500 (США)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HANG SENG (Гонконг)</c:v>
                </c:pt>
                <c:pt idx="7">
                  <c:v>SHANGHAI SE COMPOSITE (Китай)</c:v>
                </c:pt>
                <c:pt idx="8">
                  <c:v>FTSE/JSE Africa All-Share Index (ПАР)</c:v>
                </c:pt>
                <c:pt idx="9">
                  <c:v>ПФТС (Україна)</c:v>
                </c:pt>
                <c:pt idx="10">
                  <c:v>NIKKEI 225 (Японія)</c:v>
                </c:pt>
                <c:pt idx="11">
                  <c:v>FTSE 100 (Великобританія)</c:v>
                </c:pt>
                <c:pt idx="12">
                  <c:v>WSE WIG 20 (Польща)</c:v>
                </c:pt>
                <c:pt idx="13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України'!$J$3:$J$16</c:f>
              <c:numCache>
                <c:formatCode>0.0%</c:formatCode>
                <c:ptCount val="14"/>
                <c:pt idx="0">
                  <c:v>-7.0624241425296219E-2</c:v>
                </c:pt>
                <c:pt idx="1">
                  <c:v>8.8873841465995307E-2</c:v>
                </c:pt>
                <c:pt idx="2">
                  <c:v>2.3306347511154568E-2</c:v>
                </c:pt>
                <c:pt idx="3">
                  <c:v>0.16334542085052162</c:v>
                </c:pt>
                <c:pt idx="4">
                  <c:v>3.3668304942682248E-3</c:v>
                </c:pt>
                <c:pt idx="5">
                  <c:v>0.10332305122452001</c:v>
                </c:pt>
                <c:pt idx="6">
                  <c:v>7.2170861235368422E-2</c:v>
                </c:pt>
                <c:pt idx="7">
                  <c:v>0.16686604843327912</c:v>
                </c:pt>
                <c:pt idx="8">
                  <c:v>0.28690074003708377</c:v>
                </c:pt>
                <c:pt idx="9" formatCode="General">
                  <c:v>-8.9497072589454163E-2</c:v>
                </c:pt>
                <c:pt idx="10">
                  <c:v>0.43366698897959344</c:v>
                </c:pt>
                <c:pt idx="11">
                  <c:v>0.18567811707354598</c:v>
                </c:pt>
                <c:pt idx="12">
                  <c:v>0.24236068500027885</c:v>
                </c:pt>
                <c:pt idx="13">
                  <c:v>0.3241892938336226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ser>
          <c:idx val="1"/>
          <c:order val="1"/>
          <c:tx>
            <c:strRef>
              <c:f>'Індекси світу та України'!$I$2</c:f>
              <c:strCache>
                <c:ptCount val="1"/>
                <c:pt idx="0">
                  <c:v>1-й квартал 2026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України'!$H$3:$H$16</c:f>
              <c:strCache>
                <c:ptCount val="14"/>
                <c:pt idx="0">
                  <c:v>S&amp;P BSE SENSEX Index (Індія)</c:v>
                </c:pt>
                <c:pt idx="1">
                  <c:v>Cyprus SE General Index (Кіпр)</c:v>
                </c:pt>
                <c:pt idx="2">
                  <c:v>DAX (ФРН)</c:v>
                </c:pt>
                <c:pt idx="3">
                  <c:v>S&amp;P 500 (США)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HANG SENG (Гонконг)</c:v>
                </c:pt>
                <c:pt idx="7">
                  <c:v>SHANGHAI SE COMPOSITE (Китай)</c:v>
                </c:pt>
                <c:pt idx="8">
                  <c:v>FTSE/JSE Africa All-Share Index (ПАР)</c:v>
                </c:pt>
                <c:pt idx="9">
                  <c:v>ПФТС (Україна)</c:v>
                </c:pt>
                <c:pt idx="10">
                  <c:v>NIKKEI 225 (Японія)</c:v>
                </c:pt>
                <c:pt idx="11">
                  <c:v>FTSE 100 (Великобританія)</c:v>
                </c:pt>
                <c:pt idx="12">
                  <c:v>WSE WIG 20 (Польща)</c:v>
                </c:pt>
                <c:pt idx="13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України'!$I$3:$I$16</c:f>
              <c:numCache>
                <c:formatCode>0.0%</c:formatCode>
                <c:ptCount val="14"/>
                <c:pt idx="0">
                  <c:v>-0.15574931413296789</c:v>
                </c:pt>
                <c:pt idx="1">
                  <c:v>-7.4096732402475829E-2</c:v>
                </c:pt>
                <c:pt idx="2">
                  <c:v>-7.3921588082845435E-2</c:v>
                </c:pt>
                <c:pt idx="3">
                  <c:v>-4.6304871813600101E-2</c:v>
                </c:pt>
                <c:pt idx="4">
                  <c:v>-4.0807411497637891E-2</c:v>
                </c:pt>
                <c:pt idx="5">
                  <c:v>-3.5823182308160728E-2</c:v>
                </c:pt>
                <c:pt idx="6">
                  <c:v>-3.2867040647602486E-2</c:v>
                </c:pt>
                <c:pt idx="7">
                  <c:v>-1.9396095584604089E-2</c:v>
                </c:pt>
                <c:pt idx="8">
                  <c:v>-1.5234956052845305E-2</c:v>
                </c:pt>
                <c:pt idx="9" formatCode="General">
                  <c:v>-2.1610667998822608E-3</c:v>
                </c:pt>
                <c:pt idx="10">
                  <c:v>1.4387117228862767E-2</c:v>
                </c:pt>
                <c:pt idx="11">
                  <c:v>2.4676328969388095E-2</c:v>
                </c:pt>
                <c:pt idx="12">
                  <c:v>4.9230218403150783E-2</c:v>
                </c:pt>
                <c:pt idx="13">
                  <c:v>0.13581292756217622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-2144376656"/>
        <c:axId val="-2144369584"/>
      </c:barChart>
      <c:catAx>
        <c:axId val="-21443766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69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-2144369584"/>
        <c:scaling>
          <c:orientation val="minMax"/>
          <c:max val="0.5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76656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4.4128549369898011E-2"/>
          <c:w val="0.88142303168689307"/>
          <c:h val="0.49928392224881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A9-4477-BF55-A15989CA540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9A9-4477-BF55-A15989CA540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9A9-4477-BF55-A15989CA540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9A9-4477-BF55-A15989CA54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3"/>
                <c:pt idx="0">
                  <c:v>275</c:v>
                </c:pt>
                <c:pt idx="1">
                  <c:v>267</c:v>
                </c:pt>
                <c:pt idx="2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упр-ні'!$G$3:$G$13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3"/>
                <c:pt idx="0">
                  <c:v>1853</c:v>
                </c:pt>
                <c:pt idx="1">
                  <c:v>1892</c:v>
                </c:pt>
                <c:pt idx="2">
                  <c:v>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-2144378832"/>
        <c:axId val="-2144367408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3"/>
                <c:pt idx="0">
                  <c:v>15</c:v>
                </c:pt>
                <c:pt idx="1">
                  <c:v>14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3"/>
                <c:pt idx="0">
                  <c:v>48</c:v>
                </c:pt>
                <c:pt idx="1">
                  <c:v>44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4372848"/>
        <c:axId val="-2144375568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9A9-4477-BF55-A15989CA540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9A9-4477-BF55-A15989CA540A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9A9-4477-BF55-A15989CA540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9A9-4477-BF55-A15989CA540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9A9-4477-BF55-A15989CA540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9A9-4477-BF55-A15989CA540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9A9-4477-BF55-A15989CA540A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9A9-4477-BF55-A15989CA540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9A9-4477-BF55-A15989CA540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9A9-4477-BF55-A15989CA540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9A9-4477-BF55-A15989CA540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A9-4477-BF55-A15989CA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упр-ні'!$H$3:$H$13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4372848"/>
        <c:axId val="-2144375568"/>
      </c:lineChart>
      <c:catAx>
        <c:axId val="-214437883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674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67408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8832"/>
        <c:crosses val="autoZero"/>
        <c:crossBetween val="between"/>
        <c:majorUnit val="250"/>
      </c:valAx>
      <c:valAx>
        <c:axId val="-2144375568"/>
        <c:scaling>
          <c:orientation val="minMax"/>
          <c:max val="12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2848"/>
        <c:crosses val="max"/>
        <c:crossBetween val="between"/>
      </c:valAx>
      <c:catAx>
        <c:axId val="-21443728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55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0440083878405"/>
          <c:y val="6.206041978992894E-2"/>
          <c:w val="0.8136455165326554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438624702113578E-2"/>
                  <c:y val="4.846412547055433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93-43E7-B476-2AE26346B996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93-43E7-B476-2AE26346B996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93-43E7-B476-2AE26346B996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993-43E7-B476-2AE26346B99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993-43E7-B476-2AE26346B99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993-43E7-B476-2AE26346B99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683865.1</c:v>
                </c:pt>
                <c:pt idx="1">
                  <c:v>656559.81999999995</c:v>
                </c:pt>
                <c:pt idx="2">
                  <c:v>684911.51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664936.99</c:v>
                </c:pt>
                <c:pt idx="1">
                  <c:v>644583.61</c:v>
                </c:pt>
                <c:pt idx="2">
                  <c:v>671991.44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-2144375024"/>
        <c:axId val="-214437448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260.44</c:v>
                </c:pt>
                <c:pt idx="1">
                  <c:v>222.33</c:v>
                </c:pt>
                <c:pt idx="2">
                  <c:v>237.69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3467.03</c:v>
                </c:pt>
                <c:pt idx="1">
                  <c:v>3964.97</c:v>
                </c:pt>
                <c:pt idx="2">
                  <c:v>4154.49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270.95</c:v>
                </c:pt>
                <c:pt idx="1">
                  <c:v>296.70999999999998</c:v>
                </c:pt>
                <c:pt idx="2">
                  <c:v>321.58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4"/>
        <c:axId val="-2144370672"/>
        <c:axId val="-2144373936"/>
      </c:barChart>
      <c:catAx>
        <c:axId val="-21443750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44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74480"/>
        <c:scaling>
          <c:orientation val="minMax"/>
          <c:max val="7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5024"/>
        <c:crosses val="autoZero"/>
        <c:crossBetween val="between"/>
        <c:majorUnit val="150000"/>
      </c:valAx>
      <c:valAx>
        <c:axId val="-2144373936"/>
        <c:scaling>
          <c:orientation val="minMax"/>
          <c:max val="4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0672"/>
        <c:crosses val="max"/>
        <c:crossBetween val="between"/>
        <c:majorUnit val="500"/>
      </c:valAx>
      <c:catAx>
        <c:axId val="-2144370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39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7898143674657958"/>
          <c:w val="0.88837724150261577"/>
          <c:h val="0.116496559459413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67194995022174E-2"/>
          <c:y val="0.15454794772228789"/>
          <c:w val="0.91614639899538419"/>
          <c:h val="0.73049854569395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55D-45B8-BB28-E13305E69D52}"/>
              </c:ext>
            </c:extLst>
          </c:dPt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D-45B8-BB28-E13305E69D5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1 квартал '25</c:v>
                </c:pt>
                <c:pt idx="1">
                  <c:v>2 квартал '25</c:v>
                </c:pt>
                <c:pt idx="2">
                  <c:v>3 квартал '25</c:v>
                </c:pt>
                <c:pt idx="3">
                  <c:v>4 квартал '25</c:v>
                </c:pt>
                <c:pt idx="4">
                  <c:v>1 квартал '26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-0.02</c:v>
                </c:pt>
                <c:pt idx="1">
                  <c:v>-66.62</c:v>
                </c:pt>
                <c:pt idx="2">
                  <c:v>4.8499999999999996</c:v>
                </c:pt>
                <c:pt idx="3">
                  <c:v>2.83</c:v>
                </c:pt>
                <c:pt idx="4">
                  <c:v>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D-45B8-BB28-E13305E6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12825120"/>
        <c:axId val="412825680"/>
      </c:barChart>
      <c:catAx>
        <c:axId val="41282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68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12825680"/>
        <c:scaling>
          <c:orientation val="minMax"/>
          <c:max val="6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9.3617069418047016E-5"/>
              <c:y val="1.12694820714484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12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914400</xdr:colOff>
      <xdr:row>1</xdr:row>
      <xdr:rowOff>9187</xdr:rowOff>
    </xdr:from>
    <xdr:to>
      <xdr:col>11</xdr:col>
      <xdr:colOff>80010</xdr:colOff>
      <xdr:row>17</xdr:row>
      <xdr:rowOff>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792480</xdr:colOff>
      <xdr:row>23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</xdr:row>
      <xdr:rowOff>32385</xdr:rowOff>
    </xdr:from>
    <xdr:to>
      <xdr:col>13</xdr:col>
      <xdr:colOff>601980</xdr:colOff>
      <xdr:row>11</xdr:row>
      <xdr:rowOff>22860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929640</xdr:colOff>
      <xdr:row>21</xdr:row>
      <xdr:rowOff>1</xdr:rowOff>
    </xdr:from>
    <xdr:to>
      <xdr:col>10</xdr:col>
      <xdr:colOff>15240</xdr:colOff>
      <xdr:row>28</xdr:row>
      <xdr:rowOff>83820</xdr:rowOff>
    </xdr:to>
    <xdr:graphicFrame macro="">
      <xdr:nvGraphicFramePr>
        <xdr:cNvPr id="4" name="Диаграмма 31">
          <a:extLst>
            <a:ext uri="{FF2B5EF4-FFF2-40B4-BE49-F238E27FC236}">
              <a16:creationId xmlns:a16="http://schemas.microsoft.com/office/drawing/2014/main" id="{B5AFC094-BBD6-4BA2-87E7-5FC2C90D1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F0"/>
  </sheetPr>
  <dimension ref="A1:XZ23"/>
  <sheetViews>
    <sheetView tabSelected="1" zoomScaleNormal="100" workbookViewId="0">
      <selection activeCell="A2" sqref="A2"/>
    </sheetView>
  </sheetViews>
  <sheetFormatPr defaultColWidth="9.109375" defaultRowHeight="13.2" outlineLevelCol="1"/>
  <cols>
    <col min="1" max="1" width="40.33203125" style="15" customWidth="1"/>
    <col min="2" max="2" width="12.109375" style="15" hidden="1" customWidth="1" outlineLevel="1"/>
    <col min="3" max="3" width="12.109375" style="8" hidden="1" customWidth="1" outlineLevel="1"/>
    <col min="4" max="4" width="12.5546875" style="8" customWidth="1" collapsed="1"/>
    <col min="5" max="5" width="12.5546875" style="15" customWidth="1"/>
    <col min="6" max="6" width="13.44140625" style="15" customWidth="1"/>
    <col min="7" max="7" width="12.6640625" style="15" customWidth="1"/>
    <col min="8" max="8" width="39.5546875" style="15" customWidth="1"/>
    <col min="9" max="9" width="14.5546875" style="15" customWidth="1"/>
    <col min="10" max="10" width="12.5546875" style="15" customWidth="1"/>
    <col min="11" max="16384" width="9.109375" style="15"/>
  </cols>
  <sheetData>
    <row r="1" spans="1:650" s="221" customFormat="1" ht="25.95" customHeight="1" thickBot="1">
      <c r="A1" s="220" t="s">
        <v>15</v>
      </c>
      <c r="B1" s="220"/>
      <c r="C1" s="220"/>
      <c r="D1" s="220"/>
    </row>
    <row r="2" spans="1:650" s="177" customFormat="1" ht="30" customHeight="1" thickBot="1">
      <c r="A2" s="5" t="s">
        <v>33</v>
      </c>
      <c r="B2" s="6">
        <v>45747</v>
      </c>
      <c r="C2" s="6">
        <v>46022</v>
      </c>
      <c r="D2" s="6">
        <v>46112</v>
      </c>
      <c r="E2" s="6" t="s">
        <v>84</v>
      </c>
      <c r="F2" s="6" t="s">
        <v>85</v>
      </c>
      <c r="G2" s="8"/>
      <c r="H2" s="5" t="s">
        <v>33</v>
      </c>
      <c r="I2" s="6" t="s">
        <v>84</v>
      </c>
      <c r="J2" s="6" t="s">
        <v>85</v>
      </c>
      <c r="K2" s="13"/>
    </row>
    <row r="3" spans="1:650" s="178" customFormat="1" ht="20.399999999999999" customHeight="1">
      <c r="A3" s="7" t="s">
        <v>14</v>
      </c>
      <c r="B3" s="183">
        <v>130259.54</v>
      </c>
      <c r="C3" s="183">
        <v>161125.37</v>
      </c>
      <c r="D3" s="183">
        <v>187461.84</v>
      </c>
      <c r="E3" s="176">
        <f t="shared" ref="E3:E17" si="0">D3/C3-1</f>
        <v>0.16345327864879389</v>
      </c>
      <c r="F3" s="176">
        <f t="shared" ref="F3:F17" si="1">D3/B3-1</f>
        <v>0.4391409642625792</v>
      </c>
      <c r="G3" s="150"/>
      <c r="H3" s="189" t="s">
        <v>29</v>
      </c>
      <c r="I3" s="216">
        <v>-0.15574931413296789</v>
      </c>
      <c r="J3" s="216">
        <v>-7.0624241425296219E-2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</row>
    <row r="4" spans="1:650" s="178" customFormat="1" ht="20.399999999999999" customHeight="1">
      <c r="A4" s="7" t="s">
        <v>13</v>
      </c>
      <c r="B4" s="183">
        <v>9659.48</v>
      </c>
      <c r="C4" s="183">
        <v>11261.52</v>
      </c>
      <c r="D4" s="183">
        <v>12790.98</v>
      </c>
      <c r="E4" s="10">
        <f t="shared" si="0"/>
        <v>0.13581292756217622</v>
      </c>
      <c r="F4" s="10">
        <f t="shared" si="1"/>
        <v>0.3241892938336226</v>
      </c>
      <c r="G4" s="150"/>
      <c r="H4" s="189" t="s">
        <v>12</v>
      </c>
      <c r="I4" s="151">
        <v>-7.4096732402475829E-2</v>
      </c>
      <c r="J4" s="151">
        <v>8.8873841465995307E-2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</row>
    <row r="5" spans="1:650" s="178" customFormat="1" ht="20.399999999999999" customHeight="1">
      <c r="A5" s="7" t="s">
        <v>5</v>
      </c>
      <c r="B5" s="183">
        <v>2689.05</v>
      </c>
      <c r="C5" s="183">
        <v>3184.02</v>
      </c>
      <c r="D5" s="183">
        <v>3340.77</v>
      </c>
      <c r="E5" s="10">
        <f t="shared" si="0"/>
        <v>4.9230218403150783E-2</v>
      </c>
      <c r="F5" s="10">
        <f t="shared" si="1"/>
        <v>0.24236068500027885</v>
      </c>
      <c r="G5" s="150"/>
      <c r="H5" s="189" t="s">
        <v>6</v>
      </c>
      <c r="I5" s="151">
        <v>-7.3921588082845435E-2</v>
      </c>
      <c r="J5" s="151">
        <v>2.3306347511154568E-2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</row>
    <row r="6" spans="1:650" s="178" customFormat="1" ht="20.399999999999999" customHeight="1">
      <c r="A6" s="7" t="s">
        <v>28</v>
      </c>
      <c r="B6" s="183">
        <v>8582.81</v>
      </c>
      <c r="C6" s="183">
        <v>9931.3799999999992</v>
      </c>
      <c r="D6" s="183">
        <v>10176.450000000001</v>
      </c>
      <c r="E6" s="10">
        <f t="shared" si="0"/>
        <v>2.4676328969388095E-2</v>
      </c>
      <c r="F6" s="10">
        <f t="shared" si="1"/>
        <v>0.18567811707354598</v>
      </c>
      <c r="G6" s="150"/>
      <c r="H6" s="189" t="s">
        <v>2</v>
      </c>
      <c r="I6" s="151">
        <v>-4.6304871813600101E-2</v>
      </c>
      <c r="J6" s="151">
        <v>0.16334542085052162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</row>
    <row r="7" spans="1:650" s="179" customFormat="1" ht="20.399999999999999" customHeight="1">
      <c r="A7" s="7" t="s">
        <v>3</v>
      </c>
      <c r="B7" s="183">
        <v>35617.56</v>
      </c>
      <c r="C7" s="183">
        <v>50339.48</v>
      </c>
      <c r="D7" s="182">
        <v>51063.72</v>
      </c>
      <c r="E7" s="10">
        <f t="shared" si="0"/>
        <v>1.4387117228862767E-2</v>
      </c>
      <c r="F7" s="10">
        <f t="shared" si="1"/>
        <v>0.43366698897959344</v>
      </c>
      <c r="G7" s="150"/>
      <c r="H7" s="189" t="s">
        <v>7</v>
      </c>
      <c r="I7" s="151">
        <v>-4.0807411497637891E-2</v>
      </c>
      <c r="J7" s="151">
        <v>3.3668304942682248E-3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</row>
    <row r="8" spans="1:650" s="185" customFormat="1" ht="20.399999999999999" customHeight="1">
      <c r="A8" s="181" t="s">
        <v>1</v>
      </c>
      <c r="B8" s="182">
        <v>505.44670000000002</v>
      </c>
      <c r="C8" s="182">
        <v>461.20740000000001</v>
      </c>
      <c r="D8" s="183">
        <v>460.21069999999997</v>
      </c>
      <c r="E8" s="10">
        <f t="shared" si="0"/>
        <v>-2.1610667998822608E-3</v>
      </c>
      <c r="F8" s="10">
        <f t="shared" si="1"/>
        <v>-8.9497072589454163E-2</v>
      </c>
      <c r="G8" s="184"/>
      <c r="H8" s="189" t="s">
        <v>8</v>
      </c>
      <c r="I8" s="151">
        <v>-3.5823182308160728E-2</v>
      </c>
      <c r="J8" s="151">
        <v>0.10332305122452001</v>
      </c>
      <c r="K8" s="13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6"/>
      <c r="GZ8" s="186"/>
      <c r="HA8" s="186"/>
      <c r="HB8" s="186"/>
      <c r="HC8" s="186"/>
      <c r="HD8" s="186"/>
      <c r="HE8" s="186"/>
      <c r="HF8" s="186"/>
      <c r="HG8" s="186"/>
      <c r="HH8" s="186"/>
      <c r="HI8" s="186"/>
      <c r="HJ8" s="186"/>
      <c r="HK8" s="186"/>
      <c r="HL8" s="186"/>
      <c r="HM8" s="186"/>
      <c r="HN8" s="186"/>
      <c r="HO8" s="186"/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186"/>
      <c r="IL8" s="186"/>
      <c r="IM8" s="186"/>
      <c r="IN8" s="186"/>
      <c r="IO8" s="186"/>
      <c r="IP8" s="186"/>
      <c r="IQ8" s="186"/>
      <c r="IR8" s="186"/>
      <c r="IS8" s="186"/>
      <c r="IT8" s="186"/>
      <c r="IU8" s="186"/>
      <c r="IV8" s="186"/>
      <c r="IW8" s="186"/>
      <c r="IX8" s="186"/>
      <c r="IY8" s="186"/>
      <c r="IZ8" s="186"/>
      <c r="JA8" s="186"/>
      <c r="JB8" s="186"/>
      <c r="JC8" s="186"/>
      <c r="JD8" s="186"/>
      <c r="JE8" s="186"/>
      <c r="JF8" s="186"/>
      <c r="JG8" s="186"/>
      <c r="JH8" s="186"/>
      <c r="JI8" s="186"/>
      <c r="JJ8" s="186"/>
      <c r="JK8" s="186"/>
      <c r="JL8" s="186"/>
      <c r="JM8" s="186"/>
      <c r="JN8" s="186"/>
      <c r="JO8" s="186"/>
      <c r="JP8" s="186"/>
      <c r="JQ8" s="186"/>
      <c r="JR8" s="186"/>
      <c r="JS8" s="186"/>
      <c r="JT8" s="186"/>
      <c r="JU8" s="186"/>
      <c r="JV8" s="186"/>
      <c r="JW8" s="186"/>
      <c r="JX8" s="186"/>
      <c r="JY8" s="186"/>
      <c r="JZ8" s="186"/>
      <c r="KA8" s="186"/>
      <c r="KB8" s="186"/>
      <c r="KC8" s="186"/>
      <c r="KD8" s="186"/>
      <c r="KE8" s="186"/>
      <c r="KF8" s="186"/>
      <c r="KG8" s="186"/>
      <c r="KH8" s="186"/>
      <c r="KI8" s="186"/>
      <c r="KJ8" s="186"/>
      <c r="KK8" s="186"/>
      <c r="KL8" s="186"/>
      <c r="KM8" s="186"/>
      <c r="KN8" s="186"/>
      <c r="KO8" s="186"/>
      <c r="KP8" s="186"/>
      <c r="KQ8" s="186"/>
      <c r="KR8" s="186"/>
      <c r="KS8" s="186"/>
      <c r="KT8" s="186"/>
      <c r="KU8" s="186"/>
      <c r="KV8" s="186"/>
      <c r="KW8" s="186"/>
      <c r="KX8" s="186"/>
      <c r="KY8" s="186"/>
      <c r="KZ8" s="186"/>
      <c r="LA8" s="186"/>
      <c r="LB8" s="186"/>
      <c r="LC8" s="186"/>
      <c r="LD8" s="186"/>
      <c r="LE8" s="186"/>
      <c r="LF8" s="186"/>
      <c r="LG8" s="186"/>
      <c r="LH8" s="186"/>
      <c r="LI8" s="186"/>
      <c r="LJ8" s="186"/>
      <c r="LK8" s="186"/>
      <c r="LL8" s="186"/>
      <c r="LM8" s="186"/>
      <c r="LN8" s="186"/>
      <c r="LO8" s="186"/>
      <c r="LP8" s="186"/>
      <c r="LQ8" s="186"/>
      <c r="LR8" s="186"/>
      <c r="LS8" s="186"/>
      <c r="LT8" s="186"/>
      <c r="LU8" s="186"/>
      <c r="LV8" s="186"/>
      <c r="LW8" s="186"/>
      <c r="LX8" s="186"/>
      <c r="LY8" s="186"/>
      <c r="LZ8" s="186"/>
      <c r="MA8" s="186"/>
      <c r="MB8" s="186"/>
      <c r="MC8" s="186"/>
      <c r="MD8" s="186"/>
      <c r="ME8" s="186"/>
      <c r="MF8" s="186"/>
      <c r="MG8" s="186"/>
      <c r="MH8" s="186"/>
      <c r="MI8" s="186"/>
      <c r="MJ8" s="186"/>
      <c r="MK8" s="186"/>
      <c r="ML8" s="186"/>
      <c r="MM8" s="186"/>
      <c r="MN8" s="186"/>
      <c r="MO8" s="186"/>
      <c r="MP8" s="186"/>
      <c r="MQ8" s="186"/>
      <c r="MR8" s="186"/>
      <c r="MS8" s="186"/>
      <c r="MT8" s="186"/>
      <c r="MU8" s="186"/>
      <c r="MV8" s="186"/>
      <c r="MW8" s="186"/>
      <c r="MX8" s="186"/>
      <c r="MY8" s="186"/>
      <c r="MZ8" s="186"/>
      <c r="NA8" s="186"/>
      <c r="NB8" s="186"/>
      <c r="NC8" s="186"/>
      <c r="ND8" s="186"/>
      <c r="NE8" s="186"/>
      <c r="NF8" s="186"/>
      <c r="NG8" s="186"/>
      <c r="NH8" s="186"/>
      <c r="NI8" s="186"/>
      <c r="NJ8" s="186"/>
      <c r="NK8" s="186"/>
      <c r="NL8" s="186"/>
      <c r="NM8" s="186"/>
      <c r="NN8" s="186"/>
      <c r="NO8" s="186"/>
      <c r="NP8" s="186"/>
      <c r="NQ8" s="186"/>
      <c r="NR8" s="186"/>
      <c r="NS8" s="186"/>
      <c r="NT8" s="186"/>
      <c r="NU8" s="186"/>
      <c r="NV8" s="186"/>
      <c r="NW8" s="186"/>
      <c r="NX8" s="186"/>
      <c r="NY8" s="186"/>
      <c r="NZ8" s="186"/>
      <c r="OA8" s="186"/>
      <c r="OB8" s="186"/>
      <c r="OC8" s="186"/>
      <c r="OD8" s="186"/>
      <c r="OE8" s="186"/>
      <c r="OF8" s="186"/>
      <c r="OG8" s="186"/>
      <c r="OH8" s="186"/>
      <c r="OI8" s="186"/>
      <c r="OJ8" s="186"/>
      <c r="OK8" s="186"/>
      <c r="OL8" s="186"/>
      <c r="OM8" s="186"/>
      <c r="ON8" s="186"/>
      <c r="OO8" s="186"/>
      <c r="OP8" s="186"/>
      <c r="OQ8" s="186"/>
      <c r="OR8" s="186"/>
      <c r="OS8" s="186"/>
      <c r="OT8" s="186"/>
      <c r="OU8" s="186"/>
      <c r="OV8" s="186"/>
      <c r="OW8" s="186"/>
      <c r="OX8" s="186"/>
      <c r="OY8" s="186"/>
      <c r="OZ8" s="186"/>
      <c r="PA8" s="186"/>
      <c r="PB8" s="186"/>
      <c r="PC8" s="186"/>
      <c r="PD8" s="186"/>
      <c r="PE8" s="186"/>
      <c r="PF8" s="186"/>
      <c r="PG8" s="186"/>
      <c r="PH8" s="186"/>
      <c r="PI8" s="186"/>
      <c r="PJ8" s="186"/>
      <c r="PK8" s="186"/>
      <c r="PL8" s="186"/>
      <c r="PM8" s="186"/>
      <c r="PN8" s="186"/>
      <c r="PO8" s="186"/>
      <c r="PP8" s="186"/>
      <c r="PQ8" s="186"/>
      <c r="PR8" s="186"/>
      <c r="PS8" s="186"/>
      <c r="PT8" s="186"/>
      <c r="PU8" s="186"/>
      <c r="PV8" s="186"/>
      <c r="PW8" s="186"/>
      <c r="PX8" s="186"/>
      <c r="PY8" s="186"/>
      <c r="PZ8" s="186"/>
      <c r="QA8" s="186"/>
      <c r="QB8" s="186"/>
      <c r="QC8" s="186"/>
      <c r="QD8" s="186"/>
      <c r="QE8" s="186"/>
      <c r="QF8" s="186"/>
      <c r="QG8" s="186"/>
      <c r="QH8" s="186"/>
      <c r="QI8" s="186"/>
      <c r="QJ8" s="186"/>
      <c r="QK8" s="186"/>
      <c r="QL8" s="186"/>
      <c r="QM8" s="186"/>
      <c r="QN8" s="186"/>
      <c r="QO8" s="186"/>
      <c r="QP8" s="186"/>
      <c r="QQ8" s="186"/>
      <c r="QR8" s="186"/>
      <c r="QS8" s="186"/>
      <c r="QT8" s="186"/>
      <c r="QU8" s="186"/>
      <c r="QV8" s="186"/>
      <c r="QW8" s="186"/>
      <c r="QX8" s="186"/>
      <c r="QY8" s="186"/>
      <c r="QZ8" s="186"/>
      <c r="RA8" s="186"/>
      <c r="RB8" s="186"/>
      <c r="RC8" s="186"/>
      <c r="RD8" s="186"/>
      <c r="RE8" s="186"/>
      <c r="RF8" s="186"/>
      <c r="RG8" s="186"/>
      <c r="RH8" s="186"/>
      <c r="RI8" s="186"/>
      <c r="RJ8" s="186"/>
      <c r="RK8" s="186"/>
      <c r="RL8" s="186"/>
      <c r="RM8" s="186"/>
      <c r="RN8" s="186"/>
      <c r="RO8" s="186"/>
      <c r="RP8" s="186"/>
      <c r="RQ8" s="186"/>
      <c r="RR8" s="186"/>
      <c r="RS8" s="186"/>
      <c r="RT8" s="186"/>
      <c r="RU8" s="186"/>
      <c r="RV8" s="186"/>
      <c r="RW8" s="186"/>
      <c r="RX8" s="186"/>
      <c r="RY8" s="186"/>
      <c r="RZ8" s="186"/>
      <c r="SA8" s="186"/>
      <c r="SB8" s="186"/>
      <c r="SC8" s="186"/>
      <c r="SD8" s="186"/>
      <c r="SE8" s="186"/>
      <c r="SF8" s="186"/>
      <c r="SG8" s="186"/>
      <c r="SH8" s="186"/>
      <c r="SI8" s="186"/>
      <c r="SJ8" s="186"/>
      <c r="SK8" s="186"/>
      <c r="SL8" s="186"/>
      <c r="SM8" s="186"/>
      <c r="SN8" s="186"/>
      <c r="SO8" s="186"/>
      <c r="SP8" s="186"/>
      <c r="SQ8" s="186"/>
      <c r="SR8" s="186"/>
      <c r="SS8" s="186"/>
      <c r="ST8" s="186"/>
      <c r="SU8" s="186"/>
      <c r="SV8" s="186"/>
      <c r="SW8" s="186"/>
      <c r="SX8" s="186"/>
      <c r="SY8" s="186"/>
      <c r="SZ8" s="186"/>
      <c r="TA8" s="186"/>
      <c r="TB8" s="186"/>
      <c r="TC8" s="186"/>
      <c r="TD8" s="186"/>
      <c r="TE8" s="186"/>
      <c r="TF8" s="186"/>
      <c r="TG8" s="186"/>
      <c r="TH8" s="186"/>
      <c r="TI8" s="186"/>
      <c r="TJ8" s="186"/>
      <c r="TK8" s="186"/>
      <c r="TL8" s="186"/>
      <c r="TM8" s="186"/>
      <c r="TN8" s="186"/>
      <c r="TO8" s="186"/>
      <c r="TP8" s="186"/>
      <c r="TQ8" s="186"/>
      <c r="TR8" s="186"/>
      <c r="TS8" s="186"/>
      <c r="TT8" s="186"/>
      <c r="TU8" s="186"/>
      <c r="TV8" s="186"/>
      <c r="TW8" s="186"/>
      <c r="TX8" s="186"/>
      <c r="TY8" s="186"/>
      <c r="TZ8" s="186"/>
      <c r="UA8" s="186"/>
      <c r="UB8" s="186"/>
      <c r="UC8" s="186"/>
      <c r="UD8" s="186"/>
      <c r="UE8" s="186"/>
      <c r="UF8" s="186"/>
      <c r="UG8" s="186"/>
      <c r="UH8" s="186"/>
      <c r="UI8" s="186"/>
      <c r="UJ8" s="186"/>
      <c r="UK8" s="186"/>
      <c r="UL8" s="186"/>
      <c r="UM8" s="186"/>
      <c r="UN8" s="186"/>
      <c r="UO8" s="186"/>
      <c r="UP8" s="186"/>
      <c r="UQ8" s="186"/>
      <c r="UR8" s="186"/>
      <c r="US8" s="186"/>
      <c r="UT8" s="186"/>
      <c r="UU8" s="186"/>
      <c r="UV8" s="186"/>
      <c r="UW8" s="186"/>
      <c r="UX8" s="186"/>
      <c r="UY8" s="186"/>
      <c r="UZ8" s="186"/>
      <c r="VA8" s="186"/>
      <c r="VB8" s="186"/>
      <c r="VC8" s="186"/>
      <c r="VD8" s="186"/>
      <c r="VE8" s="186"/>
      <c r="VF8" s="186"/>
      <c r="VG8" s="186"/>
      <c r="VH8" s="186"/>
      <c r="VI8" s="186"/>
      <c r="VJ8" s="186"/>
      <c r="VK8" s="186"/>
      <c r="VL8" s="186"/>
      <c r="VM8" s="186"/>
      <c r="VN8" s="186"/>
      <c r="VO8" s="186"/>
      <c r="VP8" s="186"/>
      <c r="VQ8" s="186"/>
      <c r="VR8" s="186"/>
      <c r="VS8" s="186"/>
      <c r="VT8" s="186"/>
      <c r="VU8" s="186"/>
      <c r="VV8" s="186"/>
      <c r="VW8" s="186"/>
      <c r="VX8" s="186"/>
      <c r="VY8" s="186"/>
      <c r="VZ8" s="186"/>
      <c r="WA8" s="186"/>
      <c r="WB8" s="186"/>
      <c r="WC8" s="186"/>
      <c r="WD8" s="186"/>
      <c r="WE8" s="186"/>
      <c r="WF8" s="186"/>
      <c r="WG8" s="186"/>
      <c r="WH8" s="186"/>
      <c r="WI8" s="186"/>
      <c r="WJ8" s="186"/>
      <c r="WK8" s="186"/>
      <c r="WL8" s="186"/>
      <c r="WM8" s="186"/>
      <c r="WN8" s="186"/>
      <c r="WO8" s="186"/>
      <c r="WP8" s="186"/>
      <c r="WQ8" s="186"/>
      <c r="WR8" s="186"/>
      <c r="WS8" s="186"/>
      <c r="WT8" s="186"/>
      <c r="WU8" s="186"/>
      <c r="WV8" s="186"/>
      <c r="WW8" s="186"/>
      <c r="WX8" s="186"/>
      <c r="WY8" s="186"/>
      <c r="WZ8" s="186"/>
      <c r="XA8" s="186"/>
      <c r="XB8" s="186"/>
      <c r="XC8" s="186"/>
      <c r="XD8" s="186"/>
      <c r="XE8" s="186"/>
      <c r="XF8" s="186"/>
      <c r="XG8" s="186"/>
      <c r="XH8" s="186"/>
      <c r="XI8" s="186"/>
      <c r="XJ8" s="186"/>
      <c r="XK8" s="186"/>
      <c r="XL8" s="186"/>
      <c r="XM8" s="186"/>
      <c r="XN8" s="186"/>
      <c r="XO8" s="186"/>
      <c r="XP8" s="186"/>
      <c r="XQ8" s="186"/>
      <c r="XR8" s="186"/>
      <c r="XS8" s="186"/>
      <c r="XT8" s="186"/>
      <c r="XU8" s="186"/>
      <c r="XV8" s="186"/>
      <c r="XW8" s="186"/>
      <c r="XX8" s="186"/>
      <c r="XY8" s="186"/>
      <c r="XZ8" s="186"/>
    </row>
    <row r="9" spans="1:650" s="178" customFormat="1" ht="20.399999999999999" customHeight="1">
      <c r="A9" s="7" t="s">
        <v>11</v>
      </c>
      <c r="B9" s="183">
        <v>88637.45</v>
      </c>
      <c r="C9" s="183">
        <v>115832.3</v>
      </c>
      <c r="D9" s="183">
        <v>114067.6</v>
      </c>
      <c r="E9" s="10">
        <f t="shared" si="0"/>
        <v>-1.5234956052845305E-2</v>
      </c>
      <c r="F9" s="10">
        <f t="shared" si="1"/>
        <v>0.28690074003708377</v>
      </c>
      <c r="G9" s="150"/>
      <c r="H9" s="189" t="s">
        <v>53</v>
      </c>
      <c r="I9" s="151">
        <v>-3.2867040647602486E-2</v>
      </c>
      <c r="J9" s="151">
        <v>7.2170861235368422E-2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</row>
    <row r="10" spans="1:650" s="178" customFormat="1" ht="20.399999999999999" customHeight="1">
      <c r="A10" s="7" t="s">
        <v>9</v>
      </c>
      <c r="B10" s="183">
        <v>3335.31</v>
      </c>
      <c r="C10" s="183">
        <v>3968.84</v>
      </c>
      <c r="D10" s="182">
        <v>3891.86</v>
      </c>
      <c r="E10" s="10">
        <f t="shared" si="0"/>
        <v>-1.9396095584604089E-2</v>
      </c>
      <c r="F10" s="10">
        <f t="shared" si="1"/>
        <v>0.16686604843327912</v>
      </c>
      <c r="G10" s="150"/>
      <c r="H10" s="189" t="s">
        <v>9</v>
      </c>
      <c r="I10" s="151">
        <v>-1.9396095584604089E-2</v>
      </c>
      <c r="J10" s="151">
        <v>0.16686604843327912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</row>
    <row r="11" spans="1:650" s="178" customFormat="1" ht="20.399999999999999" customHeight="1">
      <c r="A11" s="7" t="s">
        <v>53</v>
      </c>
      <c r="B11" s="183">
        <v>23119.58</v>
      </c>
      <c r="C11" s="183">
        <v>25630.54</v>
      </c>
      <c r="D11" s="183">
        <v>24788.14</v>
      </c>
      <c r="E11" s="10">
        <f t="shared" si="0"/>
        <v>-3.2867040647602486E-2</v>
      </c>
      <c r="F11" s="10">
        <f t="shared" si="1"/>
        <v>7.2170861235368422E-2</v>
      </c>
      <c r="G11" s="150"/>
      <c r="H11" s="189" t="s">
        <v>11</v>
      </c>
      <c r="I11" s="151">
        <v>-1.5234956052845305E-2</v>
      </c>
      <c r="J11" s="151">
        <v>0.28690074003708377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</row>
    <row r="12" spans="1:650" s="178" customFormat="1" ht="20.399999999999999" customHeight="1">
      <c r="A12" s="7" t="s">
        <v>8</v>
      </c>
      <c r="B12" s="183">
        <v>42001.760000000002</v>
      </c>
      <c r="C12" s="183">
        <v>48063.29</v>
      </c>
      <c r="D12" s="183">
        <v>46341.51</v>
      </c>
      <c r="E12" s="10">
        <f t="shared" si="0"/>
        <v>-3.5823182308160728E-2</v>
      </c>
      <c r="F12" s="10">
        <f t="shared" si="1"/>
        <v>0.10332305122452001</v>
      </c>
      <c r="G12" s="150"/>
      <c r="H12" s="214" t="s">
        <v>1</v>
      </c>
      <c r="I12" s="217">
        <v>-2.1610667998822608E-3</v>
      </c>
      <c r="J12" s="217">
        <v>-8.9497072589454163E-2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</row>
    <row r="13" spans="1:650" s="178" customFormat="1" ht="20.399999999999999" customHeight="1">
      <c r="A13" s="7" t="s">
        <v>7</v>
      </c>
      <c r="B13" s="183">
        <v>7790.71</v>
      </c>
      <c r="C13" s="183">
        <v>8149.5</v>
      </c>
      <c r="D13" s="183">
        <v>7816.94</v>
      </c>
      <c r="E13" s="10">
        <f t="shared" si="0"/>
        <v>-4.0807411497637891E-2</v>
      </c>
      <c r="F13" s="10">
        <f t="shared" si="1"/>
        <v>3.3668304942682248E-3</v>
      </c>
      <c r="G13" s="150"/>
      <c r="H13" s="189" t="s">
        <v>3</v>
      </c>
      <c r="I13" s="151">
        <v>1.4387117228862767E-2</v>
      </c>
      <c r="J13" s="151">
        <v>0.43366698897959344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</row>
    <row r="14" spans="1:650" s="178" customFormat="1" ht="20.399999999999999" customHeight="1">
      <c r="A14" s="7" t="s">
        <v>2</v>
      </c>
      <c r="B14" s="183">
        <v>5611.85</v>
      </c>
      <c r="C14" s="182">
        <v>6845.5</v>
      </c>
      <c r="D14" s="183">
        <v>6528.52</v>
      </c>
      <c r="E14" s="10">
        <f t="shared" si="0"/>
        <v>-4.6304871813600101E-2</v>
      </c>
      <c r="F14" s="10">
        <f t="shared" si="1"/>
        <v>0.16334542085052162</v>
      </c>
      <c r="G14" s="150"/>
      <c r="H14" s="189" t="s">
        <v>28</v>
      </c>
      <c r="I14" s="151">
        <v>2.4676328969388095E-2</v>
      </c>
      <c r="J14" s="151">
        <v>0.18567811707354598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</row>
    <row r="15" spans="1:650" s="178" customFormat="1" ht="20.399999999999999" customHeight="1">
      <c r="A15" s="7" t="s">
        <v>6</v>
      </c>
      <c r="B15" s="183">
        <v>22163.49</v>
      </c>
      <c r="C15" s="183">
        <v>24490.41</v>
      </c>
      <c r="D15" s="183">
        <v>22680.04</v>
      </c>
      <c r="E15" s="10">
        <f t="shared" si="0"/>
        <v>-7.3921588082845435E-2</v>
      </c>
      <c r="F15" s="10">
        <f t="shared" si="1"/>
        <v>2.3306347511154568E-2</v>
      </c>
      <c r="G15" s="150"/>
      <c r="H15" s="189" t="s">
        <v>5</v>
      </c>
      <c r="I15" s="151">
        <v>4.9230218403150783E-2</v>
      </c>
      <c r="J15" s="151">
        <v>0.24236068500027885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</row>
    <row r="16" spans="1:650" s="178" customFormat="1" ht="20.399999999999999" customHeight="1">
      <c r="A16" s="7" t="s">
        <v>12</v>
      </c>
      <c r="B16" s="183">
        <v>236.29</v>
      </c>
      <c r="C16" s="183">
        <v>277.88</v>
      </c>
      <c r="D16" s="183">
        <v>257.29000000000002</v>
      </c>
      <c r="E16" s="10">
        <f t="shared" si="0"/>
        <v>-7.4096732402475829E-2</v>
      </c>
      <c r="F16" s="10">
        <f t="shared" si="1"/>
        <v>8.8873841465995307E-2</v>
      </c>
      <c r="G16" s="150"/>
      <c r="H16" s="188" t="s">
        <v>13</v>
      </c>
      <c r="I16" s="10">
        <v>0.13581292756217622</v>
      </c>
      <c r="J16" s="10">
        <v>0.3241892938336226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</row>
    <row r="17" spans="1:650" s="180" customFormat="1" ht="20.399999999999999" customHeight="1" thickBot="1">
      <c r="A17" s="190" t="s">
        <v>29</v>
      </c>
      <c r="B17" s="191">
        <v>77414.92</v>
      </c>
      <c r="C17" s="191">
        <v>85220.6</v>
      </c>
      <c r="D17" s="191">
        <v>71947.55</v>
      </c>
      <c r="E17" s="192">
        <f t="shared" si="0"/>
        <v>-0.15574931413296789</v>
      </c>
      <c r="F17" s="192">
        <f t="shared" si="1"/>
        <v>-7.0624241425296219E-2</v>
      </c>
      <c r="G17" s="8"/>
      <c r="H17" s="215" t="s">
        <v>14</v>
      </c>
      <c r="I17" s="218">
        <v>0.16345327864879389</v>
      </c>
      <c r="J17" s="218">
        <v>0.4391409642625792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</row>
    <row r="18" spans="1:650" s="13" customFormat="1" ht="13.2" customHeight="1">
      <c r="A18" s="67" t="s">
        <v>69</v>
      </c>
      <c r="D18" s="68"/>
      <c r="E18" s="68"/>
      <c r="F18" s="68"/>
      <c r="G18" s="187" t="s">
        <v>79</v>
      </c>
      <c r="K18" s="187"/>
    </row>
    <row r="19" spans="1:650" s="13" customFormat="1">
      <c r="A19" s="69" t="s">
        <v>21</v>
      </c>
      <c r="C19" s="68"/>
      <c r="D19" s="68"/>
      <c r="E19" s="68"/>
      <c r="F19" s="68"/>
      <c r="G19" s="8"/>
    </row>
    <row r="20" spans="1:650" s="13" customFormat="1">
      <c r="A20" s="67" t="s">
        <v>79</v>
      </c>
      <c r="C20" s="94"/>
      <c r="D20" s="68"/>
      <c r="E20" s="68"/>
      <c r="F20" s="68"/>
      <c r="H20" s="15"/>
      <c r="I20" s="15"/>
      <c r="J20" s="15"/>
    </row>
    <row r="22" spans="1:650">
      <c r="B22" s="8"/>
    </row>
    <row r="23" spans="1:650">
      <c r="B23" s="8"/>
    </row>
  </sheetData>
  <sortState ref="A3:F17">
    <sortCondition descending="1" ref="E3:E17"/>
    <sortCondition descending="1" ref="F3:F17"/>
  </sortState>
  <mergeCells count="1">
    <mergeCell ref="A1:XFD1"/>
  </mergeCells>
  <phoneticPr fontId="0" type="noConversion"/>
  <conditionalFormatting sqref="E3:E11 E17 E13:F15 I3:J14">
    <cfRule type="cellIs" dxfId="33" priority="22" operator="lessThan">
      <formula>0</formula>
    </cfRule>
  </conditionalFormatting>
  <conditionalFormatting sqref="F3:F11 F17">
    <cfRule type="cellIs" dxfId="32" priority="11" operator="lessThan">
      <formula>0</formula>
    </cfRule>
  </conditionalFormatting>
  <conditionalFormatting sqref="I16">
    <cfRule type="cellIs" dxfId="31" priority="8" operator="lessThan">
      <formula>0</formula>
    </cfRule>
  </conditionalFormatting>
  <conditionalFormatting sqref="J16">
    <cfRule type="cellIs" dxfId="30" priority="7" operator="lessThan">
      <formula>0</formula>
    </cfRule>
  </conditionalFormatting>
  <conditionalFormatting sqref="E12">
    <cfRule type="cellIs" dxfId="29" priority="6" operator="lessThan">
      <formula>0</formula>
    </cfRule>
  </conditionalFormatting>
  <conditionalFormatting sqref="F12">
    <cfRule type="cellIs" dxfId="28" priority="5" operator="lessThan">
      <formula>0</formula>
    </cfRule>
  </conditionalFormatting>
  <conditionalFormatting sqref="E16">
    <cfRule type="cellIs" dxfId="27" priority="4" operator="lessThan">
      <formula>0</formula>
    </cfRule>
  </conditionalFormatting>
  <conditionalFormatting sqref="F16">
    <cfRule type="cellIs" dxfId="26" priority="3" operator="lessThan">
      <formula>0</formula>
    </cfRule>
  </conditionalFormatting>
  <conditionalFormatting sqref="I15">
    <cfRule type="cellIs" dxfId="25" priority="2" operator="lessThan">
      <formula>0</formula>
    </cfRule>
  </conditionalFormatting>
  <conditionalFormatting sqref="J15">
    <cfRule type="cellIs" dxfId="24" priority="1" operator="lessThan">
      <formula>0</formula>
    </cfRule>
  </conditionalFormatting>
  <hyperlinks>
    <hyperlink ref="A19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3.2" outlineLevelRow="1"/>
  <cols>
    <col min="1" max="1" width="64.88671875" style="16" customWidth="1"/>
    <col min="2" max="5" width="10.109375" style="16" customWidth="1"/>
    <col min="6" max="6" width="10.88671875" style="16" customWidth="1"/>
    <col min="7" max="9" width="10.109375" style="16" customWidth="1"/>
    <col min="10" max="228" width="8.88671875" style="16"/>
    <col min="229" max="229" width="62.109375" style="16" customWidth="1"/>
    <col min="230" max="232" width="11" style="16" customWidth="1"/>
    <col min="233" max="234" width="11.44140625" style="16" customWidth="1"/>
    <col min="235" max="235" width="11.33203125" style="16" customWidth="1"/>
    <col min="236" max="236" width="12" style="16" customWidth="1"/>
    <col min="237" max="238" width="10.33203125" style="16" customWidth="1"/>
    <col min="239" max="239" width="12.6640625" style="16" customWidth="1"/>
    <col min="240" max="484" width="8.88671875" style="16"/>
    <col min="485" max="485" width="62.109375" style="16" customWidth="1"/>
    <col min="486" max="488" width="11" style="16" customWidth="1"/>
    <col min="489" max="490" width="11.44140625" style="16" customWidth="1"/>
    <col min="491" max="491" width="11.33203125" style="16" customWidth="1"/>
    <col min="492" max="492" width="12" style="16" customWidth="1"/>
    <col min="493" max="494" width="10.33203125" style="16" customWidth="1"/>
    <col min="495" max="495" width="12.6640625" style="16" customWidth="1"/>
    <col min="496" max="740" width="8.88671875" style="16"/>
    <col min="741" max="741" width="62.109375" style="16" customWidth="1"/>
    <col min="742" max="744" width="11" style="16" customWidth="1"/>
    <col min="745" max="746" width="11.44140625" style="16" customWidth="1"/>
    <col min="747" max="747" width="11.33203125" style="16" customWidth="1"/>
    <col min="748" max="748" width="12" style="16" customWidth="1"/>
    <col min="749" max="750" width="10.33203125" style="16" customWidth="1"/>
    <col min="751" max="751" width="12.6640625" style="16" customWidth="1"/>
    <col min="752" max="996" width="8.88671875" style="16"/>
    <col min="997" max="997" width="62.109375" style="16" customWidth="1"/>
    <col min="998" max="1000" width="11" style="16" customWidth="1"/>
    <col min="1001" max="1002" width="11.44140625" style="16" customWidth="1"/>
    <col min="1003" max="1003" width="11.33203125" style="16" customWidth="1"/>
    <col min="1004" max="1004" width="12" style="16" customWidth="1"/>
    <col min="1005" max="1006" width="10.33203125" style="16" customWidth="1"/>
    <col min="1007" max="1007" width="12.6640625" style="16" customWidth="1"/>
    <col min="1008" max="1252" width="8.88671875" style="16"/>
    <col min="1253" max="1253" width="62.109375" style="16" customWidth="1"/>
    <col min="1254" max="1256" width="11" style="16" customWidth="1"/>
    <col min="1257" max="1258" width="11.44140625" style="16" customWidth="1"/>
    <col min="1259" max="1259" width="11.33203125" style="16" customWidth="1"/>
    <col min="1260" max="1260" width="12" style="16" customWidth="1"/>
    <col min="1261" max="1262" width="10.33203125" style="16" customWidth="1"/>
    <col min="1263" max="1263" width="12.6640625" style="16" customWidth="1"/>
    <col min="1264" max="1508" width="8.88671875" style="16"/>
    <col min="1509" max="1509" width="62.109375" style="16" customWidth="1"/>
    <col min="1510" max="1512" width="11" style="16" customWidth="1"/>
    <col min="1513" max="1514" width="11.44140625" style="16" customWidth="1"/>
    <col min="1515" max="1515" width="11.33203125" style="16" customWidth="1"/>
    <col min="1516" max="1516" width="12" style="16" customWidth="1"/>
    <col min="1517" max="1518" width="10.33203125" style="16" customWidth="1"/>
    <col min="1519" max="1519" width="12.6640625" style="16" customWidth="1"/>
    <col min="1520" max="1764" width="8.88671875" style="16"/>
    <col min="1765" max="1765" width="62.109375" style="16" customWidth="1"/>
    <col min="1766" max="1768" width="11" style="16" customWidth="1"/>
    <col min="1769" max="1770" width="11.44140625" style="16" customWidth="1"/>
    <col min="1771" max="1771" width="11.33203125" style="16" customWidth="1"/>
    <col min="1772" max="1772" width="12" style="16" customWidth="1"/>
    <col min="1773" max="1774" width="10.33203125" style="16" customWidth="1"/>
    <col min="1775" max="1775" width="12.6640625" style="16" customWidth="1"/>
    <col min="1776" max="2020" width="8.88671875" style="16"/>
    <col min="2021" max="2021" width="62.109375" style="16" customWidth="1"/>
    <col min="2022" max="2024" width="11" style="16" customWidth="1"/>
    <col min="2025" max="2026" width="11.44140625" style="16" customWidth="1"/>
    <col min="2027" max="2027" width="11.33203125" style="16" customWidth="1"/>
    <col min="2028" max="2028" width="12" style="16" customWidth="1"/>
    <col min="2029" max="2030" width="10.33203125" style="16" customWidth="1"/>
    <col min="2031" max="2031" width="12.6640625" style="16" customWidth="1"/>
    <col min="2032" max="2276" width="8.88671875" style="16"/>
    <col min="2277" max="2277" width="62.109375" style="16" customWidth="1"/>
    <col min="2278" max="2280" width="11" style="16" customWidth="1"/>
    <col min="2281" max="2282" width="11.44140625" style="16" customWidth="1"/>
    <col min="2283" max="2283" width="11.33203125" style="16" customWidth="1"/>
    <col min="2284" max="2284" width="12" style="16" customWidth="1"/>
    <col min="2285" max="2286" width="10.33203125" style="16" customWidth="1"/>
    <col min="2287" max="2287" width="12.6640625" style="16" customWidth="1"/>
    <col min="2288" max="2532" width="8.88671875" style="16"/>
    <col min="2533" max="2533" width="62.109375" style="16" customWidth="1"/>
    <col min="2534" max="2536" width="11" style="16" customWidth="1"/>
    <col min="2537" max="2538" width="11.44140625" style="16" customWidth="1"/>
    <col min="2539" max="2539" width="11.33203125" style="16" customWidth="1"/>
    <col min="2540" max="2540" width="12" style="16" customWidth="1"/>
    <col min="2541" max="2542" width="10.33203125" style="16" customWidth="1"/>
    <col min="2543" max="2543" width="12.6640625" style="16" customWidth="1"/>
    <col min="2544" max="2788" width="8.88671875" style="16"/>
    <col min="2789" max="2789" width="62.109375" style="16" customWidth="1"/>
    <col min="2790" max="2792" width="11" style="16" customWidth="1"/>
    <col min="2793" max="2794" width="11.44140625" style="16" customWidth="1"/>
    <col min="2795" max="2795" width="11.33203125" style="16" customWidth="1"/>
    <col min="2796" max="2796" width="12" style="16" customWidth="1"/>
    <col min="2797" max="2798" width="10.33203125" style="16" customWidth="1"/>
    <col min="2799" max="2799" width="12.6640625" style="16" customWidth="1"/>
    <col min="2800" max="3044" width="8.88671875" style="16"/>
    <col min="3045" max="3045" width="62.109375" style="16" customWidth="1"/>
    <col min="3046" max="3048" width="11" style="16" customWidth="1"/>
    <col min="3049" max="3050" width="11.44140625" style="16" customWidth="1"/>
    <col min="3051" max="3051" width="11.33203125" style="16" customWidth="1"/>
    <col min="3052" max="3052" width="12" style="16" customWidth="1"/>
    <col min="3053" max="3054" width="10.33203125" style="16" customWidth="1"/>
    <col min="3055" max="3055" width="12.6640625" style="16" customWidth="1"/>
    <col min="3056" max="3300" width="8.88671875" style="16"/>
    <col min="3301" max="3301" width="62.109375" style="16" customWidth="1"/>
    <col min="3302" max="3304" width="11" style="16" customWidth="1"/>
    <col min="3305" max="3306" width="11.44140625" style="16" customWidth="1"/>
    <col min="3307" max="3307" width="11.33203125" style="16" customWidth="1"/>
    <col min="3308" max="3308" width="12" style="16" customWidth="1"/>
    <col min="3309" max="3310" width="10.33203125" style="16" customWidth="1"/>
    <col min="3311" max="3311" width="12.6640625" style="16" customWidth="1"/>
    <col min="3312" max="3556" width="8.88671875" style="16"/>
    <col min="3557" max="3557" width="62.109375" style="16" customWidth="1"/>
    <col min="3558" max="3560" width="11" style="16" customWidth="1"/>
    <col min="3561" max="3562" width="11.44140625" style="16" customWidth="1"/>
    <col min="3563" max="3563" width="11.33203125" style="16" customWidth="1"/>
    <col min="3564" max="3564" width="12" style="16" customWidth="1"/>
    <col min="3565" max="3566" width="10.33203125" style="16" customWidth="1"/>
    <col min="3567" max="3567" width="12.6640625" style="16" customWidth="1"/>
    <col min="3568" max="3812" width="8.88671875" style="16"/>
    <col min="3813" max="3813" width="62.109375" style="16" customWidth="1"/>
    <col min="3814" max="3816" width="11" style="16" customWidth="1"/>
    <col min="3817" max="3818" width="11.44140625" style="16" customWidth="1"/>
    <col min="3819" max="3819" width="11.33203125" style="16" customWidth="1"/>
    <col min="3820" max="3820" width="12" style="16" customWidth="1"/>
    <col min="3821" max="3822" width="10.33203125" style="16" customWidth="1"/>
    <col min="3823" max="3823" width="12.6640625" style="16" customWidth="1"/>
    <col min="3824" max="4068" width="8.88671875" style="16"/>
    <col min="4069" max="4069" width="62.109375" style="16" customWidth="1"/>
    <col min="4070" max="4072" width="11" style="16" customWidth="1"/>
    <col min="4073" max="4074" width="11.44140625" style="16" customWidth="1"/>
    <col min="4075" max="4075" width="11.33203125" style="16" customWidth="1"/>
    <col min="4076" max="4076" width="12" style="16" customWidth="1"/>
    <col min="4077" max="4078" width="10.33203125" style="16" customWidth="1"/>
    <col min="4079" max="4079" width="12.6640625" style="16" customWidth="1"/>
    <col min="4080" max="4324" width="8.88671875" style="16"/>
    <col min="4325" max="4325" width="62.109375" style="16" customWidth="1"/>
    <col min="4326" max="4328" width="11" style="16" customWidth="1"/>
    <col min="4329" max="4330" width="11.44140625" style="16" customWidth="1"/>
    <col min="4331" max="4331" width="11.33203125" style="16" customWidth="1"/>
    <col min="4332" max="4332" width="12" style="16" customWidth="1"/>
    <col min="4333" max="4334" width="10.33203125" style="16" customWidth="1"/>
    <col min="4335" max="4335" width="12.6640625" style="16" customWidth="1"/>
    <col min="4336" max="4580" width="8.88671875" style="16"/>
    <col min="4581" max="4581" width="62.109375" style="16" customWidth="1"/>
    <col min="4582" max="4584" width="11" style="16" customWidth="1"/>
    <col min="4585" max="4586" width="11.44140625" style="16" customWidth="1"/>
    <col min="4587" max="4587" width="11.33203125" style="16" customWidth="1"/>
    <col min="4588" max="4588" width="12" style="16" customWidth="1"/>
    <col min="4589" max="4590" width="10.33203125" style="16" customWidth="1"/>
    <col min="4591" max="4591" width="12.6640625" style="16" customWidth="1"/>
    <col min="4592" max="4836" width="8.88671875" style="16"/>
    <col min="4837" max="4837" width="62.109375" style="16" customWidth="1"/>
    <col min="4838" max="4840" width="11" style="16" customWidth="1"/>
    <col min="4841" max="4842" width="11.44140625" style="16" customWidth="1"/>
    <col min="4843" max="4843" width="11.33203125" style="16" customWidth="1"/>
    <col min="4844" max="4844" width="12" style="16" customWidth="1"/>
    <col min="4845" max="4846" width="10.33203125" style="16" customWidth="1"/>
    <col min="4847" max="4847" width="12.6640625" style="16" customWidth="1"/>
    <col min="4848" max="5092" width="8.88671875" style="16"/>
    <col min="5093" max="5093" width="62.109375" style="16" customWidth="1"/>
    <col min="5094" max="5096" width="11" style="16" customWidth="1"/>
    <col min="5097" max="5098" width="11.44140625" style="16" customWidth="1"/>
    <col min="5099" max="5099" width="11.33203125" style="16" customWidth="1"/>
    <col min="5100" max="5100" width="12" style="16" customWidth="1"/>
    <col min="5101" max="5102" width="10.33203125" style="16" customWidth="1"/>
    <col min="5103" max="5103" width="12.6640625" style="16" customWidth="1"/>
    <col min="5104" max="5348" width="8.88671875" style="16"/>
    <col min="5349" max="5349" width="62.109375" style="16" customWidth="1"/>
    <col min="5350" max="5352" width="11" style="16" customWidth="1"/>
    <col min="5353" max="5354" width="11.44140625" style="16" customWidth="1"/>
    <col min="5355" max="5355" width="11.33203125" style="16" customWidth="1"/>
    <col min="5356" max="5356" width="12" style="16" customWidth="1"/>
    <col min="5357" max="5358" width="10.33203125" style="16" customWidth="1"/>
    <col min="5359" max="5359" width="12.6640625" style="16" customWidth="1"/>
    <col min="5360" max="5604" width="8.88671875" style="16"/>
    <col min="5605" max="5605" width="62.109375" style="16" customWidth="1"/>
    <col min="5606" max="5608" width="11" style="16" customWidth="1"/>
    <col min="5609" max="5610" width="11.44140625" style="16" customWidth="1"/>
    <col min="5611" max="5611" width="11.33203125" style="16" customWidth="1"/>
    <col min="5612" max="5612" width="12" style="16" customWidth="1"/>
    <col min="5613" max="5614" width="10.33203125" style="16" customWidth="1"/>
    <col min="5615" max="5615" width="12.6640625" style="16" customWidth="1"/>
    <col min="5616" max="5860" width="8.88671875" style="16"/>
    <col min="5861" max="5861" width="62.109375" style="16" customWidth="1"/>
    <col min="5862" max="5864" width="11" style="16" customWidth="1"/>
    <col min="5865" max="5866" width="11.44140625" style="16" customWidth="1"/>
    <col min="5867" max="5867" width="11.33203125" style="16" customWidth="1"/>
    <col min="5868" max="5868" width="12" style="16" customWidth="1"/>
    <col min="5869" max="5870" width="10.33203125" style="16" customWidth="1"/>
    <col min="5871" max="5871" width="12.6640625" style="16" customWidth="1"/>
    <col min="5872" max="6116" width="8.88671875" style="16"/>
    <col min="6117" max="6117" width="62.109375" style="16" customWidth="1"/>
    <col min="6118" max="6120" width="11" style="16" customWidth="1"/>
    <col min="6121" max="6122" width="11.44140625" style="16" customWidth="1"/>
    <col min="6123" max="6123" width="11.33203125" style="16" customWidth="1"/>
    <col min="6124" max="6124" width="12" style="16" customWidth="1"/>
    <col min="6125" max="6126" width="10.33203125" style="16" customWidth="1"/>
    <col min="6127" max="6127" width="12.6640625" style="16" customWidth="1"/>
    <col min="6128" max="6372" width="8.88671875" style="16"/>
    <col min="6373" max="6373" width="62.109375" style="16" customWidth="1"/>
    <col min="6374" max="6376" width="11" style="16" customWidth="1"/>
    <col min="6377" max="6378" width="11.44140625" style="16" customWidth="1"/>
    <col min="6379" max="6379" width="11.33203125" style="16" customWidth="1"/>
    <col min="6380" max="6380" width="12" style="16" customWidth="1"/>
    <col min="6381" max="6382" width="10.33203125" style="16" customWidth="1"/>
    <col min="6383" max="6383" width="12.6640625" style="16" customWidth="1"/>
    <col min="6384" max="6628" width="8.88671875" style="16"/>
    <col min="6629" max="6629" width="62.109375" style="16" customWidth="1"/>
    <col min="6630" max="6632" width="11" style="16" customWidth="1"/>
    <col min="6633" max="6634" width="11.44140625" style="16" customWidth="1"/>
    <col min="6635" max="6635" width="11.33203125" style="16" customWidth="1"/>
    <col min="6636" max="6636" width="12" style="16" customWidth="1"/>
    <col min="6637" max="6638" width="10.33203125" style="16" customWidth="1"/>
    <col min="6639" max="6639" width="12.6640625" style="16" customWidth="1"/>
    <col min="6640" max="6884" width="8.88671875" style="16"/>
    <col min="6885" max="6885" width="62.109375" style="16" customWidth="1"/>
    <col min="6886" max="6888" width="11" style="16" customWidth="1"/>
    <col min="6889" max="6890" width="11.44140625" style="16" customWidth="1"/>
    <col min="6891" max="6891" width="11.33203125" style="16" customWidth="1"/>
    <col min="6892" max="6892" width="12" style="16" customWidth="1"/>
    <col min="6893" max="6894" width="10.33203125" style="16" customWidth="1"/>
    <col min="6895" max="6895" width="12.6640625" style="16" customWidth="1"/>
    <col min="6896" max="7140" width="8.88671875" style="16"/>
    <col min="7141" max="7141" width="62.109375" style="16" customWidth="1"/>
    <col min="7142" max="7144" width="11" style="16" customWidth="1"/>
    <col min="7145" max="7146" width="11.44140625" style="16" customWidth="1"/>
    <col min="7147" max="7147" width="11.33203125" style="16" customWidth="1"/>
    <col min="7148" max="7148" width="12" style="16" customWidth="1"/>
    <col min="7149" max="7150" width="10.33203125" style="16" customWidth="1"/>
    <col min="7151" max="7151" width="12.6640625" style="16" customWidth="1"/>
    <col min="7152" max="7396" width="8.88671875" style="16"/>
    <col min="7397" max="7397" width="62.109375" style="16" customWidth="1"/>
    <col min="7398" max="7400" width="11" style="16" customWidth="1"/>
    <col min="7401" max="7402" width="11.44140625" style="16" customWidth="1"/>
    <col min="7403" max="7403" width="11.33203125" style="16" customWidth="1"/>
    <col min="7404" max="7404" width="12" style="16" customWidth="1"/>
    <col min="7405" max="7406" width="10.33203125" style="16" customWidth="1"/>
    <col min="7407" max="7407" width="12.6640625" style="16" customWidth="1"/>
    <col min="7408" max="7652" width="8.88671875" style="16"/>
    <col min="7653" max="7653" width="62.109375" style="16" customWidth="1"/>
    <col min="7654" max="7656" width="11" style="16" customWidth="1"/>
    <col min="7657" max="7658" width="11.44140625" style="16" customWidth="1"/>
    <col min="7659" max="7659" width="11.33203125" style="16" customWidth="1"/>
    <col min="7660" max="7660" width="12" style="16" customWidth="1"/>
    <col min="7661" max="7662" width="10.33203125" style="16" customWidth="1"/>
    <col min="7663" max="7663" width="12.6640625" style="16" customWidth="1"/>
    <col min="7664" max="7908" width="8.88671875" style="16"/>
    <col min="7909" max="7909" width="62.109375" style="16" customWidth="1"/>
    <col min="7910" max="7912" width="11" style="16" customWidth="1"/>
    <col min="7913" max="7914" width="11.44140625" style="16" customWidth="1"/>
    <col min="7915" max="7915" width="11.33203125" style="16" customWidth="1"/>
    <col min="7916" max="7916" width="12" style="16" customWidth="1"/>
    <col min="7917" max="7918" width="10.33203125" style="16" customWidth="1"/>
    <col min="7919" max="7919" width="12.6640625" style="16" customWidth="1"/>
    <col min="7920" max="8164" width="8.88671875" style="16"/>
    <col min="8165" max="8165" width="62.109375" style="16" customWidth="1"/>
    <col min="8166" max="8168" width="11" style="16" customWidth="1"/>
    <col min="8169" max="8170" width="11.44140625" style="16" customWidth="1"/>
    <col min="8171" max="8171" width="11.33203125" style="16" customWidth="1"/>
    <col min="8172" max="8172" width="12" style="16" customWidth="1"/>
    <col min="8173" max="8174" width="10.33203125" style="16" customWidth="1"/>
    <col min="8175" max="8175" width="12.6640625" style="16" customWidth="1"/>
    <col min="8176" max="8420" width="8.88671875" style="16"/>
    <col min="8421" max="8421" width="62.109375" style="16" customWidth="1"/>
    <col min="8422" max="8424" width="11" style="16" customWidth="1"/>
    <col min="8425" max="8426" width="11.44140625" style="16" customWidth="1"/>
    <col min="8427" max="8427" width="11.33203125" style="16" customWidth="1"/>
    <col min="8428" max="8428" width="12" style="16" customWidth="1"/>
    <col min="8429" max="8430" width="10.33203125" style="16" customWidth="1"/>
    <col min="8431" max="8431" width="12.6640625" style="16" customWidth="1"/>
    <col min="8432" max="8676" width="8.88671875" style="16"/>
    <col min="8677" max="8677" width="62.109375" style="16" customWidth="1"/>
    <col min="8678" max="8680" width="11" style="16" customWidth="1"/>
    <col min="8681" max="8682" width="11.44140625" style="16" customWidth="1"/>
    <col min="8683" max="8683" width="11.33203125" style="16" customWidth="1"/>
    <col min="8684" max="8684" width="12" style="16" customWidth="1"/>
    <col min="8685" max="8686" width="10.33203125" style="16" customWidth="1"/>
    <col min="8687" max="8687" width="12.6640625" style="16" customWidth="1"/>
    <col min="8688" max="8932" width="8.88671875" style="16"/>
    <col min="8933" max="8933" width="62.109375" style="16" customWidth="1"/>
    <col min="8934" max="8936" width="11" style="16" customWidth="1"/>
    <col min="8937" max="8938" width="11.44140625" style="16" customWidth="1"/>
    <col min="8939" max="8939" width="11.33203125" style="16" customWidth="1"/>
    <col min="8940" max="8940" width="12" style="16" customWidth="1"/>
    <col min="8941" max="8942" width="10.33203125" style="16" customWidth="1"/>
    <col min="8943" max="8943" width="12.6640625" style="16" customWidth="1"/>
    <col min="8944" max="9188" width="8.88671875" style="16"/>
    <col min="9189" max="9189" width="62.109375" style="16" customWidth="1"/>
    <col min="9190" max="9192" width="11" style="16" customWidth="1"/>
    <col min="9193" max="9194" width="11.44140625" style="16" customWidth="1"/>
    <col min="9195" max="9195" width="11.33203125" style="16" customWidth="1"/>
    <col min="9196" max="9196" width="12" style="16" customWidth="1"/>
    <col min="9197" max="9198" width="10.33203125" style="16" customWidth="1"/>
    <col min="9199" max="9199" width="12.6640625" style="16" customWidth="1"/>
    <col min="9200" max="9444" width="8.88671875" style="16"/>
    <col min="9445" max="9445" width="62.109375" style="16" customWidth="1"/>
    <col min="9446" max="9448" width="11" style="16" customWidth="1"/>
    <col min="9449" max="9450" width="11.44140625" style="16" customWidth="1"/>
    <col min="9451" max="9451" width="11.33203125" style="16" customWidth="1"/>
    <col min="9452" max="9452" width="12" style="16" customWidth="1"/>
    <col min="9453" max="9454" width="10.33203125" style="16" customWidth="1"/>
    <col min="9455" max="9455" width="12.6640625" style="16" customWidth="1"/>
    <col min="9456" max="9700" width="8.88671875" style="16"/>
    <col min="9701" max="9701" width="62.109375" style="16" customWidth="1"/>
    <col min="9702" max="9704" width="11" style="16" customWidth="1"/>
    <col min="9705" max="9706" width="11.44140625" style="16" customWidth="1"/>
    <col min="9707" max="9707" width="11.33203125" style="16" customWidth="1"/>
    <col min="9708" max="9708" width="12" style="16" customWidth="1"/>
    <col min="9709" max="9710" width="10.33203125" style="16" customWidth="1"/>
    <col min="9711" max="9711" width="12.6640625" style="16" customWidth="1"/>
    <col min="9712" max="9956" width="8.88671875" style="16"/>
    <col min="9957" max="9957" width="62.109375" style="16" customWidth="1"/>
    <col min="9958" max="9960" width="11" style="16" customWidth="1"/>
    <col min="9961" max="9962" width="11.44140625" style="16" customWidth="1"/>
    <col min="9963" max="9963" width="11.33203125" style="16" customWidth="1"/>
    <col min="9964" max="9964" width="12" style="16" customWidth="1"/>
    <col min="9965" max="9966" width="10.33203125" style="16" customWidth="1"/>
    <col min="9967" max="9967" width="12.6640625" style="16" customWidth="1"/>
    <col min="9968" max="10212" width="8.88671875" style="16"/>
    <col min="10213" max="10213" width="62.109375" style="16" customWidth="1"/>
    <col min="10214" max="10216" width="11" style="16" customWidth="1"/>
    <col min="10217" max="10218" width="11.44140625" style="16" customWidth="1"/>
    <col min="10219" max="10219" width="11.33203125" style="16" customWidth="1"/>
    <col min="10220" max="10220" width="12" style="16" customWidth="1"/>
    <col min="10221" max="10222" width="10.33203125" style="16" customWidth="1"/>
    <col min="10223" max="10223" width="12.6640625" style="16" customWidth="1"/>
    <col min="10224" max="10468" width="8.88671875" style="16"/>
    <col min="10469" max="10469" width="62.109375" style="16" customWidth="1"/>
    <col min="10470" max="10472" width="11" style="16" customWidth="1"/>
    <col min="10473" max="10474" width="11.44140625" style="16" customWidth="1"/>
    <col min="10475" max="10475" width="11.33203125" style="16" customWidth="1"/>
    <col min="10476" max="10476" width="12" style="16" customWidth="1"/>
    <col min="10477" max="10478" width="10.33203125" style="16" customWidth="1"/>
    <col min="10479" max="10479" width="12.6640625" style="16" customWidth="1"/>
    <col min="10480" max="10724" width="8.88671875" style="16"/>
    <col min="10725" max="10725" width="62.109375" style="16" customWidth="1"/>
    <col min="10726" max="10728" width="11" style="16" customWidth="1"/>
    <col min="10729" max="10730" width="11.44140625" style="16" customWidth="1"/>
    <col min="10731" max="10731" width="11.33203125" style="16" customWidth="1"/>
    <col min="10732" max="10732" width="12" style="16" customWidth="1"/>
    <col min="10733" max="10734" width="10.33203125" style="16" customWidth="1"/>
    <col min="10735" max="10735" width="12.6640625" style="16" customWidth="1"/>
    <col min="10736" max="10980" width="8.88671875" style="16"/>
    <col min="10981" max="10981" width="62.109375" style="16" customWidth="1"/>
    <col min="10982" max="10984" width="11" style="16" customWidth="1"/>
    <col min="10985" max="10986" width="11.44140625" style="16" customWidth="1"/>
    <col min="10987" max="10987" width="11.33203125" style="16" customWidth="1"/>
    <col min="10988" max="10988" width="12" style="16" customWidth="1"/>
    <col min="10989" max="10990" width="10.33203125" style="16" customWidth="1"/>
    <col min="10991" max="10991" width="12.6640625" style="16" customWidth="1"/>
    <col min="10992" max="11236" width="8.88671875" style="16"/>
    <col min="11237" max="11237" width="62.109375" style="16" customWidth="1"/>
    <col min="11238" max="11240" width="11" style="16" customWidth="1"/>
    <col min="11241" max="11242" width="11.44140625" style="16" customWidth="1"/>
    <col min="11243" max="11243" width="11.33203125" style="16" customWidth="1"/>
    <col min="11244" max="11244" width="12" style="16" customWidth="1"/>
    <col min="11245" max="11246" width="10.33203125" style="16" customWidth="1"/>
    <col min="11247" max="11247" width="12.6640625" style="16" customWidth="1"/>
    <col min="11248" max="11492" width="8.88671875" style="16"/>
    <col min="11493" max="11493" width="62.109375" style="16" customWidth="1"/>
    <col min="11494" max="11496" width="11" style="16" customWidth="1"/>
    <col min="11497" max="11498" width="11.44140625" style="16" customWidth="1"/>
    <col min="11499" max="11499" width="11.33203125" style="16" customWidth="1"/>
    <col min="11500" max="11500" width="12" style="16" customWidth="1"/>
    <col min="11501" max="11502" width="10.33203125" style="16" customWidth="1"/>
    <col min="11503" max="11503" width="12.6640625" style="16" customWidth="1"/>
    <col min="11504" max="11748" width="8.88671875" style="16"/>
    <col min="11749" max="11749" width="62.109375" style="16" customWidth="1"/>
    <col min="11750" max="11752" width="11" style="16" customWidth="1"/>
    <col min="11753" max="11754" width="11.44140625" style="16" customWidth="1"/>
    <col min="11755" max="11755" width="11.33203125" style="16" customWidth="1"/>
    <col min="11756" max="11756" width="12" style="16" customWidth="1"/>
    <col min="11757" max="11758" width="10.33203125" style="16" customWidth="1"/>
    <col min="11759" max="11759" width="12.6640625" style="16" customWidth="1"/>
    <col min="11760" max="12004" width="8.88671875" style="16"/>
    <col min="12005" max="12005" width="62.109375" style="16" customWidth="1"/>
    <col min="12006" max="12008" width="11" style="16" customWidth="1"/>
    <col min="12009" max="12010" width="11.44140625" style="16" customWidth="1"/>
    <col min="12011" max="12011" width="11.33203125" style="16" customWidth="1"/>
    <col min="12012" max="12012" width="12" style="16" customWidth="1"/>
    <col min="12013" max="12014" width="10.33203125" style="16" customWidth="1"/>
    <col min="12015" max="12015" width="12.6640625" style="16" customWidth="1"/>
    <col min="12016" max="12260" width="8.88671875" style="16"/>
    <col min="12261" max="12261" width="62.109375" style="16" customWidth="1"/>
    <col min="12262" max="12264" width="11" style="16" customWidth="1"/>
    <col min="12265" max="12266" width="11.44140625" style="16" customWidth="1"/>
    <col min="12267" max="12267" width="11.33203125" style="16" customWidth="1"/>
    <col min="12268" max="12268" width="12" style="16" customWidth="1"/>
    <col min="12269" max="12270" width="10.33203125" style="16" customWidth="1"/>
    <col min="12271" max="12271" width="12.6640625" style="16" customWidth="1"/>
    <col min="12272" max="12516" width="8.88671875" style="16"/>
    <col min="12517" max="12517" width="62.109375" style="16" customWidth="1"/>
    <col min="12518" max="12520" width="11" style="16" customWidth="1"/>
    <col min="12521" max="12522" width="11.44140625" style="16" customWidth="1"/>
    <col min="12523" max="12523" width="11.33203125" style="16" customWidth="1"/>
    <col min="12524" max="12524" width="12" style="16" customWidth="1"/>
    <col min="12525" max="12526" width="10.33203125" style="16" customWidth="1"/>
    <col min="12527" max="12527" width="12.6640625" style="16" customWidth="1"/>
    <col min="12528" max="12772" width="8.88671875" style="16"/>
    <col min="12773" max="12773" width="62.109375" style="16" customWidth="1"/>
    <col min="12774" max="12776" width="11" style="16" customWidth="1"/>
    <col min="12777" max="12778" width="11.44140625" style="16" customWidth="1"/>
    <col min="12779" max="12779" width="11.33203125" style="16" customWidth="1"/>
    <col min="12780" max="12780" width="12" style="16" customWidth="1"/>
    <col min="12781" max="12782" width="10.33203125" style="16" customWidth="1"/>
    <col min="12783" max="12783" width="12.6640625" style="16" customWidth="1"/>
    <col min="12784" max="13028" width="8.88671875" style="16"/>
    <col min="13029" max="13029" width="62.109375" style="16" customWidth="1"/>
    <col min="13030" max="13032" width="11" style="16" customWidth="1"/>
    <col min="13033" max="13034" width="11.44140625" style="16" customWidth="1"/>
    <col min="13035" max="13035" width="11.33203125" style="16" customWidth="1"/>
    <col min="13036" max="13036" width="12" style="16" customWidth="1"/>
    <col min="13037" max="13038" width="10.33203125" style="16" customWidth="1"/>
    <col min="13039" max="13039" width="12.6640625" style="16" customWidth="1"/>
    <col min="13040" max="13284" width="8.88671875" style="16"/>
    <col min="13285" max="13285" width="62.109375" style="16" customWidth="1"/>
    <col min="13286" max="13288" width="11" style="16" customWidth="1"/>
    <col min="13289" max="13290" width="11.44140625" style="16" customWidth="1"/>
    <col min="13291" max="13291" width="11.33203125" style="16" customWidth="1"/>
    <col min="13292" max="13292" width="12" style="16" customWidth="1"/>
    <col min="13293" max="13294" width="10.33203125" style="16" customWidth="1"/>
    <col min="13295" max="13295" width="12.6640625" style="16" customWidth="1"/>
    <col min="13296" max="13540" width="8.88671875" style="16"/>
    <col min="13541" max="13541" width="62.109375" style="16" customWidth="1"/>
    <col min="13542" max="13544" width="11" style="16" customWidth="1"/>
    <col min="13545" max="13546" width="11.44140625" style="16" customWidth="1"/>
    <col min="13547" max="13547" width="11.33203125" style="16" customWidth="1"/>
    <col min="13548" max="13548" width="12" style="16" customWidth="1"/>
    <col min="13549" max="13550" width="10.33203125" style="16" customWidth="1"/>
    <col min="13551" max="13551" width="12.6640625" style="16" customWidth="1"/>
    <col min="13552" max="13796" width="8.88671875" style="16"/>
    <col min="13797" max="13797" width="62.109375" style="16" customWidth="1"/>
    <col min="13798" max="13800" width="11" style="16" customWidth="1"/>
    <col min="13801" max="13802" width="11.44140625" style="16" customWidth="1"/>
    <col min="13803" max="13803" width="11.33203125" style="16" customWidth="1"/>
    <col min="13804" max="13804" width="12" style="16" customWidth="1"/>
    <col min="13805" max="13806" width="10.33203125" style="16" customWidth="1"/>
    <col min="13807" max="13807" width="12.6640625" style="16" customWidth="1"/>
    <col min="13808" max="14052" width="8.88671875" style="16"/>
    <col min="14053" max="14053" width="62.109375" style="16" customWidth="1"/>
    <col min="14054" max="14056" width="11" style="16" customWidth="1"/>
    <col min="14057" max="14058" width="11.44140625" style="16" customWidth="1"/>
    <col min="14059" max="14059" width="11.33203125" style="16" customWidth="1"/>
    <col min="14060" max="14060" width="12" style="16" customWidth="1"/>
    <col min="14061" max="14062" width="10.33203125" style="16" customWidth="1"/>
    <col min="14063" max="14063" width="12.6640625" style="16" customWidth="1"/>
    <col min="14064" max="14308" width="8.88671875" style="16"/>
    <col min="14309" max="14309" width="62.109375" style="16" customWidth="1"/>
    <col min="14310" max="14312" width="11" style="16" customWidth="1"/>
    <col min="14313" max="14314" width="11.44140625" style="16" customWidth="1"/>
    <col min="14315" max="14315" width="11.33203125" style="16" customWidth="1"/>
    <col min="14316" max="14316" width="12" style="16" customWidth="1"/>
    <col min="14317" max="14318" width="10.33203125" style="16" customWidth="1"/>
    <col min="14319" max="14319" width="12.6640625" style="16" customWidth="1"/>
    <col min="14320" max="14564" width="8.88671875" style="16"/>
    <col min="14565" max="14565" width="62.109375" style="16" customWidth="1"/>
    <col min="14566" max="14568" width="11" style="16" customWidth="1"/>
    <col min="14569" max="14570" width="11.44140625" style="16" customWidth="1"/>
    <col min="14571" max="14571" width="11.33203125" style="16" customWidth="1"/>
    <col min="14572" max="14572" width="12" style="16" customWidth="1"/>
    <col min="14573" max="14574" width="10.33203125" style="16" customWidth="1"/>
    <col min="14575" max="14575" width="12.6640625" style="16" customWidth="1"/>
    <col min="14576" max="14820" width="8.88671875" style="16"/>
    <col min="14821" max="14821" width="62.109375" style="16" customWidth="1"/>
    <col min="14822" max="14824" width="11" style="16" customWidth="1"/>
    <col min="14825" max="14826" width="11.44140625" style="16" customWidth="1"/>
    <col min="14827" max="14827" width="11.33203125" style="16" customWidth="1"/>
    <col min="14828" max="14828" width="12" style="16" customWidth="1"/>
    <col min="14829" max="14830" width="10.33203125" style="16" customWidth="1"/>
    <col min="14831" max="14831" width="12.6640625" style="16" customWidth="1"/>
    <col min="14832" max="15076" width="8.88671875" style="16"/>
    <col min="15077" max="15077" width="62.109375" style="16" customWidth="1"/>
    <col min="15078" max="15080" width="11" style="16" customWidth="1"/>
    <col min="15081" max="15082" width="11.44140625" style="16" customWidth="1"/>
    <col min="15083" max="15083" width="11.33203125" style="16" customWidth="1"/>
    <col min="15084" max="15084" width="12" style="16" customWidth="1"/>
    <col min="15085" max="15086" width="10.33203125" style="16" customWidth="1"/>
    <col min="15087" max="15087" width="12.6640625" style="16" customWidth="1"/>
    <col min="15088" max="15332" width="8.88671875" style="16"/>
    <col min="15333" max="15333" width="62.109375" style="16" customWidth="1"/>
    <col min="15334" max="15336" width="11" style="16" customWidth="1"/>
    <col min="15337" max="15338" width="11.44140625" style="16" customWidth="1"/>
    <col min="15339" max="15339" width="11.33203125" style="16" customWidth="1"/>
    <col min="15340" max="15340" width="12" style="16" customWidth="1"/>
    <col min="15341" max="15342" width="10.33203125" style="16" customWidth="1"/>
    <col min="15343" max="15343" width="12.6640625" style="16" customWidth="1"/>
    <col min="15344" max="15588" width="8.88671875" style="16"/>
    <col min="15589" max="15589" width="62.109375" style="16" customWidth="1"/>
    <col min="15590" max="15592" width="11" style="16" customWidth="1"/>
    <col min="15593" max="15594" width="11.44140625" style="16" customWidth="1"/>
    <col min="15595" max="15595" width="11.33203125" style="16" customWidth="1"/>
    <col min="15596" max="15596" width="12" style="16" customWidth="1"/>
    <col min="15597" max="15598" width="10.33203125" style="16" customWidth="1"/>
    <col min="15599" max="15599" width="12.6640625" style="16" customWidth="1"/>
    <col min="15600" max="15844" width="8.88671875" style="16"/>
    <col min="15845" max="15845" width="62.109375" style="16" customWidth="1"/>
    <col min="15846" max="15848" width="11" style="16" customWidth="1"/>
    <col min="15849" max="15850" width="11.44140625" style="16" customWidth="1"/>
    <col min="15851" max="15851" width="11.33203125" style="16" customWidth="1"/>
    <col min="15852" max="15852" width="12" style="16" customWidth="1"/>
    <col min="15853" max="15854" width="10.33203125" style="16" customWidth="1"/>
    <col min="15855" max="15855" width="12.6640625" style="16" customWidth="1"/>
    <col min="15856" max="16100" width="8.88671875" style="16"/>
    <col min="16101" max="16101" width="62.109375" style="16" customWidth="1"/>
    <col min="16102" max="16104" width="11" style="16" customWidth="1"/>
    <col min="16105" max="16106" width="11.44140625" style="16" customWidth="1"/>
    <col min="16107" max="16107" width="11.33203125" style="16" customWidth="1"/>
    <col min="16108" max="16108" width="12" style="16" customWidth="1"/>
    <col min="16109" max="16110" width="10.33203125" style="16" customWidth="1"/>
    <col min="16111" max="16111" width="12.6640625" style="16" customWidth="1"/>
    <col min="16112" max="16371" width="8.88671875" style="16"/>
    <col min="16372" max="16384" width="8.88671875" style="16" customWidth="1"/>
  </cols>
  <sheetData>
    <row r="1" spans="1:8" s="223" customFormat="1" ht="26.4" customHeight="1" thickBot="1">
      <c r="A1" s="222" t="s">
        <v>71</v>
      </c>
    </row>
    <row r="2" spans="1:8" ht="42.6" customHeight="1" thickBot="1">
      <c r="A2" s="32" t="s">
        <v>20</v>
      </c>
      <c r="B2" s="116" t="s">
        <v>103</v>
      </c>
      <c r="C2" s="101" t="s">
        <v>83</v>
      </c>
      <c r="D2" s="116" t="s">
        <v>100</v>
      </c>
      <c r="E2" s="131" t="s">
        <v>101</v>
      </c>
      <c r="F2" s="160" t="s">
        <v>102</v>
      </c>
    </row>
    <row r="3" spans="1:8" ht="20.399999999999999" customHeight="1">
      <c r="A3" s="34" t="s">
        <v>67</v>
      </c>
      <c r="B3" s="152">
        <v>525</v>
      </c>
      <c r="C3" s="102">
        <v>517</v>
      </c>
      <c r="D3" s="117">
        <v>514</v>
      </c>
      <c r="E3" s="132">
        <f>D3/C3-1</f>
        <v>-5.8027079303675233E-3</v>
      </c>
      <c r="F3" s="161">
        <f t="shared" ref="F3:F13" si="0">D3/B3-1</f>
        <v>-2.0952380952380945E-2</v>
      </c>
      <c r="G3" s="193"/>
    </row>
    <row r="4" spans="1:8" ht="20.399999999999999" customHeight="1">
      <c r="A4" s="35" t="s">
        <v>81</v>
      </c>
      <c r="B4" s="153">
        <v>186</v>
      </c>
      <c r="C4" s="103">
        <v>180</v>
      </c>
      <c r="D4" s="118">
        <v>183</v>
      </c>
      <c r="E4" s="132">
        <f>D4/C4-1</f>
        <v>1.6666666666666607E-2</v>
      </c>
      <c r="F4" s="161">
        <f t="shared" si="0"/>
        <v>-1.6129032258064502E-2</v>
      </c>
      <c r="G4" s="42"/>
    </row>
    <row r="5" spans="1:8" s="18" customFormat="1" ht="18" hidden="1" customHeight="1" outlineLevel="1">
      <c r="A5" s="17" t="s">
        <v>44</v>
      </c>
      <c r="B5" s="154">
        <v>0.35428571428571426</v>
      </c>
      <c r="C5" s="104">
        <v>0.34816247582205029</v>
      </c>
      <c r="D5" s="119">
        <f>D4/$D$3</f>
        <v>0.35603112840466927</v>
      </c>
      <c r="E5" s="133">
        <f t="shared" ref="E5:E36" si="1">D5/C5-1</f>
        <v>2.2600518806744629E-2</v>
      </c>
      <c r="F5" s="162">
        <f t="shared" si="0"/>
        <v>4.9265721099536197E-3</v>
      </c>
      <c r="G5" s="14"/>
      <c r="H5" s="14"/>
    </row>
    <row r="6" spans="1:8" ht="18" customHeight="1" collapsed="1">
      <c r="A6" s="33" t="s">
        <v>43</v>
      </c>
      <c r="B6" s="155">
        <v>168</v>
      </c>
      <c r="C6" s="105">
        <v>164</v>
      </c>
      <c r="D6" s="120">
        <v>166</v>
      </c>
      <c r="E6" s="134">
        <f t="shared" si="1"/>
        <v>1.2195121951219523E-2</v>
      </c>
      <c r="F6" s="163">
        <f t="shared" si="0"/>
        <v>-1.1904761904761862E-2</v>
      </c>
    </row>
    <row r="7" spans="1:8" s="19" customFormat="1" ht="18" hidden="1" customHeight="1" outlineLevel="1">
      <c r="A7" s="17" t="s">
        <v>45</v>
      </c>
      <c r="B7" s="156">
        <v>0.90322580645161288</v>
      </c>
      <c r="C7" s="106">
        <v>0.91111111111111109</v>
      </c>
      <c r="D7" s="121">
        <f>D6/$D$4</f>
        <v>0.90710382513661203</v>
      </c>
      <c r="E7" s="135">
        <f t="shared" si="1"/>
        <v>-4.3982407037185256E-3</v>
      </c>
      <c r="F7" s="164">
        <f t="shared" si="0"/>
        <v>4.2935206869634257E-3</v>
      </c>
    </row>
    <row r="8" spans="1:8" ht="18" customHeight="1" collapsed="1">
      <c r="A8" s="33" t="s">
        <v>76</v>
      </c>
      <c r="B8" s="155">
        <v>9</v>
      </c>
      <c r="C8" s="105">
        <v>8</v>
      </c>
      <c r="D8" s="120">
        <v>9</v>
      </c>
      <c r="E8" s="135">
        <f t="shared" si="1"/>
        <v>0.125</v>
      </c>
      <c r="F8" s="164">
        <f t="shared" si="0"/>
        <v>0</v>
      </c>
    </row>
    <row r="9" spans="1:8" s="19" customFormat="1" ht="18" hidden="1" customHeight="1" outlineLevel="1">
      <c r="A9" s="17" t="s">
        <v>45</v>
      </c>
      <c r="B9" s="156">
        <v>4.8387096774193547E-2</v>
      </c>
      <c r="C9" s="106">
        <v>4.4444444444444446E-2</v>
      </c>
      <c r="D9" s="121">
        <f>D8/$D$4</f>
        <v>4.9180327868852458E-2</v>
      </c>
      <c r="E9" s="135">
        <f t="shared" si="1"/>
        <v>0.10655737704918034</v>
      </c>
      <c r="F9" s="165">
        <f t="shared" si="0"/>
        <v>1.6393442622950838E-2</v>
      </c>
    </row>
    <row r="10" spans="1:8" ht="18" customHeight="1" collapsed="1">
      <c r="A10" s="36" t="s">
        <v>55</v>
      </c>
      <c r="B10" s="157">
        <v>2</v>
      </c>
      <c r="C10" s="107">
        <v>1</v>
      </c>
      <c r="D10" s="122">
        <v>1</v>
      </c>
      <c r="E10" s="136">
        <f t="shared" si="1"/>
        <v>0</v>
      </c>
      <c r="F10" s="166">
        <f t="shared" si="0"/>
        <v>-0.5</v>
      </c>
    </row>
    <row r="11" spans="1:8" s="19" customFormat="1" ht="18" hidden="1" customHeight="1" outlineLevel="1">
      <c r="A11" s="17" t="s">
        <v>45</v>
      </c>
      <c r="B11" s="156">
        <v>1.0752688172043012E-2</v>
      </c>
      <c r="C11" s="106">
        <v>5.5555555555555558E-3</v>
      </c>
      <c r="D11" s="121">
        <f>D10/$D$4</f>
        <v>5.4644808743169399E-3</v>
      </c>
      <c r="E11" s="136">
        <f t="shared" si="1"/>
        <v>-1.6393442622950838E-2</v>
      </c>
      <c r="F11" s="166">
        <f t="shared" si="0"/>
        <v>-0.49180327868852458</v>
      </c>
    </row>
    <row r="12" spans="1:8" ht="18" customHeight="1" collapsed="1">
      <c r="A12" s="36" t="s">
        <v>73</v>
      </c>
      <c r="B12" s="157">
        <v>5</v>
      </c>
      <c r="C12" s="107">
        <v>5</v>
      </c>
      <c r="D12" s="122">
        <v>5</v>
      </c>
      <c r="E12" s="135">
        <f t="shared" si="1"/>
        <v>0</v>
      </c>
      <c r="F12" s="164">
        <f t="shared" si="0"/>
        <v>0</v>
      </c>
    </row>
    <row r="13" spans="1:8" s="19" customFormat="1" ht="18" hidden="1" customHeight="1" outlineLevel="1">
      <c r="A13" s="17" t="s">
        <v>45</v>
      </c>
      <c r="B13" s="156">
        <v>2.6881720430107527E-2</v>
      </c>
      <c r="C13" s="106">
        <v>2.7777777777777776E-2</v>
      </c>
      <c r="D13" s="121">
        <f>D12/$D$4</f>
        <v>2.7322404371584699E-2</v>
      </c>
      <c r="E13" s="135">
        <f t="shared" si="1"/>
        <v>-1.6393442622950838E-2</v>
      </c>
      <c r="F13" s="164">
        <f t="shared" si="0"/>
        <v>1.6393442622950838E-2</v>
      </c>
    </row>
    <row r="14" spans="1:8" ht="18" customHeight="1" collapsed="1">
      <c r="A14" s="36" t="s">
        <v>77</v>
      </c>
      <c r="B14" s="157">
        <v>0</v>
      </c>
      <c r="C14" s="107">
        <v>0</v>
      </c>
      <c r="D14" s="122">
        <v>0</v>
      </c>
      <c r="E14" s="136" t="s">
        <v>80</v>
      </c>
      <c r="F14" s="166" t="s">
        <v>80</v>
      </c>
      <c r="H14" s="42"/>
    </row>
    <row r="15" spans="1:8" s="19" customFormat="1" ht="18" hidden="1" customHeight="1" outlineLevel="1">
      <c r="A15" s="17" t="s">
        <v>45</v>
      </c>
      <c r="B15" s="156">
        <v>0</v>
      </c>
      <c r="C15" s="106">
        <v>0</v>
      </c>
      <c r="D15" s="121">
        <f>D14/$D$4</f>
        <v>0</v>
      </c>
      <c r="E15" s="136" t="s">
        <v>80</v>
      </c>
      <c r="F15" s="166" t="s">
        <v>80</v>
      </c>
    </row>
    <row r="16" spans="1:8" ht="18" customHeight="1" collapsed="1">
      <c r="A16" s="36" t="s">
        <v>68</v>
      </c>
      <c r="B16" s="157">
        <v>1</v>
      </c>
      <c r="C16" s="107">
        <v>1</v>
      </c>
      <c r="D16" s="122">
        <v>1</v>
      </c>
      <c r="E16" s="135">
        <f t="shared" si="1"/>
        <v>0</v>
      </c>
      <c r="F16" s="164">
        <f>D16/B16-1</f>
        <v>0</v>
      </c>
    </row>
    <row r="17" spans="1:9" s="19" customFormat="1" ht="18" hidden="1" customHeight="1" outlineLevel="1">
      <c r="A17" s="17" t="s">
        <v>45</v>
      </c>
      <c r="B17" s="156">
        <v>5.3763440860215058E-3</v>
      </c>
      <c r="C17" s="106">
        <v>5.5555555555555558E-3</v>
      </c>
      <c r="D17" s="121">
        <f>D16/$D$4</f>
        <v>5.4644808743169399E-3</v>
      </c>
      <c r="E17" s="135">
        <f t="shared" si="1"/>
        <v>-1.6393442622950838E-2</v>
      </c>
      <c r="F17" s="164">
        <f>D17/B17-1</f>
        <v>1.6393442622950838E-2</v>
      </c>
    </row>
    <row r="18" spans="1:9" ht="18" customHeight="1" collapsed="1">
      <c r="A18" s="40" t="s">
        <v>56</v>
      </c>
      <c r="B18" s="157">
        <v>1</v>
      </c>
      <c r="C18" s="107">
        <v>1</v>
      </c>
      <c r="D18" s="122">
        <v>1</v>
      </c>
      <c r="E18" s="135">
        <f t="shared" si="1"/>
        <v>0</v>
      </c>
      <c r="F18" s="164">
        <f>D18/B18-1</f>
        <v>0</v>
      </c>
      <c r="G18" s="22"/>
      <c r="H18" s="22"/>
    </row>
    <row r="19" spans="1:9" s="19" customFormat="1" ht="18" hidden="1" customHeight="1" outlineLevel="1">
      <c r="A19" s="20" t="s">
        <v>45</v>
      </c>
      <c r="B19" s="156">
        <v>5.3763440860215058E-3</v>
      </c>
      <c r="C19" s="106">
        <v>5.5555555555555558E-3</v>
      </c>
      <c r="D19" s="121">
        <f>D18/$D$4</f>
        <v>5.4644808743169399E-3</v>
      </c>
      <c r="E19" s="135">
        <f t="shared" si="1"/>
        <v>-1.6393442622950838E-2</v>
      </c>
      <c r="F19" s="164">
        <f>D19/B19-1</f>
        <v>1.6393442622950838E-2</v>
      </c>
      <c r="G19" s="22"/>
      <c r="H19" s="22"/>
    </row>
    <row r="20" spans="1:9" ht="18" customHeight="1" collapsed="1">
      <c r="A20" s="40" t="s">
        <v>54</v>
      </c>
      <c r="B20" s="158">
        <v>0</v>
      </c>
      <c r="C20" s="108">
        <v>0</v>
      </c>
      <c r="D20" s="123">
        <v>0</v>
      </c>
      <c r="E20" s="137" t="s">
        <v>80</v>
      </c>
      <c r="F20" s="167" t="s">
        <v>80</v>
      </c>
      <c r="G20" s="22"/>
      <c r="H20" s="22"/>
    </row>
    <row r="21" spans="1:9" s="19" customFormat="1" ht="18" hidden="1" customHeight="1" outlineLevel="1">
      <c r="A21" s="20" t="s">
        <v>45</v>
      </c>
      <c r="B21" s="156">
        <v>0</v>
      </c>
      <c r="C21" s="106">
        <v>0</v>
      </c>
      <c r="D21" s="121">
        <f>D20/$D$4</f>
        <v>0</v>
      </c>
      <c r="E21" s="136" t="s">
        <v>80</v>
      </c>
      <c r="F21" s="166" t="s">
        <v>80</v>
      </c>
      <c r="G21" s="22"/>
      <c r="H21" s="22"/>
    </row>
    <row r="22" spans="1:9" ht="18" hidden="1" customHeight="1" outlineLevel="1">
      <c r="A22" s="21" t="s">
        <v>22</v>
      </c>
      <c r="B22" s="159">
        <v>0.99999999999999989</v>
      </c>
      <c r="C22" s="109">
        <v>0.99999999999999989</v>
      </c>
      <c r="D22" s="159">
        <f>SUM(D7,D9,D15,D17,D13,D11,D19,D21)</f>
        <v>1</v>
      </c>
      <c r="E22" s="138">
        <f t="shared" si="1"/>
        <v>0</v>
      </c>
      <c r="F22" s="219">
        <f>D22/B22-1</f>
        <v>0</v>
      </c>
      <c r="G22" s="22"/>
      <c r="H22" s="22"/>
    </row>
    <row r="23" spans="1:9" ht="18" customHeight="1" collapsed="1">
      <c r="A23" s="37" t="s">
        <v>72</v>
      </c>
      <c r="B23" s="124">
        <v>252075.83000000002</v>
      </c>
      <c r="C23" s="110">
        <v>297102.92000000004</v>
      </c>
      <c r="D23" s="124">
        <v>357549.6</v>
      </c>
      <c r="E23" s="139">
        <f>D23/C23-1</f>
        <v>0.20345367187909136</v>
      </c>
      <c r="F23" s="168">
        <f>D23/B23-1</f>
        <v>0.41842079821774236</v>
      </c>
      <c r="G23" s="86"/>
      <c r="H23" s="22"/>
    </row>
    <row r="24" spans="1:9" ht="18" customHeight="1">
      <c r="A24" s="38" t="s">
        <v>42</v>
      </c>
      <c r="B24" s="125">
        <v>174278.2</v>
      </c>
      <c r="C24" s="111">
        <v>238077.24999999997</v>
      </c>
      <c r="D24" s="125">
        <v>282363.15000000002</v>
      </c>
      <c r="E24" s="140">
        <f t="shared" si="1"/>
        <v>0.18601483342066527</v>
      </c>
      <c r="F24" s="169">
        <f>D24/B24-1</f>
        <v>0.62018628835964562</v>
      </c>
      <c r="G24" s="86"/>
      <c r="H24" s="81"/>
    </row>
    <row r="25" spans="1:9" s="19" customFormat="1" ht="18" hidden="1" customHeight="1" outlineLevel="1">
      <c r="A25" s="17" t="s">
        <v>46</v>
      </c>
      <c r="B25" s="156">
        <v>0.6913721160811015</v>
      </c>
      <c r="C25" s="106">
        <v>0.801329216151763</v>
      </c>
      <c r="D25" s="121">
        <f>D24/$D$23</f>
        <v>0.78971742661717437</v>
      </c>
      <c r="E25" s="141">
        <f t="shared" si="1"/>
        <v>-1.4490660393429944E-2</v>
      </c>
      <c r="F25" s="165">
        <f>D25/B25-1</f>
        <v>0.14224656772900057</v>
      </c>
      <c r="G25" s="22"/>
      <c r="H25" s="22"/>
    </row>
    <row r="26" spans="1:9" ht="18" customHeight="1" collapsed="1">
      <c r="A26" s="36" t="s">
        <v>25</v>
      </c>
      <c r="B26" s="126">
        <v>0</v>
      </c>
      <c r="C26" s="112">
        <v>96.49</v>
      </c>
      <c r="D26" s="126">
        <v>106.05</v>
      </c>
      <c r="E26" s="172" t="s">
        <v>80</v>
      </c>
      <c r="F26" s="173" t="s">
        <v>105</v>
      </c>
      <c r="G26" s="86"/>
      <c r="H26" s="22"/>
    </row>
    <row r="27" spans="1:9" s="19" customFormat="1" ht="18" hidden="1" customHeight="1" outlineLevel="1">
      <c r="A27" s="17" t="s">
        <v>46</v>
      </c>
      <c r="B27" s="156">
        <v>0</v>
      </c>
      <c r="C27" s="106">
        <v>3.2476961182340442E-4</v>
      </c>
      <c r="D27" s="121">
        <f>D26/$D$23</f>
        <v>2.966022056799952E-4</v>
      </c>
      <c r="E27" s="172" t="s">
        <v>80</v>
      </c>
      <c r="F27" s="173" t="s">
        <v>105</v>
      </c>
      <c r="G27" s="22"/>
      <c r="H27" s="22"/>
    </row>
    <row r="28" spans="1:9" ht="18" customHeight="1" collapsed="1">
      <c r="A28" s="36" t="s">
        <v>74</v>
      </c>
      <c r="B28" s="127">
        <v>2122.65</v>
      </c>
      <c r="C28" s="113">
        <v>2140.67</v>
      </c>
      <c r="D28" s="127">
        <v>2404.92</v>
      </c>
      <c r="E28" s="172">
        <f t="shared" si="1"/>
        <v>0.1234426604754586</v>
      </c>
      <c r="F28" s="173">
        <f t="shared" ref="F28:F37" si="2">D28/B28-1</f>
        <v>0.13298000141332778</v>
      </c>
      <c r="G28" s="86"/>
      <c r="H28" s="85"/>
      <c r="I28" s="85"/>
    </row>
    <row r="29" spans="1:9" s="19" customFormat="1" ht="18" hidden="1" customHeight="1" outlineLevel="1">
      <c r="A29" s="17" t="s">
        <v>46</v>
      </c>
      <c r="B29" s="156">
        <v>8.4206803960538389E-3</v>
      </c>
      <c r="C29" s="106">
        <v>7.2051462839880526E-3</v>
      </c>
      <c r="D29" s="121">
        <f>D28/$D$23</f>
        <v>6.7261157612817923E-3</v>
      </c>
      <c r="E29" s="172">
        <f t="shared" si="1"/>
        <v>-6.6484496473139809E-2</v>
      </c>
      <c r="F29" s="173">
        <f t="shared" si="2"/>
        <v>-0.2012384457158789</v>
      </c>
      <c r="G29" s="85"/>
      <c r="H29" s="85"/>
      <c r="I29" s="85"/>
    </row>
    <row r="30" spans="1:9" ht="18" customHeight="1" collapsed="1">
      <c r="A30" s="36" t="s">
        <v>78</v>
      </c>
      <c r="B30" s="127">
        <v>17184.18</v>
      </c>
      <c r="C30" s="113">
        <v>8491.82</v>
      </c>
      <c r="D30" s="127">
        <v>3126.2100000000005</v>
      </c>
      <c r="E30" s="172">
        <f>D30/C30-1</f>
        <v>-0.6318563040667371</v>
      </c>
      <c r="F30" s="173">
        <f t="shared" si="2"/>
        <v>-0.81807627713396858</v>
      </c>
      <c r="G30" s="86"/>
      <c r="H30" s="85"/>
      <c r="I30" s="85"/>
    </row>
    <row r="31" spans="1:9" s="19" customFormat="1" ht="18" hidden="1" customHeight="1" outlineLevel="1">
      <c r="A31" s="17" t="s">
        <v>46</v>
      </c>
      <c r="B31" s="156">
        <v>6.8170677053805598E-2</v>
      </c>
      <c r="C31" s="106">
        <v>2.8582081926357368E-2</v>
      </c>
      <c r="D31" s="121">
        <f>D30/$D$23</f>
        <v>8.743430282120301E-3</v>
      </c>
      <c r="E31" s="141">
        <f t="shared" si="1"/>
        <v>-0.69409400250660447</v>
      </c>
      <c r="F31" s="165">
        <f t="shared" si="2"/>
        <v>-0.87174206477046856</v>
      </c>
      <c r="G31" s="22"/>
      <c r="H31" s="22"/>
      <c r="I31" s="22"/>
    </row>
    <row r="32" spans="1:9" ht="18" customHeight="1" collapsed="1">
      <c r="A32" s="36" t="s">
        <v>23</v>
      </c>
      <c r="B32" s="127">
        <v>3.5300000000000002</v>
      </c>
      <c r="C32" s="113">
        <v>35.160000000000004</v>
      </c>
      <c r="D32" s="127">
        <v>50.5</v>
      </c>
      <c r="E32" s="172">
        <f t="shared" si="1"/>
        <v>0.43629124004550612</v>
      </c>
      <c r="F32" s="173">
        <f t="shared" si="2"/>
        <v>13.305949008498583</v>
      </c>
      <c r="G32" s="86"/>
      <c r="H32" s="22"/>
    </row>
    <row r="33" spans="1:9" s="19" customFormat="1" ht="18" hidden="1" customHeight="1" outlineLevel="1">
      <c r="A33" s="17" t="s">
        <v>46</v>
      </c>
      <c r="B33" s="156">
        <v>1.4003722609978117E-5</v>
      </c>
      <c r="C33" s="106">
        <v>1.1834282880827963E-4</v>
      </c>
      <c r="D33" s="121">
        <f>D32/$D$23</f>
        <v>1.4123914556190246E-4</v>
      </c>
      <c r="E33" s="141">
        <f t="shared" si="1"/>
        <v>0.19347447567537723</v>
      </c>
      <c r="F33" s="165">
        <f t="shared" si="2"/>
        <v>9.0858285682740458</v>
      </c>
      <c r="G33" s="22"/>
      <c r="H33" s="22"/>
    </row>
    <row r="34" spans="1:9" ht="18" customHeight="1" collapsed="1">
      <c r="A34" s="41" t="s">
        <v>57</v>
      </c>
      <c r="B34" s="126">
        <v>697.22</v>
      </c>
      <c r="C34" s="112">
        <v>500.55000000000007</v>
      </c>
      <c r="D34" s="126">
        <v>179.38</v>
      </c>
      <c r="E34" s="172">
        <f t="shared" si="1"/>
        <v>-0.64163420237738489</v>
      </c>
      <c r="F34" s="173">
        <f t="shared" si="2"/>
        <v>-0.74272109233814287</v>
      </c>
      <c r="G34" s="86"/>
      <c r="H34" s="87"/>
      <c r="I34" s="87"/>
    </row>
    <row r="35" spans="1:9" s="19" customFormat="1" ht="18" hidden="1" customHeight="1" outlineLevel="1">
      <c r="A35" s="17" t="s">
        <v>46</v>
      </c>
      <c r="B35" s="156">
        <v>2.7659137331810034E-3</v>
      </c>
      <c r="C35" s="106">
        <v>1.6847697087595101E-3</v>
      </c>
      <c r="D35" s="121">
        <f>D34/$D$23</f>
        <v>5.01692632294932E-4</v>
      </c>
      <c r="E35" s="141">
        <f t="shared" si="1"/>
        <v>-0.70221886725140226</v>
      </c>
      <c r="F35" s="165">
        <f t="shared" si="2"/>
        <v>-0.81861595093280481</v>
      </c>
      <c r="G35" s="22"/>
      <c r="H35" s="22"/>
    </row>
    <row r="36" spans="1:9" s="19" customFormat="1" ht="18" customHeight="1" collapsed="1" thickBot="1">
      <c r="A36" s="84" t="s">
        <v>24</v>
      </c>
      <c r="B36" s="128">
        <v>57790.049999999996</v>
      </c>
      <c r="C36" s="114">
        <v>47760.89</v>
      </c>
      <c r="D36" s="128">
        <v>69319.39</v>
      </c>
      <c r="E36" s="174">
        <f t="shared" si="1"/>
        <v>0.45138396709106554</v>
      </c>
      <c r="F36" s="175">
        <f t="shared" si="2"/>
        <v>0.19950389383639577</v>
      </c>
      <c r="G36" s="86"/>
      <c r="H36" s="22"/>
    </row>
    <row r="37" spans="1:9" s="19" customFormat="1" ht="18" hidden="1" customHeight="1" outlineLevel="1">
      <c r="A37" s="82" t="s">
        <v>46</v>
      </c>
      <c r="B37" s="129">
        <v>0.2292566090132481</v>
      </c>
      <c r="C37" s="106">
        <v>0.16075537056317046</v>
      </c>
      <c r="D37" s="129">
        <f>D36/$D$23</f>
        <v>0.19387349335588686</v>
      </c>
      <c r="E37" s="142">
        <f>D37/C37-1</f>
        <v>0.20601565395105914</v>
      </c>
      <c r="F37" s="170">
        <f t="shared" si="2"/>
        <v>-0.15433847604069095</v>
      </c>
      <c r="G37" s="22"/>
      <c r="H37" s="22"/>
    </row>
    <row r="38" spans="1:9" ht="18" hidden="1" customHeight="1" outlineLevel="1" thickBot="1">
      <c r="A38" s="83" t="s">
        <v>22</v>
      </c>
      <c r="B38" s="130">
        <v>1</v>
      </c>
      <c r="C38" s="115">
        <v>0.99999969707467007</v>
      </c>
      <c r="D38" s="130">
        <f>SUM(D25,D31,D33,D29,D27,D35,D37)</f>
        <v>1</v>
      </c>
      <c r="E38" s="143" t="s">
        <v>80</v>
      </c>
      <c r="F38" s="171" t="s">
        <v>80</v>
      </c>
      <c r="G38" s="22"/>
      <c r="H38" s="22"/>
    </row>
    <row r="39" spans="1:9" s="212" customFormat="1" ht="7.5" customHeight="1" collapsed="1">
      <c r="A39" s="227"/>
      <c r="B39" s="227"/>
      <c r="C39" s="227"/>
      <c r="D39" s="227"/>
      <c r="E39" s="227"/>
      <c r="F39" s="227"/>
    </row>
    <row r="40" spans="1:9" s="11" customFormat="1" ht="16.5" customHeight="1">
      <c r="A40" s="224" t="s">
        <v>27</v>
      </c>
      <c r="B40" s="224"/>
      <c r="C40" s="224"/>
      <c r="D40" s="224"/>
      <c r="E40" s="224"/>
      <c r="F40" s="224"/>
      <c r="G40" s="210"/>
      <c r="H40" s="210"/>
      <c r="I40" s="210"/>
    </row>
    <row r="41" spans="1:9" ht="40.200000000000003" customHeight="1">
      <c r="A41" s="225" t="s">
        <v>104</v>
      </c>
      <c r="B41" s="225"/>
      <c r="C41" s="225"/>
      <c r="D41" s="225"/>
      <c r="E41" s="225"/>
      <c r="F41" s="225"/>
      <c r="G41" s="211"/>
      <c r="H41" s="211"/>
      <c r="I41" s="211"/>
    </row>
    <row r="42" spans="1:9" s="22" customFormat="1" ht="17.25" customHeight="1" collapsed="1">
      <c r="A42" s="226" t="s">
        <v>82</v>
      </c>
      <c r="B42" s="226"/>
      <c r="C42" s="226"/>
      <c r="D42" s="226"/>
      <c r="E42" s="226"/>
      <c r="F42" s="226"/>
      <c r="G42" s="213"/>
      <c r="H42" s="213"/>
      <c r="I42" s="213"/>
    </row>
    <row r="44" spans="1:9">
      <c r="A44" s="42"/>
    </row>
    <row r="121" spans="1:1">
      <c r="A121" s="16" t="s">
        <v>47</v>
      </c>
    </row>
  </sheetData>
  <mergeCells count="5">
    <mergeCell ref="A1:XFD1"/>
    <mergeCell ref="A40:F40"/>
    <mergeCell ref="A41:F41"/>
    <mergeCell ref="A42:F42"/>
    <mergeCell ref="A39:F39"/>
  </mergeCells>
  <conditionalFormatting sqref="F16 F32:F38 F18:F20 F3:F13 F22:F28">
    <cfRule type="cellIs" dxfId="23" priority="18" operator="lessThan">
      <formula>0</formula>
    </cfRule>
  </conditionalFormatting>
  <conditionalFormatting sqref="F30:F31">
    <cfRule type="cellIs" dxfId="22" priority="16" operator="lessThan">
      <formula>0</formula>
    </cfRule>
  </conditionalFormatting>
  <conditionalFormatting sqref="F14">
    <cfRule type="cellIs" dxfId="21" priority="17" operator="lessThan">
      <formula>0</formula>
    </cfRule>
  </conditionalFormatting>
  <conditionalFormatting sqref="F17">
    <cfRule type="cellIs" dxfId="20" priority="15" operator="lessThan">
      <formula>0</formula>
    </cfRule>
  </conditionalFormatting>
  <conditionalFormatting sqref="F29">
    <cfRule type="cellIs" dxfId="19" priority="10" operator="lessThan">
      <formula>0</formula>
    </cfRule>
  </conditionalFormatting>
  <conditionalFormatting sqref="E16 E32:E38 E18:E28 E3:E13">
    <cfRule type="cellIs" dxfId="18" priority="9" operator="lessThan">
      <formula>0</formula>
    </cfRule>
  </conditionalFormatting>
  <conditionalFormatting sqref="E30:E31">
    <cfRule type="cellIs" dxfId="17" priority="7" operator="lessThan">
      <formula>0</formula>
    </cfRule>
  </conditionalFormatting>
  <conditionalFormatting sqref="E14:E15">
    <cfRule type="cellIs" dxfId="16" priority="8" operator="lessThan">
      <formula>0</formula>
    </cfRule>
  </conditionalFormatting>
  <conditionalFormatting sqref="E17">
    <cfRule type="cellIs" dxfId="15" priority="6" operator="lessThan">
      <formula>0</formula>
    </cfRule>
  </conditionalFormatting>
  <conditionalFormatting sqref="E29">
    <cfRule type="cellIs" dxfId="14" priority="5" operator="lessThan">
      <formula>0</formula>
    </cfRule>
  </conditionalFormatting>
  <conditionalFormatting sqref="F15">
    <cfRule type="cellIs" dxfId="13" priority="3" operator="lessThan">
      <formula>0</formula>
    </cfRule>
  </conditionalFormatting>
  <conditionalFormatting sqref="F21">
    <cfRule type="cellIs" dxfId="1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25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12.33203125" style="2" customWidth="1"/>
    <col min="2" max="2" width="14.88671875" style="1" customWidth="1"/>
    <col min="3" max="3" width="27" style="1" hidden="1" customWidth="1" outlineLevel="1"/>
    <col min="4" max="4" width="26" style="1" hidden="1" customWidth="1" outlineLevel="1"/>
    <col min="5" max="5" width="14.88671875" style="1" customWidth="1" collapsed="1"/>
    <col min="6" max="6" width="20.5546875" style="1" hidden="1" customWidth="1" outlineLevel="1"/>
    <col min="7" max="7" width="18" style="1" hidden="1" customWidth="1" outlineLevel="1"/>
    <col min="8" max="8" width="17.109375" style="1" hidden="1" customWidth="1" outlineLevel="1"/>
    <col min="9" max="9" width="17.109375" style="1" customWidth="1" collapsed="1"/>
    <col min="10" max="10" width="14.44140625" style="1" customWidth="1"/>
    <col min="11" max="11" width="15.109375" style="1" customWidth="1"/>
    <col min="12" max="16" width="12.88671875" style="1" customWidth="1"/>
    <col min="17" max="19" width="11.6640625" style="1" customWidth="1"/>
    <col min="20" max="244" width="9.109375" style="1"/>
    <col min="245" max="245" width="10.33203125" style="1" customWidth="1"/>
    <col min="246" max="246" width="10.6640625" style="1" customWidth="1"/>
    <col min="247" max="247" width="17.6640625" style="1" customWidth="1"/>
    <col min="248" max="248" width="16" style="1" customWidth="1"/>
    <col min="249" max="249" width="14.44140625" style="1" customWidth="1"/>
    <col min="250" max="262" width="11.6640625" style="1" customWidth="1"/>
    <col min="263" max="500" width="9.109375" style="1"/>
    <col min="501" max="501" width="10.33203125" style="1" customWidth="1"/>
    <col min="502" max="502" width="10.6640625" style="1" customWidth="1"/>
    <col min="503" max="503" width="17.6640625" style="1" customWidth="1"/>
    <col min="504" max="504" width="16" style="1" customWidth="1"/>
    <col min="505" max="505" width="14.44140625" style="1" customWidth="1"/>
    <col min="506" max="518" width="11.6640625" style="1" customWidth="1"/>
    <col min="519" max="756" width="9.109375" style="1"/>
    <col min="757" max="757" width="10.33203125" style="1" customWidth="1"/>
    <col min="758" max="758" width="10.6640625" style="1" customWidth="1"/>
    <col min="759" max="759" width="17.6640625" style="1" customWidth="1"/>
    <col min="760" max="760" width="16" style="1" customWidth="1"/>
    <col min="761" max="761" width="14.44140625" style="1" customWidth="1"/>
    <col min="762" max="774" width="11.6640625" style="1" customWidth="1"/>
    <col min="775" max="1012" width="9.109375" style="1"/>
    <col min="1013" max="1013" width="10.33203125" style="1" customWidth="1"/>
    <col min="1014" max="1014" width="10.6640625" style="1" customWidth="1"/>
    <col min="1015" max="1015" width="17.6640625" style="1" customWidth="1"/>
    <col min="1016" max="1016" width="16" style="1" customWidth="1"/>
    <col min="1017" max="1017" width="14.44140625" style="1" customWidth="1"/>
    <col min="1018" max="1030" width="11.6640625" style="1" customWidth="1"/>
    <col min="1031" max="1268" width="9.109375" style="1"/>
    <col min="1269" max="1269" width="10.33203125" style="1" customWidth="1"/>
    <col min="1270" max="1270" width="10.6640625" style="1" customWidth="1"/>
    <col min="1271" max="1271" width="17.6640625" style="1" customWidth="1"/>
    <col min="1272" max="1272" width="16" style="1" customWidth="1"/>
    <col min="1273" max="1273" width="14.44140625" style="1" customWidth="1"/>
    <col min="1274" max="1286" width="11.6640625" style="1" customWidth="1"/>
    <col min="1287" max="1524" width="9.109375" style="1"/>
    <col min="1525" max="1525" width="10.33203125" style="1" customWidth="1"/>
    <col min="1526" max="1526" width="10.6640625" style="1" customWidth="1"/>
    <col min="1527" max="1527" width="17.6640625" style="1" customWidth="1"/>
    <col min="1528" max="1528" width="16" style="1" customWidth="1"/>
    <col min="1529" max="1529" width="14.44140625" style="1" customWidth="1"/>
    <col min="1530" max="1542" width="11.6640625" style="1" customWidth="1"/>
    <col min="1543" max="1780" width="9.109375" style="1"/>
    <col min="1781" max="1781" width="10.33203125" style="1" customWidth="1"/>
    <col min="1782" max="1782" width="10.6640625" style="1" customWidth="1"/>
    <col min="1783" max="1783" width="17.6640625" style="1" customWidth="1"/>
    <col min="1784" max="1784" width="16" style="1" customWidth="1"/>
    <col min="1785" max="1785" width="14.44140625" style="1" customWidth="1"/>
    <col min="1786" max="1798" width="11.6640625" style="1" customWidth="1"/>
    <col min="1799" max="2036" width="9.109375" style="1"/>
    <col min="2037" max="2037" width="10.33203125" style="1" customWidth="1"/>
    <col min="2038" max="2038" width="10.6640625" style="1" customWidth="1"/>
    <col min="2039" max="2039" width="17.6640625" style="1" customWidth="1"/>
    <col min="2040" max="2040" width="16" style="1" customWidth="1"/>
    <col min="2041" max="2041" width="14.44140625" style="1" customWidth="1"/>
    <col min="2042" max="2054" width="11.6640625" style="1" customWidth="1"/>
    <col min="2055" max="2292" width="9.109375" style="1"/>
    <col min="2293" max="2293" width="10.33203125" style="1" customWidth="1"/>
    <col min="2294" max="2294" width="10.6640625" style="1" customWidth="1"/>
    <col min="2295" max="2295" width="17.6640625" style="1" customWidth="1"/>
    <col min="2296" max="2296" width="16" style="1" customWidth="1"/>
    <col min="2297" max="2297" width="14.44140625" style="1" customWidth="1"/>
    <col min="2298" max="2310" width="11.6640625" style="1" customWidth="1"/>
    <col min="2311" max="2548" width="9.109375" style="1"/>
    <col min="2549" max="2549" width="10.33203125" style="1" customWidth="1"/>
    <col min="2550" max="2550" width="10.6640625" style="1" customWidth="1"/>
    <col min="2551" max="2551" width="17.6640625" style="1" customWidth="1"/>
    <col min="2552" max="2552" width="16" style="1" customWidth="1"/>
    <col min="2553" max="2553" width="14.44140625" style="1" customWidth="1"/>
    <col min="2554" max="2566" width="11.6640625" style="1" customWidth="1"/>
    <col min="2567" max="2804" width="9.109375" style="1"/>
    <col min="2805" max="2805" width="10.33203125" style="1" customWidth="1"/>
    <col min="2806" max="2806" width="10.6640625" style="1" customWidth="1"/>
    <col min="2807" max="2807" width="17.6640625" style="1" customWidth="1"/>
    <col min="2808" max="2808" width="16" style="1" customWidth="1"/>
    <col min="2809" max="2809" width="14.44140625" style="1" customWidth="1"/>
    <col min="2810" max="2822" width="11.6640625" style="1" customWidth="1"/>
    <col min="2823" max="3060" width="9.109375" style="1"/>
    <col min="3061" max="3061" width="10.33203125" style="1" customWidth="1"/>
    <col min="3062" max="3062" width="10.6640625" style="1" customWidth="1"/>
    <col min="3063" max="3063" width="17.6640625" style="1" customWidth="1"/>
    <col min="3064" max="3064" width="16" style="1" customWidth="1"/>
    <col min="3065" max="3065" width="14.44140625" style="1" customWidth="1"/>
    <col min="3066" max="3078" width="11.6640625" style="1" customWidth="1"/>
    <col min="3079" max="3316" width="9.109375" style="1"/>
    <col min="3317" max="3317" width="10.33203125" style="1" customWidth="1"/>
    <col min="3318" max="3318" width="10.6640625" style="1" customWidth="1"/>
    <col min="3319" max="3319" width="17.6640625" style="1" customWidth="1"/>
    <col min="3320" max="3320" width="16" style="1" customWidth="1"/>
    <col min="3321" max="3321" width="14.44140625" style="1" customWidth="1"/>
    <col min="3322" max="3334" width="11.6640625" style="1" customWidth="1"/>
    <col min="3335" max="3572" width="9.109375" style="1"/>
    <col min="3573" max="3573" width="10.33203125" style="1" customWidth="1"/>
    <col min="3574" max="3574" width="10.6640625" style="1" customWidth="1"/>
    <col min="3575" max="3575" width="17.6640625" style="1" customWidth="1"/>
    <col min="3576" max="3576" width="16" style="1" customWidth="1"/>
    <col min="3577" max="3577" width="14.44140625" style="1" customWidth="1"/>
    <col min="3578" max="3590" width="11.6640625" style="1" customWidth="1"/>
    <col min="3591" max="3828" width="9.109375" style="1"/>
    <col min="3829" max="3829" width="10.33203125" style="1" customWidth="1"/>
    <col min="3830" max="3830" width="10.6640625" style="1" customWidth="1"/>
    <col min="3831" max="3831" width="17.6640625" style="1" customWidth="1"/>
    <col min="3832" max="3832" width="16" style="1" customWidth="1"/>
    <col min="3833" max="3833" width="14.44140625" style="1" customWidth="1"/>
    <col min="3834" max="3846" width="11.6640625" style="1" customWidth="1"/>
    <col min="3847" max="4084" width="9.109375" style="1"/>
    <col min="4085" max="4085" width="10.33203125" style="1" customWidth="1"/>
    <col min="4086" max="4086" width="10.6640625" style="1" customWidth="1"/>
    <col min="4087" max="4087" width="17.6640625" style="1" customWidth="1"/>
    <col min="4088" max="4088" width="16" style="1" customWidth="1"/>
    <col min="4089" max="4089" width="14.44140625" style="1" customWidth="1"/>
    <col min="4090" max="4102" width="11.6640625" style="1" customWidth="1"/>
    <col min="4103" max="4340" width="9.109375" style="1"/>
    <col min="4341" max="4341" width="10.33203125" style="1" customWidth="1"/>
    <col min="4342" max="4342" width="10.6640625" style="1" customWidth="1"/>
    <col min="4343" max="4343" width="17.6640625" style="1" customWidth="1"/>
    <col min="4344" max="4344" width="16" style="1" customWidth="1"/>
    <col min="4345" max="4345" width="14.44140625" style="1" customWidth="1"/>
    <col min="4346" max="4358" width="11.6640625" style="1" customWidth="1"/>
    <col min="4359" max="4596" width="9.109375" style="1"/>
    <col min="4597" max="4597" width="10.33203125" style="1" customWidth="1"/>
    <col min="4598" max="4598" width="10.6640625" style="1" customWidth="1"/>
    <col min="4599" max="4599" width="17.6640625" style="1" customWidth="1"/>
    <col min="4600" max="4600" width="16" style="1" customWidth="1"/>
    <col min="4601" max="4601" width="14.44140625" style="1" customWidth="1"/>
    <col min="4602" max="4614" width="11.6640625" style="1" customWidth="1"/>
    <col min="4615" max="4852" width="9.109375" style="1"/>
    <col min="4853" max="4853" width="10.33203125" style="1" customWidth="1"/>
    <col min="4854" max="4854" width="10.6640625" style="1" customWidth="1"/>
    <col min="4855" max="4855" width="17.6640625" style="1" customWidth="1"/>
    <col min="4856" max="4856" width="16" style="1" customWidth="1"/>
    <col min="4857" max="4857" width="14.44140625" style="1" customWidth="1"/>
    <col min="4858" max="4870" width="11.6640625" style="1" customWidth="1"/>
    <col min="4871" max="5108" width="9.109375" style="1"/>
    <col min="5109" max="5109" width="10.33203125" style="1" customWidth="1"/>
    <col min="5110" max="5110" width="10.6640625" style="1" customWidth="1"/>
    <col min="5111" max="5111" width="17.6640625" style="1" customWidth="1"/>
    <col min="5112" max="5112" width="16" style="1" customWidth="1"/>
    <col min="5113" max="5113" width="14.44140625" style="1" customWidth="1"/>
    <col min="5114" max="5126" width="11.6640625" style="1" customWidth="1"/>
    <col min="5127" max="5364" width="9.109375" style="1"/>
    <col min="5365" max="5365" width="10.33203125" style="1" customWidth="1"/>
    <col min="5366" max="5366" width="10.6640625" style="1" customWidth="1"/>
    <col min="5367" max="5367" width="17.6640625" style="1" customWidth="1"/>
    <col min="5368" max="5368" width="16" style="1" customWidth="1"/>
    <col min="5369" max="5369" width="14.44140625" style="1" customWidth="1"/>
    <col min="5370" max="5382" width="11.6640625" style="1" customWidth="1"/>
    <col min="5383" max="5620" width="9.109375" style="1"/>
    <col min="5621" max="5621" width="10.33203125" style="1" customWidth="1"/>
    <col min="5622" max="5622" width="10.6640625" style="1" customWidth="1"/>
    <col min="5623" max="5623" width="17.6640625" style="1" customWidth="1"/>
    <col min="5624" max="5624" width="16" style="1" customWidth="1"/>
    <col min="5625" max="5625" width="14.44140625" style="1" customWidth="1"/>
    <col min="5626" max="5638" width="11.6640625" style="1" customWidth="1"/>
    <col min="5639" max="5876" width="9.109375" style="1"/>
    <col min="5877" max="5877" width="10.33203125" style="1" customWidth="1"/>
    <col min="5878" max="5878" width="10.6640625" style="1" customWidth="1"/>
    <col min="5879" max="5879" width="17.6640625" style="1" customWidth="1"/>
    <col min="5880" max="5880" width="16" style="1" customWidth="1"/>
    <col min="5881" max="5881" width="14.44140625" style="1" customWidth="1"/>
    <col min="5882" max="5894" width="11.6640625" style="1" customWidth="1"/>
    <col min="5895" max="6132" width="9.109375" style="1"/>
    <col min="6133" max="6133" width="10.33203125" style="1" customWidth="1"/>
    <col min="6134" max="6134" width="10.6640625" style="1" customWidth="1"/>
    <col min="6135" max="6135" width="17.6640625" style="1" customWidth="1"/>
    <col min="6136" max="6136" width="16" style="1" customWidth="1"/>
    <col min="6137" max="6137" width="14.44140625" style="1" customWidth="1"/>
    <col min="6138" max="6150" width="11.6640625" style="1" customWidth="1"/>
    <col min="6151" max="6388" width="9.109375" style="1"/>
    <col min="6389" max="6389" width="10.33203125" style="1" customWidth="1"/>
    <col min="6390" max="6390" width="10.6640625" style="1" customWidth="1"/>
    <col min="6391" max="6391" width="17.6640625" style="1" customWidth="1"/>
    <col min="6392" max="6392" width="16" style="1" customWidth="1"/>
    <col min="6393" max="6393" width="14.44140625" style="1" customWidth="1"/>
    <col min="6394" max="6406" width="11.6640625" style="1" customWidth="1"/>
    <col min="6407" max="6644" width="9.109375" style="1"/>
    <col min="6645" max="6645" width="10.33203125" style="1" customWidth="1"/>
    <col min="6646" max="6646" width="10.6640625" style="1" customWidth="1"/>
    <col min="6647" max="6647" width="17.6640625" style="1" customWidth="1"/>
    <col min="6648" max="6648" width="16" style="1" customWidth="1"/>
    <col min="6649" max="6649" width="14.44140625" style="1" customWidth="1"/>
    <col min="6650" max="6662" width="11.6640625" style="1" customWidth="1"/>
    <col min="6663" max="6900" width="9.109375" style="1"/>
    <col min="6901" max="6901" width="10.33203125" style="1" customWidth="1"/>
    <col min="6902" max="6902" width="10.6640625" style="1" customWidth="1"/>
    <col min="6903" max="6903" width="17.6640625" style="1" customWidth="1"/>
    <col min="6904" max="6904" width="16" style="1" customWidth="1"/>
    <col min="6905" max="6905" width="14.44140625" style="1" customWidth="1"/>
    <col min="6906" max="6918" width="11.6640625" style="1" customWidth="1"/>
    <col min="6919" max="7156" width="9.109375" style="1"/>
    <col min="7157" max="7157" width="10.33203125" style="1" customWidth="1"/>
    <col min="7158" max="7158" width="10.6640625" style="1" customWidth="1"/>
    <col min="7159" max="7159" width="17.6640625" style="1" customWidth="1"/>
    <col min="7160" max="7160" width="16" style="1" customWidth="1"/>
    <col min="7161" max="7161" width="14.44140625" style="1" customWidth="1"/>
    <col min="7162" max="7174" width="11.6640625" style="1" customWidth="1"/>
    <col min="7175" max="7412" width="9.109375" style="1"/>
    <col min="7413" max="7413" width="10.33203125" style="1" customWidth="1"/>
    <col min="7414" max="7414" width="10.6640625" style="1" customWidth="1"/>
    <col min="7415" max="7415" width="17.6640625" style="1" customWidth="1"/>
    <col min="7416" max="7416" width="16" style="1" customWidth="1"/>
    <col min="7417" max="7417" width="14.44140625" style="1" customWidth="1"/>
    <col min="7418" max="7430" width="11.6640625" style="1" customWidth="1"/>
    <col min="7431" max="7668" width="9.109375" style="1"/>
    <col min="7669" max="7669" width="10.33203125" style="1" customWidth="1"/>
    <col min="7670" max="7670" width="10.6640625" style="1" customWidth="1"/>
    <col min="7671" max="7671" width="17.6640625" style="1" customWidth="1"/>
    <col min="7672" max="7672" width="16" style="1" customWidth="1"/>
    <col min="7673" max="7673" width="14.44140625" style="1" customWidth="1"/>
    <col min="7674" max="7686" width="11.6640625" style="1" customWidth="1"/>
    <col min="7687" max="7924" width="9.109375" style="1"/>
    <col min="7925" max="7925" width="10.33203125" style="1" customWidth="1"/>
    <col min="7926" max="7926" width="10.6640625" style="1" customWidth="1"/>
    <col min="7927" max="7927" width="17.6640625" style="1" customWidth="1"/>
    <col min="7928" max="7928" width="16" style="1" customWidth="1"/>
    <col min="7929" max="7929" width="14.44140625" style="1" customWidth="1"/>
    <col min="7930" max="7942" width="11.6640625" style="1" customWidth="1"/>
    <col min="7943" max="8180" width="9.109375" style="1"/>
    <col min="8181" max="8181" width="10.33203125" style="1" customWidth="1"/>
    <col min="8182" max="8182" width="10.6640625" style="1" customWidth="1"/>
    <col min="8183" max="8183" width="17.6640625" style="1" customWidth="1"/>
    <col min="8184" max="8184" width="16" style="1" customWidth="1"/>
    <col min="8185" max="8185" width="14.44140625" style="1" customWidth="1"/>
    <col min="8186" max="8198" width="11.6640625" style="1" customWidth="1"/>
    <col min="8199" max="8436" width="9.109375" style="1"/>
    <col min="8437" max="8437" width="10.33203125" style="1" customWidth="1"/>
    <col min="8438" max="8438" width="10.6640625" style="1" customWidth="1"/>
    <col min="8439" max="8439" width="17.6640625" style="1" customWidth="1"/>
    <col min="8440" max="8440" width="16" style="1" customWidth="1"/>
    <col min="8441" max="8441" width="14.44140625" style="1" customWidth="1"/>
    <col min="8442" max="8454" width="11.6640625" style="1" customWidth="1"/>
    <col min="8455" max="8692" width="9.109375" style="1"/>
    <col min="8693" max="8693" width="10.33203125" style="1" customWidth="1"/>
    <col min="8694" max="8694" width="10.6640625" style="1" customWidth="1"/>
    <col min="8695" max="8695" width="17.6640625" style="1" customWidth="1"/>
    <col min="8696" max="8696" width="16" style="1" customWidth="1"/>
    <col min="8697" max="8697" width="14.44140625" style="1" customWidth="1"/>
    <col min="8698" max="8710" width="11.6640625" style="1" customWidth="1"/>
    <col min="8711" max="8948" width="9.109375" style="1"/>
    <col min="8949" max="8949" width="10.33203125" style="1" customWidth="1"/>
    <col min="8950" max="8950" width="10.6640625" style="1" customWidth="1"/>
    <col min="8951" max="8951" width="17.6640625" style="1" customWidth="1"/>
    <col min="8952" max="8952" width="16" style="1" customWidth="1"/>
    <col min="8953" max="8953" width="14.44140625" style="1" customWidth="1"/>
    <col min="8954" max="8966" width="11.6640625" style="1" customWidth="1"/>
    <col min="8967" max="9204" width="9.109375" style="1"/>
    <col min="9205" max="9205" width="10.33203125" style="1" customWidth="1"/>
    <col min="9206" max="9206" width="10.6640625" style="1" customWidth="1"/>
    <col min="9207" max="9207" width="17.6640625" style="1" customWidth="1"/>
    <col min="9208" max="9208" width="16" style="1" customWidth="1"/>
    <col min="9209" max="9209" width="14.44140625" style="1" customWidth="1"/>
    <col min="9210" max="9222" width="11.6640625" style="1" customWidth="1"/>
    <col min="9223" max="9460" width="9.109375" style="1"/>
    <col min="9461" max="9461" width="10.33203125" style="1" customWidth="1"/>
    <col min="9462" max="9462" width="10.6640625" style="1" customWidth="1"/>
    <col min="9463" max="9463" width="17.6640625" style="1" customWidth="1"/>
    <col min="9464" max="9464" width="16" style="1" customWidth="1"/>
    <col min="9465" max="9465" width="14.44140625" style="1" customWidth="1"/>
    <col min="9466" max="9478" width="11.6640625" style="1" customWidth="1"/>
    <col min="9479" max="9716" width="9.109375" style="1"/>
    <col min="9717" max="9717" width="10.33203125" style="1" customWidth="1"/>
    <col min="9718" max="9718" width="10.6640625" style="1" customWidth="1"/>
    <col min="9719" max="9719" width="17.6640625" style="1" customWidth="1"/>
    <col min="9720" max="9720" width="16" style="1" customWidth="1"/>
    <col min="9721" max="9721" width="14.44140625" style="1" customWidth="1"/>
    <col min="9722" max="9734" width="11.6640625" style="1" customWidth="1"/>
    <col min="9735" max="9972" width="9.109375" style="1"/>
    <col min="9973" max="9973" width="10.33203125" style="1" customWidth="1"/>
    <col min="9974" max="9974" width="10.6640625" style="1" customWidth="1"/>
    <col min="9975" max="9975" width="17.6640625" style="1" customWidth="1"/>
    <col min="9976" max="9976" width="16" style="1" customWidth="1"/>
    <col min="9977" max="9977" width="14.44140625" style="1" customWidth="1"/>
    <col min="9978" max="9990" width="11.6640625" style="1" customWidth="1"/>
    <col min="9991" max="10228" width="9.109375" style="1"/>
    <col min="10229" max="10229" width="10.33203125" style="1" customWidth="1"/>
    <col min="10230" max="10230" width="10.6640625" style="1" customWidth="1"/>
    <col min="10231" max="10231" width="17.6640625" style="1" customWidth="1"/>
    <col min="10232" max="10232" width="16" style="1" customWidth="1"/>
    <col min="10233" max="10233" width="14.44140625" style="1" customWidth="1"/>
    <col min="10234" max="10246" width="11.6640625" style="1" customWidth="1"/>
    <col min="10247" max="10484" width="9.109375" style="1"/>
    <col min="10485" max="10485" width="10.33203125" style="1" customWidth="1"/>
    <col min="10486" max="10486" width="10.6640625" style="1" customWidth="1"/>
    <col min="10487" max="10487" width="17.6640625" style="1" customWidth="1"/>
    <col min="10488" max="10488" width="16" style="1" customWidth="1"/>
    <col min="10489" max="10489" width="14.44140625" style="1" customWidth="1"/>
    <col min="10490" max="10502" width="11.6640625" style="1" customWidth="1"/>
    <col min="10503" max="10740" width="9.109375" style="1"/>
    <col min="10741" max="10741" width="10.33203125" style="1" customWidth="1"/>
    <col min="10742" max="10742" width="10.6640625" style="1" customWidth="1"/>
    <col min="10743" max="10743" width="17.6640625" style="1" customWidth="1"/>
    <col min="10744" max="10744" width="16" style="1" customWidth="1"/>
    <col min="10745" max="10745" width="14.44140625" style="1" customWidth="1"/>
    <col min="10746" max="10758" width="11.6640625" style="1" customWidth="1"/>
    <col min="10759" max="10996" width="9.109375" style="1"/>
    <col min="10997" max="10997" width="10.33203125" style="1" customWidth="1"/>
    <col min="10998" max="10998" width="10.6640625" style="1" customWidth="1"/>
    <col min="10999" max="10999" width="17.6640625" style="1" customWidth="1"/>
    <col min="11000" max="11000" width="16" style="1" customWidth="1"/>
    <col min="11001" max="11001" width="14.44140625" style="1" customWidth="1"/>
    <col min="11002" max="11014" width="11.6640625" style="1" customWidth="1"/>
    <col min="11015" max="11252" width="9.109375" style="1"/>
    <col min="11253" max="11253" width="10.33203125" style="1" customWidth="1"/>
    <col min="11254" max="11254" width="10.6640625" style="1" customWidth="1"/>
    <col min="11255" max="11255" width="17.6640625" style="1" customWidth="1"/>
    <col min="11256" max="11256" width="16" style="1" customWidth="1"/>
    <col min="11257" max="11257" width="14.44140625" style="1" customWidth="1"/>
    <col min="11258" max="11270" width="11.6640625" style="1" customWidth="1"/>
    <col min="11271" max="11508" width="9.109375" style="1"/>
    <col min="11509" max="11509" width="10.33203125" style="1" customWidth="1"/>
    <col min="11510" max="11510" width="10.6640625" style="1" customWidth="1"/>
    <col min="11511" max="11511" width="17.6640625" style="1" customWidth="1"/>
    <col min="11512" max="11512" width="16" style="1" customWidth="1"/>
    <col min="11513" max="11513" width="14.44140625" style="1" customWidth="1"/>
    <col min="11514" max="11526" width="11.6640625" style="1" customWidth="1"/>
    <col min="11527" max="11764" width="9.109375" style="1"/>
    <col min="11765" max="11765" width="10.33203125" style="1" customWidth="1"/>
    <col min="11766" max="11766" width="10.6640625" style="1" customWidth="1"/>
    <col min="11767" max="11767" width="17.6640625" style="1" customWidth="1"/>
    <col min="11768" max="11768" width="16" style="1" customWidth="1"/>
    <col min="11769" max="11769" width="14.44140625" style="1" customWidth="1"/>
    <col min="11770" max="11782" width="11.6640625" style="1" customWidth="1"/>
    <col min="11783" max="12020" width="9.109375" style="1"/>
    <col min="12021" max="12021" width="10.33203125" style="1" customWidth="1"/>
    <col min="12022" max="12022" width="10.6640625" style="1" customWidth="1"/>
    <col min="12023" max="12023" width="17.6640625" style="1" customWidth="1"/>
    <col min="12024" max="12024" width="16" style="1" customWidth="1"/>
    <col min="12025" max="12025" width="14.44140625" style="1" customWidth="1"/>
    <col min="12026" max="12038" width="11.6640625" style="1" customWidth="1"/>
    <col min="12039" max="12276" width="9.109375" style="1"/>
    <col min="12277" max="12277" width="10.33203125" style="1" customWidth="1"/>
    <col min="12278" max="12278" width="10.6640625" style="1" customWidth="1"/>
    <col min="12279" max="12279" width="17.6640625" style="1" customWidth="1"/>
    <col min="12280" max="12280" width="16" style="1" customWidth="1"/>
    <col min="12281" max="12281" width="14.44140625" style="1" customWidth="1"/>
    <col min="12282" max="12294" width="11.6640625" style="1" customWidth="1"/>
    <col min="12295" max="12532" width="9.109375" style="1"/>
    <col min="12533" max="12533" width="10.33203125" style="1" customWidth="1"/>
    <col min="12534" max="12534" width="10.6640625" style="1" customWidth="1"/>
    <col min="12535" max="12535" width="17.6640625" style="1" customWidth="1"/>
    <col min="12536" max="12536" width="16" style="1" customWidth="1"/>
    <col min="12537" max="12537" width="14.44140625" style="1" customWidth="1"/>
    <col min="12538" max="12550" width="11.6640625" style="1" customWidth="1"/>
    <col min="12551" max="12788" width="9.109375" style="1"/>
    <col min="12789" max="12789" width="10.33203125" style="1" customWidth="1"/>
    <col min="12790" max="12790" width="10.6640625" style="1" customWidth="1"/>
    <col min="12791" max="12791" width="17.6640625" style="1" customWidth="1"/>
    <col min="12792" max="12792" width="16" style="1" customWidth="1"/>
    <col min="12793" max="12793" width="14.44140625" style="1" customWidth="1"/>
    <col min="12794" max="12806" width="11.6640625" style="1" customWidth="1"/>
    <col min="12807" max="13044" width="9.109375" style="1"/>
    <col min="13045" max="13045" width="10.33203125" style="1" customWidth="1"/>
    <col min="13046" max="13046" width="10.6640625" style="1" customWidth="1"/>
    <col min="13047" max="13047" width="17.6640625" style="1" customWidth="1"/>
    <col min="13048" max="13048" width="16" style="1" customWidth="1"/>
    <col min="13049" max="13049" width="14.44140625" style="1" customWidth="1"/>
    <col min="13050" max="13062" width="11.6640625" style="1" customWidth="1"/>
    <col min="13063" max="13300" width="9.109375" style="1"/>
    <col min="13301" max="13301" width="10.33203125" style="1" customWidth="1"/>
    <col min="13302" max="13302" width="10.6640625" style="1" customWidth="1"/>
    <col min="13303" max="13303" width="17.6640625" style="1" customWidth="1"/>
    <col min="13304" max="13304" width="16" style="1" customWidth="1"/>
    <col min="13305" max="13305" width="14.44140625" style="1" customWidth="1"/>
    <col min="13306" max="13318" width="11.6640625" style="1" customWidth="1"/>
    <col min="13319" max="13556" width="9.109375" style="1"/>
    <col min="13557" max="13557" width="10.33203125" style="1" customWidth="1"/>
    <col min="13558" max="13558" width="10.6640625" style="1" customWidth="1"/>
    <col min="13559" max="13559" width="17.6640625" style="1" customWidth="1"/>
    <col min="13560" max="13560" width="16" style="1" customWidth="1"/>
    <col min="13561" max="13561" width="14.44140625" style="1" customWidth="1"/>
    <col min="13562" max="13574" width="11.6640625" style="1" customWidth="1"/>
    <col min="13575" max="13812" width="9.109375" style="1"/>
    <col min="13813" max="13813" width="10.33203125" style="1" customWidth="1"/>
    <col min="13814" max="13814" width="10.6640625" style="1" customWidth="1"/>
    <col min="13815" max="13815" width="17.6640625" style="1" customWidth="1"/>
    <col min="13816" max="13816" width="16" style="1" customWidth="1"/>
    <col min="13817" max="13817" width="14.44140625" style="1" customWidth="1"/>
    <col min="13818" max="13830" width="11.6640625" style="1" customWidth="1"/>
    <col min="13831" max="14068" width="9.109375" style="1"/>
    <col min="14069" max="14069" width="10.33203125" style="1" customWidth="1"/>
    <col min="14070" max="14070" width="10.6640625" style="1" customWidth="1"/>
    <col min="14071" max="14071" width="17.6640625" style="1" customWidth="1"/>
    <col min="14072" max="14072" width="16" style="1" customWidth="1"/>
    <col min="14073" max="14073" width="14.44140625" style="1" customWidth="1"/>
    <col min="14074" max="14086" width="11.6640625" style="1" customWidth="1"/>
    <col min="14087" max="14324" width="9.109375" style="1"/>
    <col min="14325" max="14325" width="10.33203125" style="1" customWidth="1"/>
    <col min="14326" max="14326" width="10.6640625" style="1" customWidth="1"/>
    <col min="14327" max="14327" width="17.6640625" style="1" customWidth="1"/>
    <col min="14328" max="14328" width="16" style="1" customWidth="1"/>
    <col min="14329" max="14329" width="14.44140625" style="1" customWidth="1"/>
    <col min="14330" max="14342" width="11.6640625" style="1" customWidth="1"/>
    <col min="14343" max="14580" width="9.109375" style="1"/>
    <col min="14581" max="14581" width="10.33203125" style="1" customWidth="1"/>
    <col min="14582" max="14582" width="10.6640625" style="1" customWidth="1"/>
    <col min="14583" max="14583" width="17.6640625" style="1" customWidth="1"/>
    <col min="14584" max="14584" width="16" style="1" customWidth="1"/>
    <col min="14585" max="14585" width="14.44140625" style="1" customWidth="1"/>
    <col min="14586" max="14598" width="11.6640625" style="1" customWidth="1"/>
    <col min="14599" max="14836" width="9.109375" style="1"/>
    <col min="14837" max="14837" width="10.33203125" style="1" customWidth="1"/>
    <col min="14838" max="14838" width="10.6640625" style="1" customWidth="1"/>
    <col min="14839" max="14839" width="17.6640625" style="1" customWidth="1"/>
    <col min="14840" max="14840" width="16" style="1" customWidth="1"/>
    <col min="14841" max="14841" width="14.44140625" style="1" customWidth="1"/>
    <col min="14842" max="14854" width="11.6640625" style="1" customWidth="1"/>
    <col min="14855" max="15092" width="9.109375" style="1"/>
    <col min="15093" max="15093" width="10.33203125" style="1" customWidth="1"/>
    <col min="15094" max="15094" width="10.6640625" style="1" customWidth="1"/>
    <col min="15095" max="15095" width="17.6640625" style="1" customWidth="1"/>
    <col min="15096" max="15096" width="16" style="1" customWidth="1"/>
    <col min="15097" max="15097" width="14.44140625" style="1" customWidth="1"/>
    <col min="15098" max="15110" width="11.6640625" style="1" customWidth="1"/>
    <col min="15111" max="15348" width="9.109375" style="1"/>
    <col min="15349" max="15349" width="10.33203125" style="1" customWidth="1"/>
    <col min="15350" max="15350" width="10.6640625" style="1" customWidth="1"/>
    <col min="15351" max="15351" width="17.6640625" style="1" customWidth="1"/>
    <col min="15352" max="15352" width="16" style="1" customWidth="1"/>
    <col min="15353" max="15353" width="14.44140625" style="1" customWidth="1"/>
    <col min="15354" max="15366" width="11.6640625" style="1" customWidth="1"/>
    <col min="15367" max="15604" width="9.109375" style="1"/>
    <col min="15605" max="15605" width="10.33203125" style="1" customWidth="1"/>
    <col min="15606" max="15606" width="10.6640625" style="1" customWidth="1"/>
    <col min="15607" max="15607" width="17.6640625" style="1" customWidth="1"/>
    <col min="15608" max="15608" width="16" style="1" customWidth="1"/>
    <col min="15609" max="15609" width="14.44140625" style="1" customWidth="1"/>
    <col min="15610" max="15622" width="11.6640625" style="1" customWidth="1"/>
    <col min="15623" max="15860" width="9.109375" style="1"/>
    <col min="15861" max="15861" width="10.33203125" style="1" customWidth="1"/>
    <col min="15862" max="15862" width="10.6640625" style="1" customWidth="1"/>
    <col min="15863" max="15863" width="17.6640625" style="1" customWidth="1"/>
    <col min="15864" max="15864" width="16" style="1" customWidth="1"/>
    <col min="15865" max="15865" width="14.44140625" style="1" customWidth="1"/>
    <col min="15866" max="15878" width="11.6640625" style="1" customWidth="1"/>
    <col min="15879" max="16116" width="9.109375" style="1"/>
    <col min="16117" max="16117" width="10.33203125" style="1" customWidth="1"/>
    <col min="16118" max="16118" width="10.6640625" style="1" customWidth="1"/>
    <col min="16119" max="16119" width="17.6640625" style="1" customWidth="1"/>
    <col min="16120" max="16120" width="16" style="1" customWidth="1"/>
    <col min="16121" max="16121" width="14.44140625" style="1" customWidth="1"/>
    <col min="16122" max="16134" width="11.6640625" style="1" customWidth="1"/>
    <col min="16135" max="16384" width="9.109375" style="1"/>
  </cols>
  <sheetData>
    <row r="1" spans="1:11" s="229" customFormat="1" ht="26.4" customHeight="1" thickBot="1">
      <c r="A1" s="228" t="s">
        <v>75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1" ht="84" customHeight="1" thickBot="1">
      <c r="A2" s="5" t="s">
        <v>26</v>
      </c>
      <c r="B2" s="12" t="s">
        <v>48</v>
      </c>
      <c r="C2" s="12" t="s">
        <v>32</v>
      </c>
      <c r="D2" s="12" t="s">
        <v>30</v>
      </c>
      <c r="E2" s="12" t="s">
        <v>65</v>
      </c>
      <c r="F2" s="12" t="s">
        <v>66</v>
      </c>
      <c r="G2" s="12" t="s">
        <v>58</v>
      </c>
      <c r="H2" s="12" t="s">
        <v>59</v>
      </c>
      <c r="I2" s="12" t="s">
        <v>49</v>
      </c>
      <c r="J2" s="12" t="s">
        <v>37</v>
      </c>
      <c r="K2" s="12" t="s">
        <v>38</v>
      </c>
    </row>
    <row r="3" spans="1:11" ht="18" hidden="1" customHeight="1" outlineLevel="1">
      <c r="A3" s="70" t="s">
        <v>86</v>
      </c>
      <c r="B3" s="23">
        <v>309</v>
      </c>
      <c r="C3" s="23">
        <v>298</v>
      </c>
      <c r="D3" s="23">
        <v>11</v>
      </c>
      <c r="E3" s="23" t="s">
        <v>62</v>
      </c>
      <c r="F3" s="23" t="s">
        <v>62</v>
      </c>
      <c r="G3" s="23">
        <v>1184</v>
      </c>
      <c r="H3" s="24">
        <v>3.9731543624161074</v>
      </c>
      <c r="I3" s="25">
        <v>1140</v>
      </c>
      <c r="J3" s="23">
        <v>69</v>
      </c>
      <c r="K3" s="25">
        <v>5</v>
      </c>
    </row>
    <row r="4" spans="1:11" ht="18" hidden="1" customHeight="1" outlineLevel="1">
      <c r="A4" s="70" t="s">
        <v>87</v>
      </c>
      <c r="B4" s="23">
        <v>295</v>
      </c>
      <c r="C4" s="23">
        <v>289</v>
      </c>
      <c r="D4" s="23">
        <v>6</v>
      </c>
      <c r="E4" s="23" t="s">
        <v>62</v>
      </c>
      <c r="F4" s="23" t="s">
        <v>62</v>
      </c>
      <c r="G4" s="26">
        <v>1206</v>
      </c>
      <c r="H4" s="24">
        <v>4.1730103806228378</v>
      </c>
      <c r="I4" s="25">
        <v>1143</v>
      </c>
      <c r="J4" s="23">
        <v>62</v>
      </c>
      <c r="K4" s="25">
        <v>7</v>
      </c>
    </row>
    <row r="5" spans="1:11" ht="18" hidden="1" customHeight="1" outlineLevel="1">
      <c r="A5" s="70" t="s">
        <v>88</v>
      </c>
      <c r="B5" s="23">
        <v>296</v>
      </c>
      <c r="C5" s="23">
        <v>284</v>
      </c>
      <c r="D5" s="23">
        <v>12</v>
      </c>
      <c r="E5" s="23" t="s">
        <v>62</v>
      </c>
      <c r="F5" s="23" t="s">
        <v>62</v>
      </c>
      <c r="G5" s="26">
        <v>1242</v>
      </c>
      <c r="H5" s="24">
        <v>4.373239436619718</v>
      </c>
      <c r="I5" s="25">
        <v>1190</v>
      </c>
      <c r="J5" s="23">
        <v>58</v>
      </c>
      <c r="K5" s="25">
        <v>6</v>
      </c>
    </row>
    <row r="6" spans="1:11" ht="18" hidden="1" customHeight="1" outlineLevel="1">
      <c r="A6" s="70" t="s">
        <v>89</v>
      </c>
      <c r="B6" s="23">
        <v>298</v>
      </c>
      <c r="C6" s="23">
        <v>283</v>
      </c>
      <c r="D6" s="23">
        <v>15</v>
      </c>
      <c r="E6" s="23" t="s">
        <v>62</v>
      </c>
      <c r="F6" s="23" t="s">
        <v>62</v>
      </c>
      <c r="G6" s="26">
        <v>1289</v>
      </c>
      <c r="H6" s="24">
        <v>4.5547703180212018</v>
      </c>
      <c r="I6" s="25">
        <v>1237</v>
      </c>
      <c r="J6" s="23">
        <v>58</v>
      </c>
      <c r="K6" s="25">
        <v>2</v>
      </c>
    </row>
    <row r="7" spans="1:11" ht="18" hidden="1" customHeight="1" outlineLevel="1">
      <c r="A7" s="70" t="s">
        <v>90</v>
      </c>
      <c r="B7" s="27">
        <v>297</v>
      </c>
      <c r="C7" s="27">
        <v>279</v>
      </c>
      <c r="D7" s="23">
        <v>18</v>
      </c>
      <c r="E7" s="27" t="s">
        <v>62</v>
      </c>
      <c r="F7" s="27" t="s">
        <v>62</v>
      </c>
      <c r="G7" s="64">
        <v>1404</v>
      </c>
      <c r="H7" s="24">
        <v>5.032258064516129</v>
      </c>
      <c r="I7" s="28">
        <v>1357</v>
      </c>
      <c r="J7" s="23">
        <v>60</v>
      </c>
      <c r="K7" s="28">
        <v>2</v>
      </c>
    </row>
    <row r="8" spans="1:11" s="39" customFormat="1" ht="18" hidden="1" customHeight="1" outlineLevel="1" collapsed="1">
      <c r="A8" s="70" t="s">
        <v>91</v>
      </c>
      <c r="B8" s="27">
        <v>306</v>
      </c>
      <c r="C8" s="27">
        <v>278</v>
      </c>
      <c r="D8" s="27">
        <v>28</v>
      </c>
      <c r="E8" s="27">
        <v>19</v>
      </c>
      <c r="F8" s="27">
        <v>6</v>
      </c>
      <c r="G8" s="64">
        <v>1578</v>
      </c>
      <c r="H8" s="24">
        <v>5.6762589928057556</v>
      </c>
      <c r="I8" s="28">
        <v>1523</v>
      </c>
      <c r="J8" s="27">
        <v>57</v>
      </c>
      <c r="K8" s="28">
        <v>2</v>
      </c>
    </row>
    <row r="9" spans="1:11" s="39" customFormat="1" ht="18" hidden="1" customHeight="1" outlineLevel="1">
      <c r="A9" s="88">
        <v>45016</v>
      </c>
      <c r="B9" s="89">
        <v>299</v>
      </c>
      <c r="C9" s="89">
        <v>261</v>
      </c>
      <c r="D9" s="89">
        <v>38</v>
      </c>
      <c r="E9" s="89">
        <v>18</v>
      </c>
      <c r="F9" s="89">
        <v>6</v>
      </c>
      <c r="G9" s="90">
        <v>1828</v>
      </c>
      <c r="H9" s="91">
        <v>7.0038314176245207</v>
      </c>
      <c r="I9" s="92">
        <v>1775</v>
      </c>
      <c r="J9" s="89">
        <v>54</v>
      </c>
      <c r="K9" s="92">
        <v>1</v>
      </c>
    </row>
    <row r="10" spans="1:11" s="39" customFormat="1" ht="18" hidden="1" customHeight="1" outlineLevel="1">
      <c r="A10" s="75">
        <v>45382</v>
      </c>
      <c r="B10" s="76">
        <v>278</v>
      </c>
      <c r="C10" s="76">
        <v>251</v>
      </c>
      <c r="D10" s="76">
        <v>27</v>
      </c>
      <c r="E10" s="76">
        <v>16</v>
      </c>
      <c r="F10" s="76">
        <v>5</v>
      </c>
      <c r="G10" s="77">
        <v>1828</v>
      </c>
      <c r="H10" s="78">
        <v>7.2828685258964141</v>
      </c>
      <c r="I10" s="79">
        <v>1787</v>
      </c>
      <c r="J10" s="76">
        <v>52</v>
      </c>
      <c r="K10" s="79">
        <v>1</v>
      </c>
    </row>
    <row r="11" spans="1:11" s="39" customFormat="1" ht="18" customHeight="1" collapsed="1">
      <c r="A11" s="70">
        <v>45747</v>
      </c>
      <c r="B11" s="27">
        <v>275</v>
      </c>
      <c r="C11" s="27">
        <v>248</v>
      </c>
      <c r="D11" s="27">
        <v>27</v>
      </c>
      <c r="E11" s="27">
        <v>15</v>
      </c>
      <c r="F11" s="27">
        <v>5</v>
      </c>
      <c r="G11" s="64">
        <v>1890</v>
      </c>
      <c r="H11" s="24">
        <v>7.620967741935484</v>
      </c>
      <c r="I11" s="28">
        <v>1853</v>
      </c>
      <c r="J11" s="27">
        <v>48</v>
      </c>
      <c r="K11" s="28">
        <v>1</v>
      </c>
    </row>
    <row r="12" spans="1:11" s="100" customFormat="1" ht="18" hidden="1" customHeight="1" outlineLevel="1">
      <c r="A12" s="95">
        <v>45838</v>
      </c>
      <c r="B12" s="96">
        <v>270</v>
      </c>
      <c r="C12" s="96">
        <v>243</v>
      </c>
      <c r="D12" s="96">
        <v>27</v>
      </c>
      <c r="E12" s="96">
        <v>14</v>
      </c>
      <c r="F12" s="96">
        <v>4</v>
      </c>
      <c r="G12" s="97">
        <v>1893</v>
      </c>
      <c r="H12" s="98">
        <v>7.7901234567901234</v>
      </c>
      <c r="I12" s="99">
        <v>1857</v>
      </c>
      <c r="J12" s="96">
        <v>45</v>
      </c>
      <c r="K12" s="99">
        <v>1</v>
      </c>
    </row>
    <row r="13" spans="1:11" s="100" customFormat="1" ht="18" hidden="1" customHeight="1" outlineLevel="1">
      <c r="A13" s="95">
        <v>45930</v>
      </c>
      <c r="B13" s="96">
        <v>268</v>
      </c>
      <c r="C13" s="96">
        <v>243</v>
      </c>
      <c r="D13" s="96">
        <v>25</v>
      </c>
      <c r="E13" s="96">
        <v>14</v>
      </c>
      <c r="F13" s="96">
        <v>4</v>
      </c>
      <c r="G13" s="97">
        <v>1933</v>
      </c>
      <c r="H13" s="98">
        <v>7.9547325102880659</v>
      </c>
      <c r="I13" s="99">
        <v>1893</v>
      </c>
      <c r="J13" s="96">
        <v>46</v>
      </c>
      <c r="K13" s="99">
        <v>1</v>
      </c>
    </row>
    <row r="14" spans="1:11" s="100" customFormat="1" ht="18" customHeight="1" collapsed="1">
      <c r="A14" s="95">
        <v>46022</v>
      </c>
      <c r="B14" s="96">
        <v>267</v>
      </c>
      <c r="C14" s="96">
        <v>240</v>
      </c>
      <c r="D14" s="96">
        <v>27</v>
      </c>
      <c r="E14" s="96">
        <v>14</v>
      </c>
      <c r="F14" s="96">
        <v>4</v>
      </c>
      <c r="G14" s="97">
        <v>1934</v>
      </c>
      <c r="H14" s="98">
        <v>8.0583333333333336</v>
      </c>
      <c r="I14" s="99">
        <v>1892</v>
      </c>
      <c r="J14" s="96">
        <v>44</v>
      </c>
      <c r="K14" s="99">
        <v>1</v>
      </c>
    </row>
    <row r="15" spans="1:11" s="31" customFormat="1" ht="18" customHeight="1" thickBot="1">
      <c r="A15" s="71">
        <v>46112</v>
      </c>
      <c r="B15" s="147">
        <v>263</v>
      </c>
      <c r="C15" s="147">
        <v>240</v>
      </c>
      <c r="D15" s="147">
        <v>23</v>
      </c>
      <c r="E15" s="147">
        <v>13</v>
      </c>
      <c r="F15" s="147">
        <v>4</v>
      </c>
      <c r="G15" s="148">
        <v>1970</v>
      </c>
      <c r="H15" s="149">
        <v>8.2083333333333339</v>
      </c>
      <c r="I15" s="148">
        <v>1932</v>
      </c>
      <c r="J15" s="147">
        <v>44</v>
      </c>
      <c r="K15" s="148">
        <v>1</v>
      </c>
    </row>
    <row r="16" spans="1:11" ht="24" customHeight="1">
      <c r="A16" s="231" t="s">
        <v>63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</row>
    <row r="17" spans="1:11" ht="24" customHeight="1">
      <c r="A17" s="231" t="s">
        <v>64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</row>
    <row r="18" spans="1:11" ht="15" customHeight="1">
      <c r="A18" s="230" t="s">
        <v>17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</row>
    <row r="19" spans="1:11" ht="18.600000000000001" customHeight="1">
      <c r="A19" s="29" t="s">
        <v>18</v>
      </c>
      <c r="B19" s="30" t="s">
        <v>50</v>
      </c>
    </row>
    <row r="20" spans="1:11" ht="18.600000000000001" customHeight="1">
      <c r="A20" s="29" t="s">
        <v>19</v>
      </c>
      <c r="B20" s="30" t="s">
        <v>51</v>
      </c>
    </row>
    <row r="21" spans="1:11">
      <c r="B21" s="93"/>
    </row>
    <row r="22" spans="1:11">
      <c r="B22" s="42"/>
      <c r="E22" s="73"/>
    </row>
    <row r="23" spans="1:11">
      <c r="B23" s="74"/>
      <c r="E23" s="72"/>
      <c r="I23" s="42"/>
    </row>
    <row r="24" spans="1:11">
      <c r="B24" s="80"/>
      <c r="E24" s="72"/>
      <c r="I24" s="42"/>
    </row>
    <row r="25" spans="1:11">
      <c r="B25" s="42"/>
      <c r="I25" s="42"/>
      <c r="J25" s="42"/>
    </row>
  </sheetData>
  <mergeCells count="4">
    <mergeCell ref="A1:XFD1"/>
    <mergeCell ref="A18:K18"/>
    <mergeCell ref="A16:K16"/>
    <mergeCell ref="A17:K17"/>
  </mergeCells>
  <hyperlinks>
    <hyperlink ref="B19" r:id="rId1" xr:uid="{00000000-0004-0000-0200-000000000000}"/>
    <hyperlink ref="B20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H29"/>
  <sheetViews>
    <sheetView zoomScaleNormal="100" workbookViewId="0">
      <selection sqref="A1:XFD1"/>
    </sheetView>
  </sheetViews>
  <sheetFormatPr defaultColWidth="9.109375" defaultRowHeight="13.2" outlineLevelRow="1"/>
  <cols>
    <col min="1" max="1" width="22.21875" style="4" customWidth="1"/>
    <col min="2" max="6" width="13.6640625" style="4" customWidth="1"/>
    <col min="7" max="9" width="12.88671875" style="4" customWidth="1"/>
    <col min="10" max="12" width="9.44140625" style="4" customWidth="1"/>
    <col min="13" max="22" width="8.88671875" style="4" customWidth="1"/>
    <col min="23" max="16384" width="9.109375" style="4"/>
  </cols>
  <sheetData>
    <row r="1" spans="1:34" s="235" customFormat="1" ht="25.95" customHeight="1">
      <c r="A1" s="235" t="s">
        <v>34</v>
      </c>
    </row>
    <row r="2" spans="1:34" s="43" customFormat="1" ht="13.8" outlineLevel="1" thickBot="1">
      <c r="D2" s="44" t="s">
        <v>60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4" s="43" customFormat="1" ht="53.4" customHeight="1" outlineLevel="1" thickBot="1">
      <c r="A3" s="46" t="s">
        <v>0</v>
      </c>
      <c r="B3" s="47">
        <v>45747</v>
      </c>
      <c r="C3" s="144">
        <v>46022</v>
      </c>
      <c r="D3" s="144">
        <v>46112</v>
      </c>
      <c r="E3" s="48" t="s">
        <v>98</v>
      </c>
      <c r="F3" s="48" t="s">
        <v>99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34" s="43" customFormat="1" ht="19.5" customHeight="1" outlineLevel="1">
      <c r="A4" s="49" t="s">
        <v>35</v>
      </c>
      <c r="B4" s="50">
        <v>683865.1</v>
      </c>
      <c r="C4" s="50">
        <v>656559.81999999995</v>
      </c>
      <c r="D4" s="50">
        <v>684911.51</v>
      </c>
      <c r="E4" s="51">
        <f>D4/C4-1</f>
        <v>4.3182188638957619E-2</v>
      </c>
      <c r="F4" s="51">
        <f>D4/B4-1</f>
        <v>1.5301409590868786E-3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34" s="43" customFormat="1" ht="19.5" customHeight="1" outlineLevel="1">
      <c r="A5" s="52" t="s">
        <v>39</v>
      </c>
      <c r="B5" s="53">
        <v>260.44</v>
      </c>
      <c r="C5" s="53">
        <v>222.33</v>
      </c>
      <c r="D5" s="53">
        <v>237.69</v>
      </c>
      <c r="E5" s="54">
        <f>D5/C5-1</f>
        <v>6.9086493050870335E-2</v>
      </c>
      <c r="F5" s="54">
        <f t="shared" ref="F5:F9" si="0">D5/B5-1</f>
        <v>-8.735217324527722E-2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34" s="43" customFormat="1" ht="19.5" customHeight="1" outlineLevel="1">
      <c r="A6" s="52" t="s">
        <v>10</v>
      </c>
      <c r="B6" s="53">
        <v>664936.99</v>
      </c>
      <c r="C6" s="53">
        <v>644583.61</v>
      </c>
      <c r="D6" s="53">
        <v>671991.44</v>
      </c>
      <c r="E6" s="54">
        <f t="shared" ref="E6:E9" si="1">D6/C6-1</f>
        <v>4.2520209286736277E-2</v>
      </c>
      <c r="F6" s="54">
        <f t="shared" si="0"/>
        <v>1.0609200730433033E-2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34" s="43" customFormat="1" ht="19.5" customHeight="1" outlineLevel="1">
      <c r="A7" s="55" t="s">
        <v>40</v>
      </c>
      <c r="B7" s="56">
        <v>3467.03</v>
      </c>
      <c r="C7" s="56">
        <v>3964.97</v>
      </c>
      <c r="D7" s="56">
        <v>4154.49</v>
      </c>
      <c r="E7" s="57">
        <f t="shared" si="1"/>
        <v>4.7798596206276356E-2</v>
      </c>
      <c r="F7" s="57">
        <f t="shared" si="0"/>
        <v>0.1982849874388164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34" s="43" customFormat="1" ht="19.5" customHeight="1" outlineLevel="1">
      <c r="A8" s="58" t="s">
        <v>41</v>
      </c>
      <c r="B8" s="56">
        <v>270.95</v>
      </c>
      <c r="C8" s="56">
        <v>296.70999999999998</v>
      </c>
      <c r="D8" s="56">
        <v>321.58</v>
      </c>
      <c r="E8" s="57">
        <f t="shared" si="1"/>
        <v>8.3819217417680614E-2</v>
      </c>
      <c r="F8" s="57">
        <f t="shared" si="0"/>
        <v>0.18686104447315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34" s="43" customFormat="1" ht="19.5" customHeight="1" outlineLevel="1" thickBot="1">
      <c r="A9" s="59" t="s">
        <v>31</v>
      </c>
      <c r="B9" s="60">
        <v>687603.08</v>
      </c>
      <c r="C9" s="60">
        <f>SUM(C4,C7,C8)</f>
        <v>660821.49999999988</v>
      </c>
      <c r="D9" s="60">
        <f>SUM(D4,D7,D8)</f>
        <v>689387.58</v>
      </c>
      <c r="E9" s="61">
        <f t="shared" si="1"/>
        <v>4.322813346720733E-2</v>
      </c>
      <c r="F9" s="62">
        <f t="shared" si="0"/>
        <v>2.5952472464201293E-3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34" s="15" customFormat="1" ht="24" customHeight="1" outlineLevel="1">
      <c r="A10" s="238" t="s">
        <v>70</v>
      </c>
      <c r="B10" s="238"/>
      <c r="C10" s="238"/>
      <c r="D10" s="238"/>
      <c r="E10" s="238"/>
      <c r="F10" s="238"/>
      <c r="G10" s="45"/>
      <c r="H10" s="45"/>
      <c r="I10" s="45"/>
      <c r="J10" s="45"/>
      <c r="K10" s="45"/>
      <c r="L10" s="45"/>
      <c r="M10" s="45"/>
      <c r="N10" s="3"/>
      <c r="O10" s="3"/>
      <c r="P10" s="3"/>
      <c r="Q10" s="3"/>
      <c r="R10" s="3"/>
      <c r="S10" s="3"/>
      <c r="T10" s="3"/>
    </row>
    <row r="11" spans="1:34" s="237" customFormat="1" ht="15.75" customHeight="1"/>
    <row r="12" spans="1:34" s="236" customFormat="1" ht="25.95" customHeight="1">
      <c r="A12" s="236" t="s">
        <v>16</v>
      </c>
    </row>
    <row r="13" spans="1:34" ht="16.2" outlineLevel="1" thickBot="1">
      <c r="B13" s="15"/>
      <c r="C13" s="9"/>
      <c r="D13" s="44" t="s">
        <v>60</v>
      </c>
      <c r="H13" s="6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3" customFormat="1" ht="54.6" customHeight="1" outlineLevel="1" thickBot="1">
      <c r="A14" s="46" t="s">
        <v>0</v>
      </c>
      <c r="B14" s="47">
        <v>45747</v>
      </c>
      <c r="C14" s="6">
        <v>46022</v>
      </c>
      <c r="D14" s="144">
        <v>46112</v>
      </c>
      <c r="E14" s="48" t="s">
        <v>98</v>
      </c>
      <c r="F14" s="48" t="s">
        <v>99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34" s="43" customFormat="1" ht="18.600000000000001" customHeight="1" outlineLevel="1">
      <c r="A15" s="49" t="s">
        <v>35</v>
      </c>
      <c r="B15" s="50">
        <v>584749.41</v>
      </c>
      <c r="C15" s="145">
        <v>545229.46</v>
      </c>
      <c r="D15" s="145">
        <v>570603.59</v>
      </c>
      <c r="E15" s="51">
        <f t="shared" ref="E15:E17" si="2">D15/C15-1</f>
        <v>4.6538442731983043E-2</v>
      </c>
      <c r="F15" s="51">
        <f t="shared" ref="F15:F17" si="3">D15/B15-1</f>
        <v>-2.4191251428539395E-2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34" s="43" customFormat="1" ht="18.600000000000001" customHeight="1" outlineLevel="1">
      <c r="A16" s="52" t="s">
        <v>4</v>
      </c>
      <c r="B16" s="53">
        <v>260.13</v>
      </c>
      <c r="C16" s="146">
        <v>221.92</v>
      </c>
      <c r="D16" s="146">
        <v>237.27</v>
      </c>
      <c r="E16" s="54">
        <f t="shared" si="2"/>
        <v>6.916906993511196E-2</v>
      </c>
      <c r="F16" s="54">
        <f t="shared" si="3"/>
        <v>-8.7879137354399672E-2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34" s="43" customFormat="1" ht="18.600000000000001" customHeight="1" outlineLevel="1" thickBot="1">
      <c r="A17" s="194" t="s">
        <v>10</v>
      </c>
      <c r="B17" s="195">
        <v>566173.77</v>
      </c>
      <c r="C17" s="196">
        <v>533614.18999999994</v>
      </c>
      <c r="D17" s="196">
        <v>558189.11</v>
      </c>
      <c r="E17" s="65">
        <f t="shared" si="2"/>
        <v>4.6053722821726373E-2</v>
      </c>
      <c r="F17" s="66">
        <f t="shared" si="3"/>
        <v>-1.410284337262746E-2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34" ht="25.8" customHeight="1" outlineLevel="1">
      <c r="A18" s="238" t="s">
        <v>70</v>
      </c>
      <c r="B18" s="238"/>
      <c r="C18" s="238"/>
      <c r="D18" s="238"/>
      <c r="E18" s="238"/>
      <c r="F18" s="238"/>
      <c r="G18" s="209"/>
      <c r="H18" s="209"/>
      <c r="I18" s="209"/>
      <c r="J18" s="209"/>
      <c r="K18" s="209"/>
      <c r="L18" s="209"/>
    </row>
    <row r="19" spans="1:34" s="234" customFormat="1" ht="13.95" customHeight="1"/>
    <row r="20" spans="1:34" s="221" customFormat="1" ht="24.6" customHeight="1" thickBot="1">
      <c r="A20" s="220" t="s">
        <v>36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</row>
    <row r="21" spans="1:34" s="233" customFormat="1" ht="13.8" outlineLevel="1" thickBot="1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</row>
    <row r="22" spans="1:34" ht="79.8" customHeight="1" outlineLevel="1" thickBot="1">
      <c r="A22" s="200" t="s">
        <v>52</v>
      </c>
      <c r="B22" s="201" t="s">
        <v>61</v>
      </c>
    </row>
    <row r="23" spans="1:34" ht="18" customHeight="1" outlineLevel="1">
      <c r="A23" s="202" t="s">
        <v>92</v>
      </c>
      <c r="B23" s="197">
        <v>-0.02</v>
      </c>
    </row>
    <row r="24" spans="1:34" ht="18" customHeight="1" outlineLevel="1">
      <c r="A24" s="203" t="s">
        <v>94</v>
      </c>
      <c r="B24" s="198">
        <v>-66.62</v>
      </c>
    </row>
    <row r="25" spans="1:34" s="15" customFormat="1" ht="18" customHeight="1" outlineLevel="1">
      <c r="A25" s="203" t="s">
        <v>95</v>
      </c>
      <c r="B25" s="198">
        <v>4.8499999999999996</v>
      </c>
    </row>
    <row r="26" spans="1:34" ht="18" customHeight="1" outlineLevel="1">
      <c r="A26" s="203" t="s">
        <v>96</v>
      </c>
      <c r="B26" s="198">
        <v>2.83</v>
      </c>
    </row>
    <row r="27" spans="1:34" ht="18" customHeight="1" outlineLevel="1" thickBot="1">
      <c r="A27" s="204" t="s">
        <v>97</v>
      </c>
      <c r="B27" s="199">
        <v>6.67</v>
      </c>
      <c r="C27" s="15"/>
    </row>
    <row r="28" spans="1:34" outlineLevel="1">
      <c r="A28" s="205" t="s">
        <v>85</v>
      </c>
      <c r="B28" s="207">
        <f>SUM(B24:B27)</f>
        <v>-52.27</v>
      </c>
      <c r="C28" s="15"/>
    </row>
    <row r="29" spans="1:34" ht="26.4">
      <c r="A29" s="206" t="s">
        <v>93</v>
      </c>
      <c r="B29" s="208">
        <f>SUM(B23:B26)</f>
        <v>-58.96</v>
      </c>
      <c r="C29" s="15"/>
    </row>
  </sheetData>
  <mergeCells count="8">
    <mergeCell ref="A21:XFD21"/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F4 F6:F9">
    <cfRule type="cellIs" dxfId="11" priority="37" operator="lessThan">
      <formula>0</formula>
    </cfRule>
  </conditionalFormatting>
  <conditionalFormatting sqref="E4 E6:E9">
    <cfRule type="cellIs" dxfId="10" priority="28" operator="lessThan">
      <formula>0</formula>
    </cfRule>
  </conditionalFormatting>
  <conditionalFormatting sqref="E15">
    <cfRule type="cellIs" dxfId="9" priority="26" operator="lessThan">
      <formula>0</formula>
    </cfRule>
  </conditionalFormatting>
  <conditionalFormatting sqref="E16">
    <cfRule type="cellIs" dxfId="8" priority="25" operator="lessThan">
      <formula>0</formula>
    </cfRule>
  </conditionalFormatting>
  <conditionalFormatting sqref="E17">
    <cfRule type="cellIs" dxfId="7" priority="24" operator="lessThan">
      <formula>0</formula>
    </cfRule>
  </conditionalFormatting>
  <conditionalFormatting sqref="F5">
    <cfRule type="cellIs" dxfId="6" priority="12" operator="lessThan">
      <formula>0</formula>
    </cfRule>
  </conditionalFormatting>
  <conditionalFormatting sqref="E5">
    <cfRule type="cellIs" dxfId="5" priority="11" operator="lessThan">
      <formula>0</formula>
    </cfRule>
  </conditionalFormatting>
  <conditionalFormatting sqref="F15">
    <cfRule type="cellIs" dxfId="4" priority="8" operator="lessThan">
      <formula>0</formula>
    </cfRule>
  </conditionalFormatting>
  <conditionalFormatting sqref="F16">
    <cfRule type="cellIs" dxfId="3" priority="7" operator="lessThan">
      <formula>0</formula>
    </cfRule>
  </conditionalFormatting>
  <conditionalFormatting sqref="F17">
    <cfRule type="cellIs" dxfId="2" priority="6" operator="lessThan">
      <formula>0</formula>
    </cfRule>
  </conditionalFormatting>
  <conditionalFormatting sqref="G4 G6:G9">
    <cfRule type="cellIs" dxfId="1" priority="5" operator="lessThan">
      <formula>0</formula>
    </cfRule>
  </conditionalFormatting>
  <conditionalFormatting sqref="G5">
    <cfRule type="cellIs" dxfId="0" priority="4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2026-08-11T13:19:21Z</dcterms:modified>
</cp:coreProperties>
</file>