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<sst xmlns="http://schemas.openxmlformats.org/spreadsheetml/2006/main" count="336" uniqueCount="124">
  <si>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</si>
  <si>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</si>
  <si>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</si>
  <si>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</si>
  <si>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</si>
  <si>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</si>
  <si>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</si>
  <si>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</si>
  <si>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</si>
  <si>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</si>
  <si>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</si>
  <si>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</si>
  <si>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</si>
  <si>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</si>
  <si>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</si>
  <si>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</si>
  <si>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</si>
  <si>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</si>
  <si>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</si>
  <si>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</si>
  <si>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</si>
  <si>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</si>
  <si>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</si>
  <si>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</si>
  <si>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</si>
  <si>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</si>
  <si>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</si>
  <si>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</si>
  <si>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</si>
  <si>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</si>
  <si>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</si>
  <si>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</si>
  <si>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</si>
  <si>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</si>
  <si>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</si>
  <si>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</si>
  <si>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</si>
  <si>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</si>
  <si>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</si>
  <si>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</si>
  <si>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</si>
  <si>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</si>
  <si>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</si>
  <si>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</si>
  <si>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</si>
  <si>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</si>
  <si>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</si>
  <si>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</si>
  <si>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</si>
  <si>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</si>
  <si>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</si>
  <si>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</si>
  <si>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</si>
  <si>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</si>
  <si>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</si>
  <si>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</si>
  <si>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</si>
  <si>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</si>
  <si>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</si>
  <si>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</si>
  <si>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</si>
  <si>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</si>
  <si>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</si>
  <si>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</si>
  <si>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</si>
  <si>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</si>
  <si>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</si>
  <si>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</si>
  <si>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</si>
  <si>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</si>
  <si>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</si>
  <si>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</si>
  <si>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</si>
  <si>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</si>
  <si>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</si>
  <si>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</si>
  <si>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</si>
  <si>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</si>
  <si>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</si>
  <si>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</si>
  <si>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</si>
  <si>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</si>
  <si>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</si>
  <si>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</si>
  <si>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</si>
  <si>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</si>
  <si>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</si>
  <si>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</si>
  <si>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</si>
  <si>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</si>
  <si>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</si>
  <si>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</si>
  <si>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</si>
  <si>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</si>
  <si>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</si>
  <si>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</si>
  <si>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</si>
  <si>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</si>
  <si>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</si>
  <si>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</si>
  <si>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</si>
  <si>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</si>
  <si>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</si>
  <si>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</si>
  <si>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</si>
  <si>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</si>
  <si>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</si>
  <si>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</si>
  <si>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</si>
  <si>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</si>
  <si>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</si>
  <si>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</si>
  <si>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</si>
  <si>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</si>
  <si>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</si>
  <si>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</si>
  <si>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</si>
  <si>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</si>
  <si>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серпень</t>
  </si>
  <si>
    <t>н.д.</t>
  </si>
  <si>
    <t>вересень</t>
  </si>
  <si>
    <t>з початку 2020 року</t>
  </si>
  <si>
    <t>становив 1590,02 тис. грн.</t>
  </si>
  <si>
    <t>** За наявними даними чистий притік/відтік становив -59,78 тис. грн. , але з урахуванням даних фондів, інформації за якими недостатньо для порівняння з минулим періодом, чистий притік/відтік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</si>
</sst>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2844680"/>
        <c:axId val="50057801"/>
      </c:barChart>
      <c:catAx>
        <c:axId val="428446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0057801"/>
        <c:crosses val="autoZero"/>
        <c:auto val="1"/>
        <c:lblOffset val="0"/>
        <c:noMultiLvlLbl val="0"/>
      </c:catAx>
      <c:valAx>
        <c:axId val="50057801"/>
        <c:scaling>
          <c:orientation val="minMax"/>
          <c:max val="0.07"/>
          <c:min val="-0.1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44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47867026"/>
        <c:axId val="28150051"/>
      </c:barChart>
      <c:catAx>
        <c:axId val="47867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50051"/>
        <c:crosses val="autoZero"/>
        <c:auto val="0"/>
        <c:lblOffset val="100"/>
        <c:tickLblSkip val="1"/>
        <c:noMultiLvlLbl val="0"/>
      </c:catAx>
      <c:valAx>
        <c:axId val="28150051"/>
        <c:scaling>
          <c:orientation val="minMax"/>
          <c:max val="0.1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67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52023868"/>
        <c:axId val="65561629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53183750"/>
        <c:axId val="8891703"/>
      </c:lineChart>
      <c:catAx>
        <c:axId val="52023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5561629"/>
        <c:crosses val="autoZero"/>
        <c:auto val="0"/>
        <c:lblOffset val="40"/>
        <c:noMultiLvlLbl val="0"/>
      </c:catAx>
      <c:valAx>
        <c:axId val="65561629"/>
        <c:scaling>
          <c:orientation val="minMax"/>
          <c:max val="800"/>
          <c:min val="-500"/>
        </c:scaling>
        <c:axPos val="l"/>
        <c:delete val="0"/>
        <c:numFmt formatCode="#,##0" sourceLinked="0"/>
        <c:majorTickMark val="in"/>
        <c:minorTickMark val="none"/>
        <c:tickLblPos val="nextTo"/>
        <c:crossAx val="52023868"/>
        <c:crossesAt val="1"/>
        <c:crossBetween val="between"/>
        <c:dispUnits/>
      </c:valAx>
      <c:catAx>
        <c:axId val="53183750"/>
        <c:scaling>
          <c:orientation val="minMax"/>
        </c:scaling>
        <c:axPos val="b"/>
        <c:delete val="1"/>
        <c:majorTickMark val="in"/>
        <c:minorTickMark val="none"/>
        <c:tickLblPos val="nextTo"/>
        <c:crossAx val="8891703"/>
        <c:crosses val="autoZero"/>
        <c:auto val="0"/>
        <c:lblOffset val="100"/>
        <c:noMultiLvlLbl val="0"/>
      </c:catAx>
      <c:valAx>
        <c:axId val="889170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31837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/>
            </c:numRef>
          </c:val>
        </c:ser>
        <c:gapWidth val="60"/>
        <c:axId val="12916464"/>
        <c:axId val="49139313"/>
      </c:barChart>
      <c:catAx>
        <c:axId val="129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39313"/>
        <c:crosses val="autoZero"/>
        <c:auto val="0"/>
        <c:lblOffset val="0"/>
        <c:tickLblSkip val="1"/>
        <c:noMultiLvlLbl val="0"/>
      </c:catAx>
      <c:valAx>
        <c:axId val="49139313"/>
        <c:scaling>
          <c:orientation val="minMax"/>
          <c:max val="0.08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ВЧА'!$B$33:$B$34</c:f>
              <c:strCache/>
            </c:strRef>
          </c:cat>
          <c:val>
            <c:numRef>
              <c:f>'І_динаміка ВЧА'!$C$33:$C$34</c:f>
              <c:numCache/>
            </c:numRef>
          </c:val>
        </c:ser>
        <c:ser>
          <c:idx val="0"/>
          <c:order val="1"/>
          <c:tx>
            <c:strRef>
              <c:f>'І_динаміка ВЧА'!$E$32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ВЧА'!$B$33:$B$34</c:f>
              <c:strCache/>
            </c:strRef>
          </c:cat>
          <c:val>
            <c:numRef>
              <c:f>'І_динаміка ВЧА'!$E$33:$E$34</c:f>
              <c:numCache/>
            </c:numRef>
          </c:val>
        </c:ser>
        <c:overlap val="-20"/>
        <c:axId val="39600634"/>
        <c:axId val="20861387"/>
      </c:barChart>
      <c:lineChart>
        <c:grouping val="standard"/>
        <c:varyColors val="0"/>
        <c:ser>
          <c:idx val="2"/>
          <c:order val="2"/>
          <c:tx>
            <c:strRef>
              <c:f>'І_динаміка ВЧА'!$D$32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ВЧА'!$D$33:$D$34</c:f>
              <c:numCache/>
            </c:numRef>
          </c:val>
          <c:smooth val="0"/>
        </c:ser>
        <c:axId val="53534756"/>
        <c:axId val="12050757"/>
      </c:lineChart>
      <c:catAx>
        <c:axId val="396006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0861387"/>
        <c:crosses val="autoZero"/>
        <c:auto val="0"/>
        <c:lblOffset val="100"/>
        <c:noMultiLvlLbl val="0"/>
      </c:catAx>
      <c:valAx>
        <c:axId val="20861387"/>
        <c:scaling>
          <c:orientation val="minMax"/>
          <c:max val="10"/>
          <c:min val="-7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600634"/>
        <c:crossesAt val="1"/>
        <c:crossBetween val="between"/>
        <c:dispUnits/>
      </c:valAx>
      <c:catAx>
        <c:axId val="53534756"/>
        <c:scaling>
          <c:orientation val="minMax"/>
        </c:scaling>
        <c:axPos val="b"/>
        <c:delete val="1"/>
        <c:majorTickMark val="in"/>
        <c:minorTickMark val="none"/>
        <c:tickLblPos val="nextTo"/>
        <c:crossAx val="12050757"/>
        <c:crosses val="autoZero"/>
        <c:auto val="0"/>
        <c:lblOffset val="100"/>
        <c:noMultiLvlLbl val="0"/>
      </c:catAx>
      <c:valAx>
        <c:axId val="1205075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5347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"/>
          <c:w val="0.964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'І_діаграма(дох)'!$A$2:$A$10</c:f>
              <c:strCache/>
            </c:strRef>
          </c:cat>
          <c:val>
            <c:numRef>
              <c:f>'І_діаграма(дох)'!$B$2:$B$10</c:f>
              <c:numCache/>
            </c:numRef>
          </c:val>
        </c:ser>
        <c:gapWidth val="60"/>
        <c:axId val="41347950"/>
        <c:axId val="36587231"/>
      </c:barChart>
      <c:catAx>
        <c:axId val="4134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87231"/>
        <c:crosses val="autoZero"/>
        <c:auto val="0"/>
        <c:lblOffset val="100"/>
        <c:tickLblSkip val="1"/>
        <c:noMultiLvlLbl val="0"/>
      </c:catAx>
      <c:valAx>
        <c:axId val="36587231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47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60849624"/>
        <c:axId val="10775705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29872482"/>
        <c:axId val="416883"/>
      </c:lineChart>
      <c:catAx>
        <c:axId val="608496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0775705"/>
        <c:crosses val="autoZero"/>
        <c:auto val="0"/>
        <c:lblOffset val="100"/>
        <c:noMultiLvlLbl val="0"/>
      </c:catAx>
      <c:valAx>
        <c:axId val="1077570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849624"/>
        <c:crossesAt val="1"/>
        <c:crossBetween val="between"/>
        <c:dispUnits/>
      </c:valAx>
      <c:catAx>
        <c:axId val="29872482"/>
        <c:scaling>
          <c:orientation val="minMax"/>
        </c:scaling>
        <c:axPos val="b"/>
        <c:delete val="1"/>
        <c:majorTickMark val="in"/>
        <c:minorTickMark val="none"/>
        <c:tickLblPos val="nextTo"/>
        <c:crossAx val="416883"/>
        <c:crosses val="autoZero"/>
        <c:auto val="0"/>
        <c:lblOffset val="100"/>
        <c:noMultiLvlLbl val="0"/>
      </c:catAx>
      <c:valAx>
        <c:axId val="41688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8724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751948"/>
        <c:axId val="33767533"/>
      </c:barChart>
      <c:catAx>
        <c:axId val="375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7533"/>
        <c:crosses val="autoZero"/>
        <c:auto val="0"/>
        <c:lblOffset val="100"/>
        <c:tickLblSkip val="1"/>
        <c:noMultiLvlLbl val="0"/>
      </c:catAx>
      <c:valAx>
        <c:axId val="33767533"/>
        <c:scaling>
          <c:orientation val="minMax"/>
          <c:max val="0.05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1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197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19</xdr:col>
      <xdr:colOff>657225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1601450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7</xdr:col>
      <xdr:colOff>9525</xdr:colOff>
      <xdr:row>29</xdr:row>
      <xdr:rowOff>133350</xdr:rowOff>
    </xdr:to>
    <xdr:graphicFrame>
      <xdr:nvGraphicFramePr>
        <xdr:cNvPr id="1" name="Chart 8"/>
        <xdr:cNvGraphicFramePr/>
      </xdr:nvGraphicFramePr>
      <xdr:xfrm>
        <a:off x="0" y="230505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93</v>
      </c>
      <c r="B1" s="72"/>
      <c r="C1" s="72"/>
      <c r="D1" s="73"/>
      <c r="E1" s="73"/>
      <c r="F1" s="73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118</v>
      </c>
      <c r="B3" s="87">
        <v>1.9991603526614554E-05</v>
      </c>
      <c r="C3" s="87">
        <v>0.019907725835993206</v>
      </c>
      <c r="D3" s="87">
        <v>0.005000590659008345</v>
      </c>
      <c r="E3" s="87">
        <v>0.0010339790018323858</v>
      </c>
      <c r="F3" s="87">
        <v>-0.03842065012670137</v>
      </c>
      <c r="G3" s="59"/>
      <c r="H3" s="59"/>
      <c r="I3" s="2"/>
      <c r="J3" s="2"/>
      <c r="K3" s="2"/>
      <c r="L3" s="2"/>
    </row>
    <row r="4" spans="1:12" ht="14.25">
      <c r="A4" s="86" t="s">
        <v>120</v>
      </c>
      <c r="B4" s="87">
        <v>0</v>
      </c>
      <c r="C4" s="87">
        <v>-0.008638130526698706</v>
      </c>
      <c r="D4" s="87">
        <v>0.013218166681387209</v>
      </c>
      <c r="E4" s="87">
        <v>0.0034418721768085803</v>
      </c>
      <c r="F4" s="87">
        <v>0.01639403241259646</v>
      </c>
      <c r="G4" s="59"/>
      <c r="H4" s="59"/>
      <c r="I4" s="2"/>
      <c r="J4" s="2"/>
      <c r="K4" s="2"/>
      <c r="L4" s="2"/>
    </row>
    <row r="5" spans="1:12" ht="15" thickBot="1">
      <c r="A5" s="76" t="s">
        <v>121</v>
      </c>
      <c r="B5" s="78">
        <v>-0.018502894143039295</v>
      </c>
      <c r="C5" s="78">
        <v>-0.13853113147914042</v>
      </c>
      <c r="D5" s="78">
        <v>0.06546891334945014</v>
      </c>
      <c r="E5" s="78">
        <v>-0.03752212483048878</v>
      </c>
      <c r="F5" s="78">
        <v>-0.1377708939862629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83</v>
      </c>
      <c r="B27" s="18" t="s">
        <v>88</v>
      </c>
      <c r="C27" s="18" t="s">
        <v>69</v>
      </c>
      <c r="D27" s="75"/>
      <c r="E27" s="71"/>
      <c r="F27" s="71"/>
    </row>
    <row r="28" spans="1:6" ht="14.25">
      <c r="A28" s="27" t="s">
        <v>8</v>
      </c>
      <c r="B28" s="28">
        <v>-0.06823674735523022</v>
      </c>
      <c r="C28" s="66">
        <v>-0.16781631621422688</v>
      </c>
      <c r="D28" s="75"/>
      <c r="E28" s="71"/>
      <c r="F28" s="71"/>
    </row>
    <row r="29" spans="1:6" ht="14.25">
      <c r="A29" s="27" t="s">
        <v>54</v>
      </c>
      <c r="B29" s="28">
        <v>-0.06363419672652149</v>
      </c>
      <c r="C29" s="66">
        <v>-0.2391408207008755</v>
      </c>
      <c r="D29" s="75"/>
      <c r="E29" s="71"/>
      <c r="F29" s="71"/>
    </row>
    <row r="30" spans="1:6" ht="28.5">
      <c r="A30" s="27" t="s">
        <v>5</v>
      </c>
      <c r="B30" s="28">
        <v>-0.05231058285821977</v>
      </c>
      <c r="C30" s="66">
        <v>0.055056850222286347</v>
      </c>
      <c r="D30" s="75"/>
      <c r="E30" s="71"/>
      <c r="F30" s="71"/>
    </row>
    <row r="31" spans="1:6" ht="14.25">
      <c r="A31" s="27" t="s">
        <v>103</v>
      </c>
      <c r="B31" s="28">
        <v>-0.048594330661422824</v>
      </c>
      <c r="C31" s="66">
        <v>-0.20341474077829302</v>
      </c>
      <c r="D31" s="75"/>
      <c r="E31" s="71"/>
      <c r="F31" s="71"/>
    </row>
    <row r="32" spans="1:6" ht="14.25">
      <c r="A32" s="27" t="s">
        <v>12</v>
      </c>
      <c r="B32" s="28">
        <v>-0.0392279540954944</v>
      </c>
      <c r="C32" s="66">
        <v>0.04092510167823238</v>
      </c>
      <c r="D32" s="75"/>
      <c r="E32" s="71"/>
      <c r="F32" s="71"/>
    </row>
    <row r="33" spans="1:6" ht="14.25">
      <c r="A33" s="27" t="s">
        <v>6</v>
      </c>
      <c r="B33" s="28">
        <v>-0.029062786777220517</v>
      </c>
      <c r="C33" s="66">
        <v>-0.19648849292245318</v>
      </c>
      <c r="D33" s="75"/>
      <c r="E33" s="71"/>
      <c r="F33" s="71"/>
    </row>
    <row r="34" spans="1:6" ht="14.25">
      <c r="A34" s="27" t="s">
        <v>11</v>
      </c>
      <c r="B34" s="28">
        <v>-0.022805095312881885</v>
      </c>
      <c r="C34" s="66">
        <v>-0.026516515969338128</v>
      </c>
      <c r="D34" s="75"/>
      <c r="E34" s="71"/>
      <c r="F34" s="71"/>
    </row>
    <row r="35" spans="1:6" ht="14.25">
      <c r="A35" s="27" t="s">
        <v>73</v>
      </c>
      <c r="B35" s="28">
        <v>-0.02035938237475554</v>
      </c>
      <c r="C35" s="66">
        <v>-0.045983577762675365</v>
      </c>
      <c r="D35" s="75"/>
      <c r="E35" s="71"/>
      <c r="F35" s="71"/>
    </row>
    <row r="36" spans="1:6" ht="14.25">
      <c r="A36" s="27" t="s">
        <v>10</v>
      </c>
      <c r="B36" s="28">
        <v>-0.014263775957136793</v>
      </c>
      <c r="C36" s="66">
        <v>-0.03685407437989707</v>
      </c>
      <c r="D36" s="75"/>
      <c r="E36" s="71"/>
      <c r="F36" s="71"/>
    </row>
    <row r="37" spans="1:6" ht="14.25">
      <c r="A37" s="27" t="s">
        <v>1</v>
      </c>
      <c r="B37" s="28">
        <v>-0.008638130526698706</v>
      </c>
      <c r="C37" s="66">
        <v>-0.13853113147914042</v>
      </c>
      <c r="D37" s="75"/>
      <c r="E37" s="71"/>
      <c r="F37" s="71"/>
    </row>
    <row r="38" spans="1:6" ht="14.25">
      <c r="A38" s="27" t="s">
        <v>0</v>
      </c>
      <c r="B38" s="28">
        <v>0</v>
      </c>
      <c r="C38" s="66">
        <v>-0.018502894143039295</v>
      </c>
      <c r="D38" s="75"/>
      <c r="E38" s="71"/>
      <c r="F38" s="71"/>
    </row>
    <row r="39" spans="1:6" ht="14.25">
      <c r="A39" s="27" t="s">
        <v>7</v>
      </c>
      <c r="B39" s="28">
        <v>0.0006908845881561376</v>
      </c>
      <c r="C39" s="66">
        <v>-0.222254336792868</v>
      </c>
      <c r="D39" s="75"/>
      <c r="E39" s="71"/>
      <c r="F39" s="71"/>
    </row>
    <row r="40" spans="1:6" ht="15" thickBot="1">
      <c r="A40" s="76" t="s">
        <v>9</v>
      </c>
      <c r="B40" s="77">
        <v>0.0019602623363423888</v>
      </c>
      <c r="C40" s="78">
        <v>-0.01993099605945392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64</v>
      </c>
      <c r="G2" s="17" t="s">
        <v>65</v>
      </c>
      <c r="H2" s="18" t="s">
        <v>66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82</v>
      </c>
      <c r="C3" s="110" t="s">
        <v>39</v>
      </c>
      <c r="D3" s="111" t="s">
        <v>38</v>
      </c>
      <c r="E3" s="112">
        <v>9106554.24</v>
      </c>
      <c r="F3" s="113">
        <v>164425</v>
      </c>
      <c r="G3" s="112">
        <v>55.384243515280524</v>
      </c>
      <c r="H3" s="53">
        <v>100</v>
      </c>
      <c r="I3" s="109" t="s">
        <v>94</v>
      </c>
      <c r="J3" s="114" t="s">
        <v>75</v>
      </c>
      <c r="K3" s="49"/>
    </row>
    <row r="4" spans="1:11" ht="14.25">
      <c r="A4" s="21">
        <v>2</v>
      </c>
      <c r="B4" s="109" t="s">
        <v>106</v>
      </c>
      <c r="C4" s="110" t="s">
        <v>39</v>
      </c>
      <c r="D4" s="111" t="s">
        <v>38</v>
      </c>
      <c r="E4" s="112">
        <v>771571.2104</v>
      </c>
      <c r="F4" s="113">
        <v>658</v>
      </c>
      <c r="G4" s="112">
        <v>1172.6006237082067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49</v>
      </c>
      <c r="B5" s="181"/>
      <c r="C5" s="115" t="s">
        <v>50</v>
      </c>
      <c r="D5" s="115" t="s">
        <v>50</v>
      </c>
      <c r="E5" s="97">
        <f>SUM(E3:E4)</f>
        <v>9878125.4504</v>
      </c>
      <c r="F5" s="98">
        <f>SUM(F3:F4)</f>
        <v>165083</v>
      </c>
      <c r="G5" s="115" t="s">
        <v>50</v>
      </c>
      <c r="H5" s="115" t="s">
        <v>50</v>
      </c>
      <c r="I5" s="115" t="s">
        <v>50</v>
      </c>
      <c r="J5" s="115" t="s">
        <v>50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68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2" customFormat="1" ht="14.25" collapsed="1">
      <c r="A4" s="21">
        <v>1</v>
      </c>
      <c r="B4" s="27" t="s">
        <v>106</v>
      </c>
      <c r="C4" s="105">
        <v>38945</v>
      </c>
      <c r="D4" s="105">
        <v>39016</v>
      </c>
      <c r="E4" s="99">
        <v>0.05101725964577031</v>
      </c>
      <c r="F4" s="99">
        <v>0.006591488762260456</v>
      </c>
      <c r="G4" s="99">
        <v>-0.041246491424657084</v>
      </c>
      <c r="H4" s="99">
        <v>-0.18558610016284238</v>
      </c>
      <c r="I4" s="99">
        <v>-0.15010542285046413</v>
      </c>
      <c r="J4" s="106">
        <v>-0.7654798752583565</v>
      </c>
      <c r="K4" s="123">
        <v>-0.09880588790077627</v>
      </c>
    </row>
    <row r="5" spans="1:11" s="22" customFormat="1" ht="14.25" collapsed="1">
      <c r="A5" s="21">
        <v>2</v>
      </c>
      <c r="B5" s="27" t="s">
        <v>82</v>
      </c>
      <c r="C5" s="105">
        <v>40555</v>
      </c>
      <c r="D5" s="105">
        <v>40626</v>
      </c>
      <c r="E5" s="99">
        <v>-0.018229194820577388</v>
      </c>
      <c r="F5" s="99">
        <v>-0.05217096877884142</v>
      </c>
      <c r="G5" s="99">
        <v>-0.06548643439033908</v>
      </c>
      <c r="H5" s="99">
        <v>-0.17497512222378964</v>
      </c>
      <c r="I5" s="99">
        <v>-0.1254363651220617</v>
      </c>
      <c r="J5" s="106">
        <v>-0.4461575648471856</v>
      </c>
      <c r="K5" s="124">
        <v>-0.060126136826577525</v>
      </c>
    </row>
    <row r="6" spans="1:11" s="22" customFormat="1" ht="15.75" collapsed="1" thickBot="1">
      <c r="A6" s="171"/>
      <c r="B6" s="172" t="s">
        <v>102</v>
      </c>
      <c r="C6" s="173" t="s">
        <v>50</v>
      </c>
      <c r="D6" s="173" t="s">
        <v>50</v>
      </c>
      <c r="E6" s="174">
        <f>AVERAGE(E4:E5)</f>
        <v>0.01639403241259646</v>
      </c>
      <c r="F6" s="174">
        <f>AVERAGE(F4:F5)</f>
        <v>-0.022789740008290482</v>
      </c>
      <c r="G6" s="174">
        <f>AVERAGE(G4:G5)</f>
        <v>-0.05336646290749808</v>
      </c>
      <c r="H6" s="174">
        <f>AVERAGE(H4:H5)</f>
        <v>-0.180280611193316</v>
      </c>
      <c r="I6" s="174">
        <f>AVERAGE(I4:I5)</f>
        <v>-0.1377708939862629</v>
      </c>
      <c r="J6" s="173" t="s">
        <v>50</v>
      </c>
      <c r="K6" s="174">
        <f>AVERAGE(K4:K5)</f>
        <v>-0.0794660123636769</v>
      </c>
    </row>
    <row r="7" spans="1:11" s="22" customFormat="1" ht="14.25" hidden="1">
      <c r="A7" s="200" t="s">
        <v>91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4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178" t="s">
        <v>67</v>
      </c>
      <c r="F2" s="202"/>
      <c r="G2" s="90"/>
    </row>
    <row r="3" spans="1:7" s="29" customFormat="1" ht="45.75" thickBot="1">
      <c r="A3" s="187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29" customFormat="1" ht="14.25">
      <c r="A4" s="21">
        <v>1</v>
      </c>
      <c r="B4" s="37" t="s">
        <v>106</v>
      </c>
      <c r="C4" s="38">
        <v>48.60953000000002</v>
      </c>
      <c r="D4" s="99">
        <v>0.06723666180080991</v>
      </c>
      <c r="E4" s="39">
        <v>10</v>
      </c>
      <c r="F4" s="99">
        <v>0.015432098765432098</v>
      </c>
      <c r="G4" s="40">
        <v>11.065326086419802</v>
      </c>
    </row>
    <row r="5" spans="1:7" s="29" customFormat="1" ht="14.25">
      <c r="A5" s="21">
        <v>2</v>
      </c>
      <c r="B5" s="37" t="s">
        <v>82</v>
      </c>
      <c r="C5" s="38">
        <v>-169.08748000000045</v>
      </c>
      <c r="D5" s="99">
        <v>-0.01822919482060379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49</v>
      </c>
      <c r="C6" s="92">
        <v>-120.47795000000043</v>
      </c>
      <c r="D6" s="96">
        <v>-0.012049477829591744</v>
      </c>
      <c r="E6" s="93">
        <v>10</v>
      </c>
      <c r="F6" s="96">
        <v>6.0579258873346944E-05</v>
      </c>
      <c r="G6" s="119">
        <v>11.065326086419802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56</v>
      </c>
      <c r="D35" s="35" t="s">
        <v>57</v>
      </c>
      <c r="E35" s="36" t="s">
        <v>53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48.60953000000002</v>
      </c>
      <c r="D36" s="159">
        <f t="shared" si="0"/>
        <v>0.06723666180080991</v>
      </c>
      <c r="E36" s="133">
        <f>G4</f>
        <v>11.065326086419802</v>
      </c>
    </row>
    <row r="37" spans="2:6" ht="14.25">
      <c r="B37" s="37" t="str">
        <f t="shared" si="0"/>
        <v>Індекс Української Біржі</v>
      </c>
      <c r="C37" s="38">
        <f t="shared" si="0"/>
        <v>-169.08748000000045</v>
      </c>
      <c r="D37" s="160">
        <f t="shared" si="0"/>
        <v>-0.01822919482060379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10" sqref="A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85</v>
      </c>
      <c r="C1" s="10"/>
      <c r="D1" s="10"/>
    </row>
    <row r="2" spans="1:4" ht="14.25">
      <c r="A2" s="27" t="s">
        <v>82</v>
      </c>
      <c r="B2" s="143">
        <v>-0.0182291948205774</v>
      </c>
      <c r="C2" s="10"/>
      <c r="D2" s="10"/>
    </row>
    <row r="3" spans="1:4" ht="14.25">
      <c r="A3" s="27" t="s">
        <v>106</v>
      </c>
      <c r="B3" s="144">
        <v>0.05101725964577031</v>
      </c>
      <c r="C3" s="10"/>
      <c r="D3" s="10"/>
    </row>
    <row r="4" spans="1:4" ht="14.25">
      <c r="A4" s="27" t="s">
        <v>30</v>
      </c>
      <c r="B4" s="144">
        <v>0.01639403241259646</v>
      </c>
      <c r="C4" s="10"/>
      <c r="D4" s="10"/>
    </row>
    <row r="5" spans="1:4" ht="14.25">
      <c r="A5" s="27" t="s">
        <v>1</v>
      </c>
      <c r="B5" s="144">
        <v>-0.008638130526698706</v>
      </c>
      <c r="C5" s="10"/>
      <c r="D5" s="10"/>
    </row>
    <row r="6" spans="1:4" ht="14.25">
      <c r="A6" s="27" t="s">
        <v>0</v>
      </c>
      <c r="B6" s="144">
        <v>0</v>
      </c>
      <c r="C6" s="10"/>
      <c r="D6" s="10"/>
    </row>
    <row r="7" spans="1:4" ht="14.25">
      <c r="A7" s="27" t="s">
        <v>31</v>
      </c>
      <c r="B7" s="144">
        <v>0.012342256426193243</v>
      </c>
      <c r="C7" s="10"/>
      <c r="D7" s="10"/>
    </row>
    <row r="8" spans="1:4" ht="14.25">
      <c r="A8" s="27" t="s">
        <v>32</v>
      </c>
      <c r="B8" s="144">
        <v>0.031646597189756376</v>
      </c>
      <c r="C8" s="10"/>
      <c r="D8" s="10"/>
    </row>
    <row r="9" spans="1:4" ht="14.25">
      <c r="A9" s="27" t="s">
        <v>33</v>
      </c>
      <c r="B9" s="144">
        <v>0.0073972602739726025</v>
      </c>
      <c r="C9" s="10"/>
      <c r="D9" s="10"/>
    </row>
    <row r="10" spans="1:4" ht="15" thickBot="1">
      <c r="A10" s="76" t="s">
        <v>104</v>
      </c>
      <c r="B10" s="145">
        <v>-0.009163255836744044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31" sqref="B31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108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86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74</v>
      </c>
      <c r="C3" s="83">
        <v>29636540.54</v>
      </c>
      <c r="D3" s="84">
        <v>45989</v>
      </c>
      <c r="E3" s="83">
        <v>644.426722477114</v>
      </c>
      <c r="F3" s="84">
        <v>100</v>
      </c>
      <c r="G3" s="82" t="s">
        <v>94</v>
      </c>
      <c r="H3" s="85" t="s">
        <v>75</v>
      </c>
      <c r="I3" s="19"/>
    </row>
    <row r="4" spans="1:9" ht="14.25">
      <c r="A4" s="21">
        <v>2</v>
      </c>
      <c r="B4" s="82" t="s">
        <v>20</v>
      </c>
      <c r="C4" s="83">
        <v>22678417.37</v>
      </c>
      <c r="D4" s="84">
        <v>5138</v>
      </c>
      <c r="E4" s="83">
        <v>4413.86091280654</v>
      </c>
      <c r="F4" s="84">
        <v>1000</v>
      </c>
      <c r="G4" s="82" t="s">
        <v>21</v>
      </c>
      <c r="H4" s="85" t="s">
        <v>48</v>
      </c>
      <c r="I4" s="19"/>
    </row>
    <row r="5" spans="1:9" ht="14.25" customHeight="1">
      <c r="A5" s="21">
        <v>3</v>
      </c>
      <c r="B5" s="82" t="s">
        <v>79</v>
      </c>
      <c r="C5" s="83">
        <v>7880952.75</v>
      </c>
      <c r="D5" s="84">
        <v>1855</v>
      </c>
      <c r="E5" s="83">
        <v>4248.49204851752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78</v>
      </c>
      <c r="C6" s="83">
        <v>5866031.53</v>
      </c>
      <c r="D6" s="84">
        <v>7396</v>
      </c>
      <c r="E6" s="83">
        <v>793.1356855056788</v>
      </c>
      <c r="F6" s="84">
        <v>1000</v>
      </c>
      <c r="G6" s="82" t="s">
        <v>19</v>
      </c>
      <c r="H6" s="85" t="s">
        <v>46</v>
      </c>
      <c r="I6" s="19"/>
    </row>
    <row r="7" spans="1:9" ht="14.25" customHeight="1">
      <c r="A7" s="21">
        <v>5</v>
      </c>
      <c r="B7" s="82" t="s">
        <v>59</v>
      </c>
      <c r="C7" s="83">
        <v>5432733.78</v>
      </c>
      <c r="D7" s="84">
        <v>4200283</v>
      </c>
      <c r="E7" s="83">
        <v>1.293420890925683</v>
      </c>
      <c r="F7" s="84">
        <v>1</v>
      </c>
      <c r="G7" s="82" t="s">
        <v>21</v>
      </c>
      <c r="H7" s="85" t="s">
        <v>48</v>
      </c>
      <c r="I7" s="19"/>
    </row>
    <row r="8" spans="1:9" ht="14.25">
      <c r="A8" s="21">
        <v>6</v>
      </c>
      <c r="B8" s="82" t="s">
        <v>60</v>
      </c>
      <c r="C8" s="83">
        <v>5044047.5401</v>
      </c>
      <c r="D8" s="84">
        <v>3564</v>
      </c>
      <c r="E8" s="83">
        <v>1415.2770875701458</v>
      </c>
      <c r="F8" s="84">
        <v>1000</v>
      </c>
      <c r="G8" s="82" t="s">
        <v>77</v>
      </c>
      <c r="H8" s="85" t="s">
        <v>84</v>
      </c>
      <c r="I8" s="19"/>
    </row>
    <row r="9" spans="1:9" ht="14.25">
      <c r="A9" s="21">
        <v>7</v>
      </c>
      <c r="B9" s="82" t="s">
        <v>63</v>
      </c>
      <c r="C9" s="83">
        <v>4732346.2</v>
      </c>
      <c r="D9" s="84">
        <v>1256</v>
      </c>
      <c r="E9" s="83">
        <v>3767.791560509554</v>
      </c>
      <c r="F9" s="84">
        <v>1000</v>
      </c>
      <c r="G9" s="82" t="s">
        <v>45</v>
      </c>
      <c r="H9" s="85" t="s">
        <v>62</v>
      </c>
      <c r="I9" s="19"/>
    </row>
    <row r="10" spans="1:9" ht="14.25">
      <c r="A10" s="21">
        <v>8</v>
      </c>
      <c r="B10" s="82" t="s">
        <v>76</v>
      </c>
      <c r="C10" s="83">
        <v>4545533.08</v>
      </c>
      <c r="D10" s="84">
        <v>3670</v>
      </c>
      <c r="E10" s="83">
        <v>1238.564871934605</v>
      </c>
      <c r="F10" s="84">
        <v>1000</v>
      </c>
      <c r="G10" s="82" t="s">
        <v>94</v>
      </c>
      <c r="H10" s="85" t="s">
        <v>75</v>
      </c>
      <c r="I10" s="19"/>
    </row>
    <row r="11" spans="1:9" ht="14.25">
      <c r="A11" s="21">
        <v>9</v>
      </c>
      <c r="B11" s="82" t="s">
        <v>61</v>
      </c>
      <c r="C11" s="83">
        <v>3695519.89</v>
      </c>
      <c r="D11" s="84">
        <v>675</v>
      </c>
      <c r="E11" s="83">
        <v>5474.844281481482</v>
      </c>
      <c r="F11" s="84">
        <v>1000</v>
      </c>
      <c r="G11" s="82" t="s">
        <v>18</v>
      </c>
      <c r="H11" s="85" t="s">
        <v>62</v>
      </c>
      <c r="I11" s="19"/>
    </row>
    <row r="12" spans="1:9" ht="14.25">
      <c r="A12" s="21">
        <v>10</v>
      </c>
      <c r="B12" s="82" t="s">
        <v>101</v>
      </c>
      <c r="C12" s="83">
        <v>3654090.17</v>
      </c>
      <c r="D12" s="84">
        <v>13023</v>
      </c>
      <c r="E12" s="83">
        <v>280.587435306765</v>
      </c>
      <c r="F12" s="84">
        <v>100</v>
      </c>
      <c r="G12" s="82" t="s">
        <v>94</v>
      </c>
      <c r="H12" s="85" t="s">
        <v>75</v>
      </c>
      <c r="I12" s="19"/>
    </row>
    <row r="13" spans="1:9" ht="14.25">
      <c r="A13" s="21">
        <v>11</v>
      </c>
      <c r="B13" s="82" t="s">
        <v>70</v>
      </c>
      <c r="C13" s="83">
        <v>2031121.72</v>
      </c>
      <c r="D13" s="84">
        <v>1453</v>
      </c>
      <c r="E13" s="83">
        <v>1397.881431520991</v>
      </c>
      <c r="F13" s="84">
        <v>1000</v>
      </c>
      <c r="G13" s="82" t="s">
        <v>71</v>
      </c>
      <c r="H13" s="85" t="s">
        <v>72</v>
      </c>
      <c r="I13" s="19"/>
    </row>
    <row r="14" spans="1:9" ht="14.25">
      <c r="A14" s="21">
        <v>12</v>
      </c>
      <c r="B14" s="82" t="s">
        <v>81</v>
      </c>
      <c r="C14" s="83">
        <v>1500338.11</v>
      </c>
      <c r="D14" s="84">
        <v>537</v>
      </c>
      <c r="E14" s="83">
        <v>2793.9257169459966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80</v>
      </c>
      <c r="C15" s="83">
        <v>1350201.58</v>
      </c>
      <c r="D15" s="84">
        <v>366</v>
      </c>
      <c r="E15" s="83">
        <v>3689.075355191257</v>
      </c>
      <c r="F15" s="84">
        <v>1000</v>
      </c>
      <c r="G15" s="82" t="s">
        <v>19</v>
      </c>
      <c r="H15" s="85" t="s">
        <v>46</v>
      </c>
      <c r="I15" s="19"/>
    </row>
    <row r="16" spans="1:9" ht="14.25">
      <c r="A16" s="21">
        <v>14</v>
      </c>
      <c r="B16" s="82" t="s">
        <v>117</v>
      </c>
      <c r="C16" s="83">
        <v>1035472.7701</v>
      </c>
      <c r="D16" s="84">
        <v>953</v>
      </c>
      <c r="E16" s="83">
        <v>1086.5401575026233</v>
      </c>
      <c r="F16" s="84">
        <v>1000</v>
      </c>
      <c r="G16" s="82" t="s">
        <v>22</v>
      </c>
      <c r="H16" s="85" t="s">
        <v>35</v>
      </c>
      <c r="I16" s="19"/>
    </row>
    <row r="17" spans="1:9" ht="14.25">
      <c r="A17" s="21">
        <v>15</v>
      </c>
      <c r="B17" s="82" t="s">
        <v>23</v>
      </c>
      <c r="C17" s="83">
        <v>871098.07</v>
      </c>
      <c r="D17" s="84">
        <v>7931</v>
      </c>
      <c r="E17" s="83">
        <v>109.83458201992183</v>
      </c>
      <c r="F17" s="84">
        <v>100</v>
      </c>
      <c r="G17" s="82" t="s">
        <v>47</v>
      </c>
      <c r="H17" s="85" t="s">
        <v>97</v>
      </c>
      <c r="I17" s="19"/>
    </row>
    <row r="18" spans="1:8" ht="15" customHeight="1" thickBot="1">
      <c r="A18" s="180" t="s">
        <v>49</v>
      </c>
      <c r="B18" s="181"/>
      <c r="C18" s="97">
        <f>SUM(C3:C17)</f>
        <v>99954445.10019998</v>
      </c>
      <c r="D18" s="98">
        <f>SUM(D3:D17)</f>
        <v>4294089</v>
      </c>
      <c r="E18" s="57" t="s">
        <v>50</v>
      </c>
      <c r="F18" s="57" t="s">
        <v>50</v>
      </c>
      <c r="G18" s="57" t="s">
        <v>50</v>
      </c>
      <c r="H18" s="57" t="s">
        <v>50</v>
      </c>
    </row>
    <row r="19" spans="1:8" ht="15" customHeight="1">
      <c r="A19" s="183" t="s">
        <v>95</v>
      </c>
      <c r="B19" s="183"/>
      <c r="C19" s="183"/>
      <c r="D19" s="183"/>
      <c r="E19" s="183"/>
      <c r="F19" s="183"/>
      <c r="G19" s="183"/>
      <c r="H19" s="183"/>
    </row>
    <row r="20" spans="1:8" ht="15" customHeight="1" thickBot="1">
      <c r="A20" s="182"/>
      <c r="B20" s="182"/>
      <c r="C20" s="182"/>
      <c r="D20" s="182"/>
      <c r="E20" s="182"/>
      <c r="F20" s="182"/>
      <c r="G20" s="182"/>
      <c r="H20" s="182"/>
    </row>
    <row r="22" spans="2:4" ht="14.25">
      <c r="B22" s="20" t="s">
        <v>55</v>
      </c>
      <c r="C22" s="23">
        <f>C18-SUM(C3:C12)</f>
        <v>6788232.250099987</v>
      </c>
      <c r="D22" s="130">
        <f>C22/$C$18</f>
        <v>0.06791326031868897</v>
      </c>
    </row>
    <row r="23" spans="2:8" ht="14.25">
      <c r="B23" s="82" t="str">
        <f aca="true" t="shared" si="0" ref="B23:C32">B3</f>
        <v>КІНТО-Класичний</v>
      </c>
      <c r="C23" s="83">
        <f t="shared" si="0"/>
        <v>29636540.54</v>
      </c>
      <c r="D23" s="130">
        <f>C23/$C$18</f>
        <v>0.2965004758947004</v>
      </c>
      <c r="H23" s="19"/>
    </row>
    <row r="24" spans="2:8" ht="14.25">
      <c r="B24" s="82" t="str">
        <f t="shared" si="0"/>
        <v>ОТП Класичний</v>
      </c>
      <c r="C24" s="83">
        <f t="shared" si="0"/>
        <v>22678417.37</v>
      </c>
      <c r="D24" s="130">
        <f aca="true" t="shared" si="1" ref="D24:D32">C24/$C$18</f>
        <v>0.22688753208790138</v>
      </c>
      <c r="H24" s="19"/>
    </row>
    <row r="25" spans="2:8" ht="14.25">
      <c r="B25" s="82" t="str">
        <f t="shared" si="0"/>
        <v>УНIВЕР.УА/Михайло Грушевський: Фонд Державних Паперiв</v>
      </c>
      <c r="C25" s="83">
        <f t="shared" si="0"/>
        <v>7880952.75</v>
      </c>
      <c r="D25" s="130">
        <f t="shared" si="1"/>
        <v>0.07884544546367786</v>
      </c>
      <c r="H25" s="19"/>
    </row>
    <row r="26" spans="2:8" ht="14.25">
      <c r="B26" s="82" t="str">
        <f t="shared" si="0"/>
        <v>УНІВЕР.УА/Ярослав Мудрий: Фонд Акцiй</v>
      </c>
      <c r="C26" s="83">
        <f t="shared" si="0"/>
        <v>5866031.53</v>
      </c>
      <c r="D26" s="130">
        <f t="shared" si="1"/>
        <v>0.05868705012688089</v>
      </c>
      <c r="H26" s="19"/>
    </row>
    <row r="27" spans="2:8" ht="14.25">
      <c r="B27" s="82" t="str">
        <f t="shared" si="0"/>
        <v>ОТП Фонд Акцій</v>
      </c>
      <c r="C27" s="83">
        <f t="shared" si="0"/>
        <v>5432733.78</v>
      </c>
      <c r="D27" s="130">
        <f t="shared" si="1"/>
        <v>0.054352097843711915</v>
      </c>
      <c r="H27" s="19"/>
    </row>
    <row r="28" spans="2:8" ht="14.25">
      <c r="B28" s="82" t="str">
        <f t="shared" si="0"/>
        <v>Софіївський</v>
      </c>
      <c r="C28" s="83">
        <f t="shared" si="0"/>
        <v>5044047.5401</v>
      </c>
      <c r="D28" s="130">
        <f t="shared" si="1"/>
        <v>0.050463463981452364</v>
      </c>
      <c r="H28" s="19"/>
    </row>
    <row r="29" spans="2:8" ht="14.25">
      <c r="B29" s="82" t="str">
        <f t="shared" si="0"/>
        <v>Альтус-Депозит</v>
      </c>
      <c r="C29" s="83">
        <f t="shared" si="0"/>
        <v>4732346.2</v>
      </c>
      <c r="D29" s="130">
        <f t="shared" si="1"/>
        <v>0.04734502998096812</v>
      </c>
      <c r="H29" s="19"/>
    </row>
    <row r="30" spans="2:8" ht="14.25">
      <c r="B30" s="82" t="str">
        <f t="shared" si="0"/>
        <v>КІНТО-Еквіті</v>
      </c>
      <c r="C30" s="83">
        <f t="shared" si="0"/>
        <v>4545533.08</v>
      </c>
      <c r="D30" s="130">
        <f t="shared" si="1"/>
        <v>0.04547604736781142</v>
      </c>
      <c r="H30" s="19"/>
    </row>
    <row r="31" spans="2:4" ht="14.25">
      <c r="B31" s="82" t="str">
        <f t="shared" si="0"/>
        <v>Альтус-Збалансований</v>
      </c>
      <c r="C31" s="83">
        <f t="shared" si="0"/>
        <v>3695519.89</v>
      </c>
      <c r="D31" s="130">
        <f t="shared" si="1"/>
        <v>0.03697204147644862</v>
      </c>
    </row>
    <row r="32" spans="2:4" ht="14.25">
      <c r="B32" s="82" t="str">
        <f>B12</f>
        <v>КІНТО-Казначейський</v>
      </c>
      <c r="C32" s="83">
        <f t="shared" si="0"/>
        <v>3654090.17</v>
      </c>
      <c r="D32" s="130">
        <f t="shared" si="1"/>
        <v>0.036557555457758115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E9" activeCellId="3" sqref="B4:B7 B9:B18 E4:E7 E9:E18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68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0" customFormat="1" ht="14.25" collapsed="1">
      <c r="A4" s="21">
        <v>1</v>
      </c>
      <c r="B4" s="151" t="s">
        <v>74</v>
      </c>
      <c r="C4" s="152">
        <v>38118</v>
      </c>
      <c r="D4" s="152">
        <v>38182</v>
      </c>
      <c r="E4" s="153">
        <v>0.02873457915585287</v>
      </c>
      <c r="F4" s="153">
        <v>0.007347107096743466</v>
      </c>
      <c r="G4" s="153">
        <v>0.03274918290853135</v>
      </c>
      <c r="H4" s="153">
        <v>0.006241101580702457</v>
      </c>
      <c r="I4" s="153">
        <v>0.0360272680783964</v>
      </c>
      <c r="J4" s="154">
        <v>5.4442672247717265</v>
      </c>
      <c r="K4" s="123">
        <v>0.12169058267744393</v>
      </c>
    </row>
    <row r="5" spans="1:11" s="20" customFormat="1" ht="14.25" collapsed="1">
      <c r="A5" s="21">
        <v>2</v>
      </c>
      <c r="B5" s="151" t="s">
        <v>61</v>
      </c>
      <c r="C5" s="152">
        <v>38828</v>
      </c>
      <c r="D5" s="152">
        <v>39028</v>
      </c>
      <c r="E5" s="153">
        <v>0.006937355059871253</v>
      </c>
      <c r="F5" s="153">
        <v>0.014372904460066671</v>
      </c>
      <c r="G5" s="153">
        <v>0.0408546218614978</v>
      </c>
      <c r="H5" s="153">
        <v>0.09365177050127804</v>
      </c>
      <c r="I5" s="153">
        <v>0.06446371269871132</v>
      </c>
      <c r="J5" s="154">
        <v>4.474844281481564</v>
      </c>
      <c r="K5" s="124">
        <v>0.13004076077478555</v>
      </c>
    </row>
    <row r="6" spans="1:11" s="20" customFormat="1" ht="14.25" collapsed="1">
      <c r="A6" s="21">
        <v>3</v>
      </c>
      <c r="B6" s="151" t="s">
        <v>81</v>
      </c>
      <c r="C6" s="152">
        <v>38919</v>
      </c>
      <c r="D6" s="152">
        <v>39092</v>
      </c>
      <c r="E6" s="153">
        <v>0.010627546716760916</v>
      </c>
      <c r="F6" s="153">
        <v>-0.0025662802301761323</v>
      </c>
      <c r="G6" s="153">
        <v>-0.049476878783186407</v>
      </c>
      <c r="H6" s="153">
        <v>-0.024691433510939054</v>
      </c>
      <c r="I6" s="153">
        <v>-0.029885775172871165</v>
      </c>
      <c r="J6" s="154">
        <v>1.7939257169459113</v>
      </c>
      <c r="K6" s="124">
        <v>0.07769457026429305</v>
      </c>
    </row>
    <row r="7" spans="1:11" s="20" customFormat="1" ht="14.25" collapsed="1">
      <c r="A7" s="21">
        <v>4</v>
      </c>
      <c r="B7" s="151" t="s">
        <v>78</v>
      </c>
      <c r="C7" s="152">
        <v>38919</v>
      </c>
      <c r="D7" s="152">
        <v>39092</v>
      </c>
      <c r="E7" s="153">
        <v>0.017996695191086154</v>
      </c>
      <c r="F7" s="153">
        <v>0.05242269588965853</v>
      </c>
      <c r="G7" s="153">
        <v>0.11037229933047632</v>
      </c>
      <c r="H7" s="153">
        <v>0.06795149339101458</v>
      </c>
      <c r="I7" s="153">
        <v>0.11721539199870401</v>
      </c>
      <c r="J7" s="154">
        <v>-0.20686431449429654</v>
      </c>
      <c r="K7" s="124">
        <v>-0.016736407148764565</v>
      </c>
    </row>
    <row r="8" spans="1:11" s="20" customFormat="1" ht="14.25" collapsed="1">
      <c r="A8" s="21">
        <v>5</v>
      </c>
      <c r="B8" s="151" t="s">
        <v>20</v>
      </c>
      <c r="C8" s="152">
        <v>39413</v>
      </c>
      <c r="D8" s="152">
        <v>39589</v>
      </c>
      <c r="E8" s="153" t="s">
        <v>119</v>
      </c>
      <c r="F8" s="153">
        <v>0.020672873700571248</v>
      </c>
      <c r="G8" s="153">
        <v>0.10579016157242216</v>
      </c>
      <c r="H8" s="153">
        <v>0.1473387460806761</v>
      </c>
      <c r="I8" s="153">
        <v>0.10046474760634783</v>
      </c>
      <c r="J8" s="154">
        <v>3.4138609128071122</v>
      </c>
      <c r="K8" s="124">
        <v>0.1275302339361748</v>
      </c>
    </row>
    <row r="9" spans="1:11" s="20" customFormat="1" ht="14.25" collapsed="1">
      <c r="A9" s="21">
        <v>6</v>
      </c>
      <c r="B9" s="151" t="s">
        <v>117</v>
      </c>
      <c r="C9" s="152">
        <v>39429</v>
      </c>
      <c r="D9" s="152">
        <v>39618</v>
      </c>
      <c r="E9" s="153">
        <v>0.005837937829539452</v>
      </c>
      <c r="F9" s="153">
        <v>-0.004556281574689125</v>
      </c>
      <c r="G9" s="153">
        <v>-0.010640154627909237</v>
      </c>
      <c r="H9" s="153">
        <v>-0.04254925002361076</v>
      </c>
      <c r="I9" s="153">
        <v>-0.04401908849116065</v>
      </c>
      <c r="J9" s="154">
        <v>0.08654015750258304</v>
      </c>
      <c r="K9" s="124">
        <v>0.006775962295339388</v>
      </c>
    </row>
    <row r="10" spans="1:11" s="20" customFormat="1" ht="14.25" collapsed="1">
      <c r="A10" s="21">
        <v>7</v>
      </c>
      <c r="B10" s="151" t="s">
        <v>23</v>
      </c>
      <c r="C10" s="152">
        <v>39560</v>
      </c>
      <c r="D10" s="152">
        <v>39770</v>
      </c>
      <c r="E10" s="153">
        <v>-0.004383145509099684</v>
      </c>
      <c r="F10" s="153">
        <v>0.07262884274962778</v>
      </c>
      <c r="G10" s="153">
        <v>0.09179904527813165</v>
      </c>
      <c r="H10" s="153">
        <v>0.08686028974663706</v>
      </c>
      <c r="I10" s="153">
        <v>0.05329543599307485</v>
      </c>
      <c r="J10" s="154">
        <v>0.0983458201992935</v>
      </c>
      <c r="K10" s="124">
        <v>0.007931360726430414</v>
      </c>
    </row>
    <row r="11" spans="1:11" s="20" customFormat="1" ht="14.25" collapsed="1">
      <c r="A11" s="21">
        <v>8</v>
      </c>
      <c r="B11" s="151" t="s">
        <v>76</v>
      </c>
      <c r="C11" s="152">
        <v>39884</v>
      </c>
      <c r="D11" s="152">
        <v>40001</v>
      </c>
      <c r="E11" s="153">
        <v>0.07562958690991484</v>
      </c>
      <c r="F11" s="153">
        <v>0.03946385357460258</v>
      </c>
      <c r="G11" s="153">
        <v>0.039582451700278076</v>
      </c>
      <c r="H11" s="153">
        <v>-0.008908366498357911</v>
      </c>
      <c r="I11" s="153">
        <v>0.06051355523441315</v>
      </c>
      <c r="J11" s="154">
        <v>0.23856487193454345</v>
      </c>
      <c r="K11" s="124">
        <v>0.019215424510410584</v>
      </c>
    </row>
    <row r="12" spans="1:11" s="20" customFormat="1" ht="14.25" collapsed="1">
      <c r="A12" s="21">
        <v>9</v>
      </c>
      <c r="B12" s="151" t="s">
        <v>59</v>
      </c>
      <c r="C12" s="152">
        <v>40253</v>
      </c>
      <c r="D12" s="152">
        <v>40366</v>
      </c>
      <c r="E12" s="153">
        <v>-0.02964283899656428</v>
      </c>
      <c r="F12" s="153">
        <v>-0.051678781134716356</v>
      </c>
      <c r="G12" s="153">
        <v>-0.04645252960027024</v>
      </c>
      <c r="H12" s="153">
        <v>-0.11295885202527389</v>
      </c>
      <c r="I12" s="153">
        <v>-0.0900633819819947</v>
      </c>
      <c r="J12" s="154">
        <v>0.29342089092567414</v>
      </c>
      <c r="K12" s="124">
        <v>0.025441593476019708</v>
      </c>
    </row>
    <row r="13" spans="1:11" s="20" customFormat="1" ht="14.25">
      <c r="A13" s="21">
        <v>10</v>
      </c>
      <c r="B13" s="151" t="s">
        <v>60</v>
      </c>
      <c r="C13" s="152">
        <v>40114</v>
      </c>
      <c r="D13" s="152">
        <v>40401</v>
      </c>
      <c r="E13" s="153">
        <v>-0.0009635580015439071</v>
      </c>
      <c r="F13" s="153">
        <v>0.06841979145494625</v>
      </c>
      <c r="G13" s="153">
        <v>0.010308352977486557</v>
      </c>
      <c r="H13" s="153">
        <v>0.0044671284719624005</v>
      </c>
      <c r="I13" s="153">
        <v>-0.005610798224781943</v>
      </c>
      <c r="J13" s="154">
        <v>0.41527708757016146</v>
      </c>
      <c r="K13" s="124">
        <v>0.034828193529366835</v>
      </c>
    </row>
    <row r="14" spans="1:11" s="20" customFormat="1" ht="14.25" collapsed="1">
      <c r="A14" s="21">
        <v>11</v>
      </c>
      <c r="B14" s="151" t="s">
        <v>63</v>
      </c>
      <c r="C14" s="152">
        <v>40226</v>
      </c>
      <c r="D14" s="152">
        <v>40430</v>
      </c>
      <c r="E14" s="153">
        <v>0.011963956070296655</v>
      </c>
      <c r="F14" s="153">
        <v>0.01615704636180837</v>
      </c>
      <c r="G14" s="153">
        <v>0.03835448476588188</v>
      </c>
      <c r="H14" s="153">
        <v>0.11383769814873279</v>
      </c>
      <c r="I14" s="153">
        <v>0.09675483510206395</v>
      </c>
      <c r="J14" s="154">
        <v>2.7677915605095755</v>
      </c>
      <c r="K14" s="124">
        <v>0.1408600289534856</v>
      </c>
    </row>
    <row r="15" spans="1:11" s="20" customFormat="1" ht="14.25">
      <c r="A15" s="21">
        <v>12</v>
      </c>
      <c r="B15" s="151" t="s">
        <v>80</v>
      </c>
      <c r="C15" s="152">
        <v>40427</v>
      </c>
      <c r="D15" s="152">
        <v>40543</v>
      </c>
      <c r="E15" s="153">
        <v>0.020901331120910083</v>
      </c>
      <c r="F15" s="153">
        <v>0.03800242195160464</v>
      </c>
      <c r="G15" s="153">
        <v>0.1266117080718494</v>
      </c>
      <c r="H15" s="153">
        <v>0.17053578887961462</v>
      </c>
      <c r="I15" s="153">
        <v>0.13951339341050084</v>
      </c>
      <c r="J15" s="154">
        <v>2.6890753551912105</v>
      </c>
      <c r="K15" s="124">
        <v>0.14316428708262352</v>
      </c>
    </row>
    <row r="16" spans="1:11" s="20" customFormat="1" ht="14.25">
      <c r="A16" s="21">
        <v>13</v>
      </c>
      <c r="B16" s="151" t="s">
        <v>70</v>
      </c>
      <c r="C16" s="152">
        <v>40444</v>
      </c>
      <c r="D16" s="152">
        <v>40638</v>
      </c>
      <c r="E16" s="153">
        <v>0.017489106320397685</v>
      </c>
      <c r="F16" s="153">
        <v>0.01467465672772339</v>
      </c>
      <c r="G16" s="153">
        <v>0.023086959594022405</v>
      </c>
      <c r="H16" s="153">
        <v>0.10974340728003029</v>
      </c>
      <c r="I16" s="153">
        <v>0.11240095552714013</v>
      </c>
      <c r="J16" s="154">
        <v>0.39788143152098643</v>
      </c>
      <c r="K16" s="124">
        <v>0.035903484452549206</v>
      </c>
    </row>
    <row r="17" spans="1:11" s="20" customFormat="1" ht="14.25">
      <c r="A17" s="21">
        <v>14</v>
      </c>
      <c r="B17" s="151" t="s">
        <v>79</v>
      </c>
      <c r="C17" s="152">
        <v>40427</v>
      </c>
      <c r="D17" s="152">
        <v>40708</v>
      </c>
      <c r="E17" s="153">
        <v>0.022692300064950377</v>
      </c>
      <c r="F17" s="153">
        <v>0.041641572810297234</v>
      </c>
      <c r="G17" s="153">
        <v>0.12465571112210716</v>
      </c>
      <c r="H17" s="153">
        <v>0.18743524051630023</v>
      </c>
      <c r="I17" s="153">
        <v>0.16836132627378264</v>
      </c>
      <c r="J17" s="154">
        <v>3.2484920485172957</v>
      </c>
      <c r="K17" s="124">
        <v>0.16821369335818748</v>
      </c>
    </row>
    <row r="18" spans="1:11" s="20" customFormat="1" ht="14.25">
      <c r="A18" s="21">
        <v>15</v>
      </c>
      <c r="B18" s="151" t="s">
        <v>101</v>
      </c>
      <c r="C18" s="152">
        <v>41026</v>
      </c>
      <c r="D18" s="152">
        <v>41242</v>
      </c>
      <c r="E18" s="153">
        <v>0.0012334816070485033</v>
      </c>
      <c r="F18" s="153">
        <v>-0.014394879213848966</v>
      </c>
      <c r="G18" s="153">
        <v>0.05806650984561146</v>
      </c>
      <c r="H18" s="153">
        <v>0.18969824869213348</v>
      </c>
      <c r="I18" s="153">
        <v>0.20260212218942542</v>
      </c>
      <c r="J18" s="154">
        <v>1.8058743530677024</v>
      </c>
      <c r="K18" s="124">
        <v>0.14062679861946337</v>
      </c>
    </row>
    <row r="19" spans="1:12" s="20" customFormat="1" ht="15.75" thickBot="1">
      <c r="A19" s="150"/>
      <c r="B19" s="155" t="s">
        <v>102</v>
      </c>
      <c r="C19" s="156" t="s">
        <v>50</v>
      </c>
      <c r="D19" s="156" t="s">
        <v>50</v>
      </c>
      <c r="E19" s="157">
        <f>AVERAGE(E4:E18)</f>
        <v>0.013218166681387209</v>
      </c>
      <c r="F19" s="157">
        <f>AVERAGE(F4:F18)</f>
        <v>0.020840502974947973</v>
      </c>
      <c r="G19" s="157">
        <f>AVERAGE(G4:G18)</f>
        <v>0.04637746173446202</v>
      </c>
      <c r="H19" s="157">
        <f>AVERAGE(H4:H18)</f>
        <v>0.0659102007487267</v>
      </c>
      <c r="I19" s="157">
        <f>AVERAGE(I4:I18)</f>
        <v>0.06546891334945014</v>
      </c>
      <c r="J19" s="156" t="s">
        <v>50</v>
      </c>
      <c r="K19" s="157">
        <f>AVERAGE(K4:K18)</f>
        <v>0.07754537116718725</v>
      </c>
      <c r="L19" s="158"/>
    </row>
    <row r="20" spans="1:11" s="20" customFormat="1" ht="14.25">
      <c r="A20" s="189" t="s">
        <v>91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s="20" customFormat="1" ht="15" collapsed="1" thickBot="1">
      <c r="A21" s="184"/>
      <c r="B21" s="184"/>
      <c r="C21" s="184"/>
      <c r="D21" s="184"/>
      <c r="E21" s="184"/>
      <c r="F21" s="184"/>
      <c r="G21" s="184"/>
      <c r="H21" s="184"/>
      <c r="I21" s="169"/>
      <c r="J21" s="169"/>
      <c r="K21" s="169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110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8" ht="15" customHeight="1">
      <c r="A4" s="21">
        <v>1</v>
      </c>
      <c r="B4" s="37" t="s">
        <v>78</v>
      </c>
      <c r="C4" s="38">
        <v>566.49671</v>
      </c>
      <c r="D4" s="95">
        <v>0.1068955539007101</v>
      </c>
      <c r="E4" s="39">
        <v>594</v>
      </c>
      <c r="F4" s="95">
        <v>0.08732725668920906</v>
      </c>
      <c r="G4" s="40">
        <v>457.17538612466967</v>
      </c>
      <c r="H4" s="54"/>
    </row>
    <row r="5" spans="1:8" ht="14.25" customHeight="1">
      <c r="A5" s="21">
        <v>2</v>
      </c>
      <c r="B5" s="37" t="s">
        <v>70</v>
      </c>
      <c r="C5" s="38">
        <v>133.8294099999999</v>
      </c>
      <c r="D5" s="95">
        <v>0.07053705393450939</v>
      </c>
      <c r="E5" s="39">
        <v>72</v>
      </c>
      <c r="F5" s="95">
        <v>0.05213613323678494</v>
      </c>
      <c r="G5" s="40">
        <v>100.49196564808102</v>
      </c>
      <c r="H5" s="54"/>
    </row>
    <row r="6" spans="1:7" ht="14.25">
      <c r="A6" s="21">
        <v>3</v>
      </c>
      <c r="B6" s="37" t="s">
        <v>101</v>
      </c>
      <c r="C6" s="38">
        <v>33.08635999999987</v>
      </c>
      <c r="D6" s="95">
        <v>0.009137344707737236</v>
      </c>
      <c r="E6" s="39">
        <v>102</v>
      </c>
      <c r="F6" s="95">
        <v>0.007894125841653122</v>
      </c>
      <c r="G6" s="40">
        <v>28.51782967449715</v>
      </c>
    </row>
    <row r="7" spans="1:7" ht="14.25">
      <c r="A7" s="21">
        <v>4</v>
      </c>
      <c r="B7" s="37" t="s">
        <v>79</v>
      </c>
      <c r="C7" s="38">
        <v>174.86876999999956</v>
      </c>
      <c r="D7" s="95">
        <v>0.022692300064967568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63</v>
      </c>
      <c r="C8" s="38">
        <v>55.94821999999974</v>
      </c>
      <c r="D8" s="95">
        <v>0.011963956070308571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80</v>
      </c>
      <c r="C9" s="38">
        <v>27.64322999999998</v>
      </c>
      <c r="D9" s="95">
        <v>0.020901331120853746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81</v>
      </c>
      <c r="C10" s="38">
        <v>15.777239999999992</v>
      </c>
      <c r="D10" s="95">
        <v>0.010627546716895475</v>
      </c>
      <c r="E10" s="39">
        <v>0</v>
      </c>
      <c r="F10" s="95">
        <v>0</v>
      </c>
      <c r="G10" s="40">
        <v>0</v>
      </c>
      <c r="H10" s="54"/>
    </row>
    <row r="11" spans="1:8" ht="14.25">
      <c r="A11" s="21">
        <v>8</v>
      </c>
      <c r="B11" s="37" t="s">
        <v>117</v>
      </c>
      <c r="C11" s="38">
        <v>6.009939999999944</v>
      </c>
      <c r="D11" s="95">
        <v>0.005837937829592303</v>
      </c>
      <c r="E11" s="39">
        <v>0</v>
      </c>
      <c r="F11" s="95">
        <v>0</v>
      </c>
      <c r="G11" s="40">
        <v>0</v>
      </c>
      <c r="H11" s="54"/>
    </row>
    <row r="12" spans="1:7" ht="14.25">
      <c r="A12" s="21">
        <v>9</v>
      </c>
      <c r="B12" s="37" t="s">
        <v>60</v>
      </c>
      <c r="C12" s="38">
        <v>-4.864919999999926</v>
      </c>
      <c r="D12" s="95">
        <v>-0.0009635580015391217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23</v>
      </c>
      <c r="C13" s="38">
        <v>-4.938140000000013</v>
      </c>
      <c r="D13" s="95">
        <v>-0.005636913113443122</v>
      </c>
      <c r="E13" s="39">
        <v>-10</v>
      </c>
      <c r="F13" s="95">
        <v>-0.001259287243420224</v>
      </c>
      <c r="G13" s="40">
        <v>-1.0941392267975862</v>
      </c>
    </row>
    <row r="14" spans="1:7" ht="14.25">
      <c r="A14" s="21">
        <v>11</v>
      </c>
      <c r="B14" s="37" t="s">
        <v>61</v>
      </c>
      <c r="C14" s="38">
        <v>9.149130000000353</v>
      </c>
      <c r="D14" s="95">
        <v>0.00248188003748173</v>
      </c>
      <c r="E14" s="39">
        <v>-3</v>
      </c>
      <c r="F14" s="95">
        <v>-0.004424778761061947</v>
      </c>
      <c r="G14" s="40">
        <v>-16.35845345132746</v>
      </c>
    </row>
    <row r="15" spans="1:7" ht="14.25">
      <c r="A15" s="21">
        <v>12</v>
      </c>
      <c r="B15" s="37" t="s">
        <v>59</v>
      </c>
      <c r="C15" s="38">
        <v>-197.92360999999937</v>
      </c>
      <c r="D15" s="95">
        <v>-0.03515106608182378</v>
      </c>
      <c r="E15" s="39">
        <v>-23979</v>
      </c>
      <c r="F15" s="95">
        <v>-0.0056764944977371196</v>
      </c>
      <c r="G15" s="40">
        <v>-31.871732993457712</v>
      </c>
    </row>
    <row r="16" spans="1:7" ht="14.25">
      <c r="A16" s="21">
        <v>13</v>
      </c>
      <c r="B16" s="37" t="s">
        <v>74</v>
      </c>
      <c r="C16" s="38">
        <v>729.4578599999994</v>
      </c>
      <c r="D16" s="95">
        <v>0.02523457202772976</v>
      </c>
      <c r="E16" s="39">
        <v>-157</v>
      </c>
      <c r="F16" s="95">
        <v>-0.0034022450483248818</v>
      </c>
      <c r="G16" s="40">
        <v>-98.53837233644768</v>
      </c>
    </row>
    <row r="17" spans="1:7" ht="14.25">
      <c r="A17" s="21">
        <v>14</v>
      </c>
      <c r="B17" s="37" t="s">
        <v>76</v>
      </c>
      <c r="C17" s="38">
        <v>-181.2881799999997</v>
      </c>
      <c r="D17" s="95">
        <v>-0.03835308551523264</v>
      </c>
      <c r="E17" s="39">
        <v>-435</v>
      </c>
      <c r="F17" s="95">
        <v>-0.10596833130328867</v>
      </c>
      <c r="G17" s="40">
        <v>-498.0985843118147</v>
      </c>
    </row>
    <row r="18" spans="1:7" ht="14.25">
      <c r="A18" s="21">
        <v>15</v>
      </c>
      <c r="B18" s="37" t="s">
        <v>20</v>
      </c>
      <c r="C18" s="38" t="s">
        <v>119</v>
      </c>
      <c r="D18" s="95" t="s">
        <v>119</v>
      </c>
      <c r="E18" s="39" t="s">
        <v>119</v>
      </c>
      <c r="F18" s="95" t="s">
        <v>119</v>
      </c>
      <c r="G18" s="40" t="s">
        <v>119</v>
      </c>
    </row>
    <row r="19" spans="1:8" ht="15.75" thickBot="1">
      <c r="A19" s="88"/>
      <c r="B19" s="91" t="s">
        <v>49</v>
      </c>
      <c r="C19" s="92">
        <v>1363.25202</v>
      </c>
      <c r="D19" s="96">
        <v>0.017958136917615393</v>
      </c>
      <c r="E19" s="93">
        <v>-23816</v>
      </c>
      <c r="F19" s="96">
        <v>-0.005522208827882425</v>
      </c>
      <c r="G19" s="94">
        <v>-59.78</v>
      </c>
      <c r="H19" s="54"/>
    </row>
    <row r="20" spans="1:8" ht="15" customHeight="1" thickBot="1">
      <c r="A20" s="190"/>
      <c r="B20" s="190"/>
      <c r="C20" s="190"/>
      <c r="D20" s="190"/>
      <c r="E20" s="190"/>
      <c r="F20" s="190"/>
      <c r="G20" s="190"/>
      <c r="H20" s="168"/>
    </row>
    <row r="22" ht="14.25">
      <c r="A22" s="29" t="s">
        <v>123</v>
      </c>
    </row>
    <row r="23" ht="14.25">
      <c r="A23" s="29" t="s">
        <v>122</v>
      </c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.75" thickBot="1">
      <c r="B49" s="79"/>
      <c r="C49" s="79"/>
      <c r="D49" s="79"/>
      <c r="E49" s="79"/>
    </row>
    <row r="52" ht="14.25" customHeight="1"/>
    <row r="53" ht="14.25">
      <c r="F53" s="54"/>
    </row>
    <row r="55" ht="14.25">
      <c r="F55"/>
    </row>
    <row r="56" ht="14.25">
      <c r="F56"/>
    </row>
    <row r="57" spans="2:6" ht="30.75" thickBot="1">
      <c r="B57" s="42" t="s">
        <v>25</v>
      </c>
      <c r="C57" s="35" t="s">
        <v>56</v>
      </c>
      <c r="D57" s="35" t="s">
        <v>57</v>
      </c>
      <c r="E57" s="60" t="s">
        <v>53</v>
      </c>
      <c r="F57"/>
    </row>
    <row r="58" spans="2:5" ht="14.25">
      <c r="B58" s="37" t="str">
        <f aca="true" t="shared" si="0" ref="B58:D62">B4</f>
        <v>УНІВЕР.УА/Ярослав Мудрий: Фонд Акцiй</v>
      </c>
      <c r="C58" s="38">
        <f t="shared" si="0"/>
        <v>566.49671</v>
      </c>
      <c r="D58" s="95">
        <f t="shared" si="0"/>
        <v>0.1068955539007101</v>
      </c>
      <c r="E58" s="40">
        <f>G4</f>
        <v>457.17538612466967</v>
      </c>
    </row>
    <row r="59" spans="2:5" ht="14.25">
      <c r="B59" s="37" t="str">
        <f t="shared" si="0"/>
        <v>ВСІ</v>
      </c>
      <c r="C59" s="38">
        <f t="shared" si="0"/>
        <v>133.8294099999999</v>
      </c>
      <c r="D59" s="95">
        <f t="shared" si="0"/>
        <v>0.07053705393450939</v>
      </c>
      <c r="E59" s="40">
        <f>G5</f>
        <v>100.49196564808102</v>
      </c>
    </row>
    <row r="60" spans="2:5" ht="14.25">
      <c r="B60" s="37" t="str">
        <f t="shared" si="0"/>
        <v>КІНТО-Казначейський</v>
      </c>
      <c r="C60" s="38">
        <f t="shared" si="0"/>
        <v>33.08635999999987</v>
      </c>
      <c r="D60" s="95">
        <f t="shared" si="0"/>
        <v>0.009137344707737236</v>
      </c>
      <c r="E60" s="40">
        <f>G6</f>
        <v>28.51782967449715</v>
      </c>
    </row>
    <row r="61" spans="2:5" ht="14.25">
      <c r="B61" s="37" t="str">
        <f t="shared" si="0"/>
        <v>УНIВЕР.УА/Михайло Грушевський: Фонд Державних Паперiв</v>
      </c>
      <c r="C61" s="38">
        <f t="shared" si="0"/>
        <v>174.86876999999956</v>
      </c>
      <c r="D61" s="95">
        <f t="shared" si="0"/>
        <v>0.022692300064967568</v>
      </c>
      <c r="E61" s="40">
        <f>G7</f>
        <v>0</v>
      </c>
    </row>
    <row r="62" spans="2:5" ht="14.25">
      <c r="B62" s="126" t="str">
        <f t="shared" si="0"/>
        <v>Альтус-Депозит</v>
      </c>
      <c r="C62" s="127">
        <f t="shared" si="0"/>
        <v>55.94821999999974</v>
      </c>
      <c r="D62" s="128">
        <f t="shared" si="0"/>
        <v>0.011963956070308571</v>
      </c>
      <c r="E62" s="129">
        <f>G8</f>
        <v>0</v>
      </c>
    </row>
    <row r="63" spans="2:5" ht="14.25">
      <c r="B63" s="125" t="str">
        <f>B14</f>
        <v>Альтус-Збалансований</v>
      </c>
      <c r="C63" s="38">
        <f>C13</f>
        <v>-4.938140000000013</v>
      </c>
      <c r="D63" s="95">
        <f>D13</f>
        <v>-0.005636913113443122</v>
      </c>
      <c r="E63" s="40">
        <f>G13</f>
        <v>-1.0941392267975862</v>
      </c>
    </row>
    <row r="64" spans="2:5" ht="14.25">
      <c r="B64" s="125" t="str">
        <f>B15</f>
        <v>ОТП Фонд Акцій</v>
      </c>
      <c r="C64" s="38">
        <f>C14</f>
        <v>9.149130000000353</v>
      </c>
      <c r="D64" s="95">
        <f>D14</f>
        <v>0.00248188003748173</v>
      </c>
      <c r="E64" s="40">
        <f>G14</f>
        <v>-16.35845345132746</v>
      </c>
    </row>
    <row r="65" spans="2:5" ht="14.25">
      <c r="B65" s="125" t="str">
        <f>B16</f>
        <v>КІНТО-Класичний</v>
      </c>
      <c r="C65" s="38">
        <f>C15</f>
        <v>-197.92360999999937</v>
      </c>
      <c r="D65" s="95">
        <f>D15</f>
        <v>-0.03515106608182378</v>
      </c>
      <c r="E65" s="40">
        <f>G15</f>
        <v>-31.871732993457712</v>
      </c>
    </row>
    <row r="66" spans="2:5" ht="14.25">
      <c r="B66" s="125" t="str">
        <f>B17</f>
        <v>КІНТО-Еквіті</v>
      </c>
      <c r="C66" s="38">
        <f>C16</f>
        <v>729.4578599999994</v>
      </c>
      <c r="D66" s="95">
        <f>D16</f>
        <v>0.02523457202772976</v>
      </c>
      <c r="E66" s="40">
        <f>G16</f>
        <v>-98.53837233644768</v>
      </c>
    </row>
    <row r="67" spans="2:5" ht="14.25">
      <c r="B67" s="125" t="str">
        <f>B18</f>
        <v>ОТП Класичний</v>
      </c>
      <c r="C67" s="38">
        <f>C17</f>
        <v>-181.2881799999997</v>
      </c>
      <c r="D67" s="95">
        <f>D17</f>
        <v>-0.03835308551523264</v>
      </c>
      <c r="E67" s="40">
        <f>G17</f>
        <v>-498.0985843118147</v>
      </c>
    </row>
    <row r="68" spans="2:5" ht="14.25">
      <c r="B68" s="136" t="s">
        <v>55</v>
      </c>
      <c r="C68" s="137">
        <f>C19-SUM(C58:C67)</f>
        <v>44.56549000000018</v>
      </c>
      <c r="D68" s="138"/>
      <c r="E68" s="137">
        <f>G19-SUM(E58:E67)</f>
        <v>-0.00389912740271825</v>
      </c>
    </row>
    <row r="69" spans="2:5" ht="15">
      <c r="B69" s="134" t="s">
        <v>49</v>
      </c>
      <c r="C69" s="135">
        <f>SUM(C58:C68)</f>
        <v>1363.25202</v>
      </c>
      <c r="D69" s="135"/>
      <c r="E69" s="135">
        <f>SUM(E58:E68)</f>
        <v>-59.78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85</v>
      </c>
      <c r="C1" s="10"/>
    </row>
    <row r="2" spans="1:3" ht="14.25">
      <c r="A2" s="176" t="s">
        <v>59</v>
      </c>
      <c r="B2" s="177">
        <v>-0.02964283899656428</v>
      </c>
      <c r="C2" s="10"/>
    </row>
    <row r="3" spans="1:3" ht="14.25">
      <c r="A3" s="139" t="s">
        <v>23</v>
      </c>
      <c r="B3" s="146">
        <v>-0.004383145509099684</v>
      </c>
      <c r="C3" s="10"/>
    </row>
    <row r="4" spans="1:3" ht="14.25">
      <c r="A4" s="139" t="s">
        <v>60</v>
      </c>
      <c r="B4" s="146">
        <v>-0.0009635580015439071</v>
      </c>
      <c r="C4" s="10"/>
    </row>
    <row r="5" spans="1:3" ht="14.25">
      <c r="A5" s="139" t="s">
        <v>101</v>
      </c>
      <c r="B5" s="147">
        <v>0.0012334816070485033</v>
      </c>
      <c r="C5" s="10"/>
    </row>
    <row r="6" spans="1:3" ht="14.25">
      <c r="A6" s="140" t="s">
        <v>117</v>
      </c>
      <c r="B6" s="148">
        <v>0.005837937829539452</v>
      </c>
      <c r="C6" s="10"/>
    </row>
    <row r="7" spans="1:3" ht="14.25">
      <c r="A7" s="140" t="s">
        <v>61</v>
      </c>
      <c r="B7" s="148">
        <v>0.006937355059871253</v>
      </c>
      <c r="C7" s="10"/>
    </row>
    <row r="8" spans="1:3" ht="14.25">
      <c r="A8" s="139" t="s">
        <v>81</v>
      </c>
      <c r="B8" s="147">
        <v>0.010627546716760916</v>
      </c>
      <c r="C8" s="10"/>
    </row>
    <row r="9" spans="1:3" ht="14.25">
      <c r="A9" s="139" t="s">
        <v>63</v>
      </c>
      <c r="B9" s="147">
        <v>0.011963956070296655</v>
      </c>
      <c r="C9" s="10"/>
    </row>
    <row r="10" spans="1:3" ht="14.25">
      <c r="A10" s="139" t="s">
        <v>70</v>
      </c>
      <c r="B10" s="147">
        <v>0.017489106320397685</v>
      </c>
      <c r="C10" s="10"/>
    </row>
    <row r="11" spans="1:3" ht="14.25">
      <c r="A11" s="139" t="s">
        <v>78</v>
      </c>
      <c r="B11" s="147">
        <v>0.017996695191086154</v>
      </c>
      <c r="C11" s="10"/>
    </row>
    <row r="12" spans="1:3" ht="14.25">
      <c r="A12" s="139" t="s">
        <v>80</v>
      </c>
      <c r="B12" s="147">
        <v>0.020901331120910083</v>
      </c>
      <c r="C12" s="10"/>
    </row>
    <row r="13" spans="1:3" ht="14.25">
      <c r="A13" s="139" t="s">
        <v>79</v>
      </c>
      <c r="B13" s="147">
        <v>0.022692300064950377</v>
      </c>
      <c r="C13" s="10"/>
    </row>
    <row r="14" spans="1:3" ht="14.25">
      <c r="A14" s="139" t="s">
        <v>74</v>
      </c>
      <c r="B14" s="147">
        <v>0.02873457915585287</v>
      </c>
      <c r="C14" s="10"/>
    </row>
    <row r="15" spans="1:3" ht="14.25">
      <c r="A15" s="139" t="s">
        <v>76</v>
      </c>
      <c r="B15" s="147">
        <v>0.07562958690991484</v>
      </c>
      <c r="C15" s="10"/>
    </row>
    <row r="16" spans="1:3" ht="14.25">
      <c r="A16" s="141" t="s">
        <v>30</v>
      </c>
      <c r="B16" s="146">
        <v>0.013218166681387209</v>
      </c>
      <c r="C16" s="10"/>
    </row>
    <row r="17" spans="1:3" ht="14.25">
      <c r="A17" s="141" t="s">
        <v>1</v>
      </c>
      <c r="B17" s="146">
        <v>-0.008638130526698706</v>
      </c>
      <c r="C17" s="10"/>
    </row>
    <row r="18" spans="1:3" ht="14.25">
      <c r="A18" s="141" t="s">
        <v>0</v>
      </c>
      <c r="B18" s="146">
        <v>0</v>
      </c>
      <c r="C18" s="58"/>
    </row>
    <row r="19" spans="1:3" ht="14.25">
      <c r="A19" s="141" t="s">
        <v>31</v>
      </c>
      <c r="B19" s="146">
        <v>0.012342256426193243</v>
      </c>
      <c r="C19" s="9"/>
    </row>
    <row r="20" spans="1:3" ht="14.25">
      <c r="A20" s="141" t="s">
        <v>32</v>
      </c>
      <c r="B20" s="146">
        <v>0.031646597189756376</v>
      </c>
      <c r="C20" s="74"/>
    </row>
    <row r="21" spans="1:3" ht="14.25">
      <c r="A21" s="141" t="s">
        <v>33</v>
      </c>
      <c r="B21" s="146">
        <v>0.0073972602739726025</v>
      </c>
      <c r="C21" s="10"/>
    </row>
    <row r="22" spans="1:3" ht="15" thickBot="1">
      <c r="A22" s="142" t="s">
        <v>104</v>
      </c>
      <c r="B22" s="149">
        <v>-0.009163255836744044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1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1555030.15</v>
      </c>
      <c r="F3" s="113">
        <v>680</v>
      </c>
      <c r="G3" s="112">
        <v>2286.809044117647</v>
      </c>
      <c r="H3" s="53">
        <v>1000</v>
      </c>
      <c r="I3" s="109" t="s">
        <v>24</v>
      </c>
      <c r="J3" s="114" t="s">
        <v>97</v>
      </c>
    </row>
    <row r="4" spans="1:10" ht="14.25">
      <c r="A4" s="21">
        <v>2</v>
      </c>
      <c r="B4" s="109" t="s">
        <v>105</v>
      </c>
      <c r="C4" s="110" t="s">
        <v>39</v>
      </c>
      <c r="D4" s="111" t="s">
        <v>107</v>
      </c>
      <c r="E4" s="112">
        <v>795971.7603</v>
      </c>
      <c r="F4" s="113">
        <v>1982</v>
      </c>
      <c r="G4" s="112">
        <v>401.6002826942482</v>
      </c>
      <c r="H4" s="53">
        <v>1000</v>
      </c>
      <c r="I4" s="109" t="s">
        <v>22</v>
      </c>
      <c r="J4" s="114" t="s">
        <v>35</v>
      </c>
    </row>
    <row r="5" spans="1:10" ht="15.75" thickBot="1">
      <c r="A5" s="180" t="s">
        <v>49</v>
      </c>
      <c r="B5" s="181"/>
      <c r="C5" s="115" t="s">
        <v>50</v>
      </c>
      <c r="D5" s="115" t="s">
        <v>50</v>
      </c>
      <c r="E5" s="97">
        <f>SUM(E3:E4)</f>
        <v>2351001.9102999996</v>
      </c>
      <c r="F5" s="98">
        <f>SUM(F3:F4)</f>
        <v>2662</v>
      </c>
      <c r="G5" s="115" t="s">
        <v>50</v>
      </c>
      <c r="H5" s="115" t="s">
        <v>50</v>
      </c>
      <c r="I5" s="115" t="s">
        <v>50</v>
      </c>
      <c r="J5" s="115" t="s">
        <v>50</v>
      </c>
    </row>
    <row r="6" spans="1:8" ht="14.25">
      <c r="A6" s="183"/>
      <c r="B6" s="183"/>
      <c r="C6" s="183"/>
      <c r="D6" s="183"/>
      <c r="E6" s="183"/>
      <c r="F6" s="183"/>
      <c r="G6" s="183"/>
      <c r="H6" s="183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112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68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ht="14.25" collapsed="1">
      <c r="A4" s="21">
        <v>1</v>
      </c>
      <c r="B4" s="27" t="s">
        <v>105</v>
      </c>
      <c r="C4" s="105">
        <v>39048</v>
      </c>
      <c r="D4" s="105">
        <v>39140</v>
      </c>
      <c r="E4" s="99">
        <v>-0.0035248055310534987</v>
      </c>
      <c r="F4" s="99">
        <v>-0.02646461485750984</v>
      </c>
      <c r="G4" s="99">
        <v>-0.05293465685267784</v>
      </c>
      <c r="H4" s="99">
        <v>-0.1746984602876388</v>
      </c>
      <c r="I4" s="99">
        <v>-0.15430749981999292</v>
      </c>
      <c r="J4" s="106">
        <v>-0.5983997173057524</v>
      </c>
      <c r="K4" s="166">
        <v>-0.06488029933470141</v>
      </c>
    </row>
    <row r="5" spans="1:11" ht="14.25" collapsed="1">
      <c r="A5" s="21">
        <v>2</v>
      </c>
      <c r="B5" s="27" t="s">
        <v>34</v>
      </c>
      <c r="C5" s="105">
        <v>39100</v>
      </c>
      <c r="D5" s="105">
        <v>39268</v>
      </c>
      <c r="E5" s="99">
        <v>0.01040854988467066</v>
      </c>
      <c r="F5" s="99">
        <v>0.03575860078891302</v>
      </c>
      <c r="G5" s="99">
        <v>0.048195089733359175</v>
      </c>
      <c r="H5" s="99">
        <v>0.10039876158047067</v>
      </c>
      <c r="I5" s="99">
        <v>0.07926325015901536</v>
      </c>
      <c r="J5" s="106">
        <v>1.2868090441177862</v>
      </c>
      <c r="K5" s="167">
        <v>0.06442016186508881</v>
      </c>
    </row>
    <row r="6" spans="1:11" ht="15.75" thickBot="1">
      <c r="A6" s="150"/>
      <c r="B6" s="155" t="s">
        <v>102</v>
      </c>
      <c r="C6" s="156" t="s">
        <v>50</v>
      </c>
      <c r="D6" s="156" t="s">
        <v>50</v>
      </c>
      <c r="E6" s="157">
        <f>AVERAGE(E4:E5)</f>
        <v>0.0034418721768085803</v>
      </c>
      <c r="F6" s="157">
        <f>AVERAGE(F4:F5)</f>
        <v>0.004646992965701591</v>
      </c>
      <c r="G6" s="157">
        <f>AVERAGE(G4:G5)</f>
        <v>-0.002369783559659333</v>
      </c>
      <c r="H6" s="157">
        <f>AVERAGE(H4:H5)</f>
        <v>-0.037149849353584063</v>
      </c>
      <c r="I6" s="157">
        <f>AVERAGE(I4:I5)</f>
        <v>-0.03752212483048878</v>
      </c>
      <c r="J6" s="156" t="s">
        <v>50</v>
      </c>
      <c r="K6" s="157">
        <f>AVERAGE(K4:K5)</f>
        <v>-0.00023006873480629908</v>
      </c>
    </row>
    <row r="7" spans="1:11" ht="14.25">
      <c r="A7" s="196" t="s">
        <v>91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11" ht="15" thickBo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120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</sheetData>
  <mergeCells count="5">
    <mergeCell ref="A8:K8"/>
    <mergeCell ref="A2:A3"/>
    <mergeCell ref="A1:J1"/>
    <mergeCell ref="E2:K2"/>
    <mergeCell ref="A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31" customFormat="1" ht="14.25">
      <c r="A4" s="21">
        <v>1</v>
      </c>
      <c r="B4" s="37" t="s">
        <v>105</v>
      </c>
      <c r="C4" s="38">
        <v>-2.815570000000065</v>
      </c>
      <c r="D4" s="99">
        <v>-0.0035248055310825015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34</v>
      </c>
      <c r="C5" s="38">
        <v>9.22911999999988</v>
      </c>
      <c r="D5" s="99">
        <v>0.005970444980231303</v>
      </c>
      <c r="E5" s="39">
        <v>-3</v>
      </c>
      <c r="F5" s="99">
        <v>-0.004392386530014641</v>
      </c>
      <c r="G5" s="40">
        <v>-6.797664773059986</v>
      </c>
    </row>
    <row r="6" spans="1:7" s="31" customFormat="1" ht="15.75" thickBot="1">
      <c r="A6" s="116"/>
      <c r="B6" s="91" t="s">
        <v>49</v>
      </c>
      <c r="C6" s="117">
        <v>6.413549999999814</v>
      </c>
      <c r="D6" s="96">
        <v>0.002735469521472492</v>
      </c>
      <c r="E6" s="93">
        <v>-3</v>
      </c>
      <c r="F6" s="96">
        <v>-0.001125703564727955</v>
      </c>
      <c r="G6" s="94">
        <v>-6.797664773059986</v>
      </c>
    </row>
    <row r="7" spans="1:11" s="31" customFormat="1" ht="15" customHeight="1" thickBot="1">
      <c r="A7" s="194"/>
      <c r="B7" s="194"/>
      <c r="C7" s="194"/>
      <c r="D7" s="194"/>
      <c r="E7" s="194"/>
      <c r="F7" s="194"/>
      <c r="G7" s="194"/>
      <c r="H7" s="7"/>
      <c r="I7" s="7"/>
      <c r="J7" s="7"/>
      <c r="K7" s="7"/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/>
    <row r="28" s="31" customFormat="1" ht="14.25"/>
    <row r="29" spans="8:9" s="31" customFormat="1" ht="14.25">
      <c r="H29" s="22"/>
      <c r="I29" s="22"/>
    </row>
    <row r="32" spans="2:5" ht="30.75" thickBot="1">
      <c r="B32" s="42" t="s">
        <v>25</v>
      </c>
      <c r="C32" s="35" t="s">
        <v>56</v>
      </c>
      <c r="D32" s="35" t="s">
        <v>57</v>
      </c>
      <c r="E32" s="36" t="s">
        <v>53</v>
      </c>
    </row>
    <row r="33" spans="1:5" ht="14.25">
      <c r="A33" s="22">
        <v>1</v>
      </c>
      <c r="B33" s="37" t="str">
        <f>B4</f>
        <v>ТАСК Український Капітал</v>
      </c>
      <c r="C33" s="121">
        <f>C4</f>
        <v>-2.815570000000065</v>
      </c>
      <c r="D33" s="99">
        <f>D4</f>
        <v>-0.0035248055310825015</v>
      </c>
      <c r="E33" s="122">
        <f>G4</f>
        <v>0</v>
      </c>
    </row>
    <row r="34" spans="1:5" ht="14.25">
      <c r="A34" s="22">
        <v>2</v>
      </c>
      <c r="B34" s="37" t="str">
        <f>B5</f>
        <v>Збалансований фонд "Паритет"</v>
      </c>
      <c r="C34" s="121">
        <f>C5</f>
        <v>9.22911999999988</v>
      </c>
      <c r="D34" s="99">
        <f>D5</f>
        <v>0.005970444980231303</v>
      </c>
      <c r="E34" s="122">
        <f>G5</f>
        <v>-6.797664773059986</v>
      </c>
    </row>
    <row r="35" spans="2:5" ht="14.25">
      <c r="B35" s="37"/>
      <c r="C35" s="121"/>
      <c r="D35" s="99"/>
      <c r="E35" s="122"/>
    </row>
  </sheetData>
  <mergeCells count="5">
    <mergeCell ref="A7:G7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85</v>
      </c>
      <c r="C1" s="10"/>
      <c r="D1" s="10"/>
    </row>
    <row r="2" spans="1:4" ht="14.25">
      <c r="A2" s="27" t="s">
        <v>105</v>
      </c>
      <c r="B2" s="143">
        <v>-0.0035248055310534987</v>
      </c>
      <c r="C2" s="10"/>
      <c r="D2" s="10"/>
    </row>
    <row r="3" spans="1:4" ht="14.25">
      <c r="A3" s="27" t="s">
        <v>34</v>
      </c>
      <c r="B3" s="143">
        <v>0.01040854988467066</v>
      </c>
      <c r="C3" s="10"/>
      <c r="D3" s="10"/>
    </row>
    <row r="4" spans="1:4" ht="14.25">
      <c r="A4" s="27" t="s">
        <v>30</v>
      </c>
      <c r="B4" s="144">
        <v>0.0034418721768085803</v>
      </c>
      <c r="C4" s="10"/>
      <c r="D4" s="10"/>
    </row>
    <row r="5" spans="1:4" ht="14.25">
      <c r="A5" s="27" t="s">
        <v>1</v>
      </c>
      <c r="B5" s="144">
        <v>-0.008638130526698706</v>
      </c>
      <c r="C5" s="10"/>
      <c r="D5" s="10"/>
    </row>
    <row r="6" spans="1:4" ht="14.25">
      <c r="A6" s="27" t="s">
        <v>0</v>
      </c>
      <c r="B6" s="144">
        <v>0</v>
      </c>
      <c r="C6" s="10"/>
      <c r="D6" s="10"/>
    </row>
    <row r="7" spans="1:4" ht="14.25">
      <c r="A7" s="27" t="s">
        <v>31</v>
      </c>
      <c r="B7" s="144">
        <v>0.012342256426193243</v>
      </c>
      <c r="C7" s="10"/>
      <c r="D7" s="10"/>
    </row>
    <row r="8" spans="1:4" ht="14.25">
      <c r="A8" s="27" t="s">
        <v>32</v>
      </c>
      <c r="B8" s="144">
        <v>0.031646597189756376</v>
      </c>
      <c r="C8" s="10"/>
      <c r="D8" s="10"/>
    </row>
    <row r="9" spans="1:4" ht="14.25">
      <c r="A9" s="27" t="s">
        <v>33</v>
      </c>
      <c r="B9" s="144">
        <v>0.0073972602739726025</v>
      </c>
      <c r="C9" s="10"/>
      <c r="D9" s="10"/>
    </row>
    <row r="10" spans="1:4" ht="15" thickBot="1">
      <c r="A10" s="76" t="s">
        <v>104</v>
      </c>
      <c r="B10" s="145">
        <v>-0.009163255836744044</v>
      </c>
      <c r="C10" s="10"/>
      <c r="D10" s="10"/>
    </row>
    <row r="11" spans="2:4" ht="12.75">
      <c r="B11" s="10"/>
      <c r="C11" s="10"/>
      <c r="D11" s="10"/>
    </row>
    <row r="12" spans="1:4" ht="14.25">
      <c r="A12" s="55"/>
      <c r="B12" s="56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ht="12.75">
      <c r="B17" s="10"/>
    </row>
    <row r="21" spans="1:2" ht="12.75">
      <c r="A21" s="7"/>
      <c r="B21" s="8"/>
    </row>
    <row r="22" ht="12.75">
      <c r="B22" s="8"/>
    </row>
    <row r="23" ht="12.75">
      <c r="B23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2020-10-11T09:33:25Z</dcterms:modified>
  <cp:category/>
  <cp:version/>
  <cp:contentType/>
  <cp:contentStatus/>
</cp:coreProperties>
</file>