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'інд+дох'!$A$26:$C$26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<sst xmlns="http://schemas.openxmlformats.org/spreadsheetml/2006/main" count="339" uniqueCount="126">
  <si>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</si>
  <si>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</si>
  <si>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</si>
  <si>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</si>
  <si>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</si>
  <si>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</si>
  <si>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</si>
  <si>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</si>
  <si>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</si>
  <si>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</si>
  <si>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</si>
  <si>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</si>
  <si>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</si>
  <si>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</si>
  <si>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</si>
  <si>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</si>
  <si>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</si>
  <si>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</si>
  <si>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</si>
  <si>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</si>
  <si>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</si>
  <si>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</si>
  <si>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</si>
  <si>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</si>
  <si>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</si>
  <si>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</si>
  <si>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</si>
  <si>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</si>
  <si>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</si>
  <si>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</si>
  <si>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</si>
  <si>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</si>
  <si>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</si>
  <si>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</si>
  <si>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</si>
  <si>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</si>
  <si>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</si>
  <si>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</si>
  <si>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</si>
  <si>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</si>
  <si>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</si>
  <si>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</si>
  <si>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</si>
  <si>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</si>
  <si>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</si>
  <si>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</si>
  <si>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</si>
  <si>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</si>
  <si>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</si>
  <si>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</si>
  <si>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</si>
  <si>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</si>
  <si>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</si>
  <si>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</si>
  <si>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</si>
  <si>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</si>
  <si>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</si>
  <si>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</si>
  <si>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</si>
  <si>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</si>
  <si>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</si>
  <si>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</si>
  <si>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</si>
  <si>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</si>
  <si>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</si>
  <si>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</si>
  <si>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</si>
  <si>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</si>
  <si>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</si>
  <si>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</si>
  <si>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</si>
  <si>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</si>
  <si>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</si>
  <si>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</si>
  <si>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</si>
  <si>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</si>
  <si>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</si>
  <si>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</si>
  <si>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</si>
  <si>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</si>
  <si>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</si>
  <si>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</si>
  <si>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</si>
  <si>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</si>
  <si>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</si>
  <si>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</si>
  <si>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</si>
  <si>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</si>
  <si>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</si>
  <si>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</si>
  <si>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</si>
  <si>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</si>
  <si>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</si>
  <si>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</si>
  <si>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</si>
  <si>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</si>
  <si>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</si>
  <si>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</si>
  <si>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</si>
  <si>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</si>
  <si>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</si>
  <si>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</si>
  <si>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</si>
  <si>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</si>
  <si>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</si>
  <si>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</si>
  <si>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</si>
  <si>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</si>
  <si>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</si>
  <si>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</si>
  <si>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</si>
  <si>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</si>
  <si>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</si>
  <si>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</si>
  <si>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</si>
  <si>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</si>
  <si>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</si>
  <si>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</si>
  <si>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</si>
  <si>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</si>
  <si>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**станом на 24.04.2019</t>
  </si>
  <si>
    <t>квітень</t>
  </si>
  <si>
    <t>з початку 2020 року</t>
  </si>
  <si>
    <t>SHANGHAI SE COMPOSITE (Китай)</t>
  </si>
  <si>
    <t>ТАСК Універсал</t>
  </si>
  <si>
    <t>травень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</si>
</sst>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0" fillId="0" borderId="46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0" fontId="22" fillId="0" borderId="52" xfId="19" applyFont="1" applyFill="1" applyBorder="1" applyAlignment="1">
      <alignment vertical="center" wrapText="1"/>
      <protection/>
    </xf>
    <xf numFmtId="4" fontId="22" fillId="0" borderId="53" xfId="19" applyNumberFormat="1" applyFont="1" applyFill="1" applyBorder="1" applyAlignment="1">
      <alignment horizontal="center" vertical="center" wrapText="1"/>
      <protection/>
    </xf>
    <xf numFmtId="3" fontId="22" fillId="0" borderId="53" xfId="19" applyNumberFormat="1" applyFont="1" applyFill="1" applyBorder="1" applyAlignment="1">
      <alignment horizontal="center" vertical="center" wrapText="1"/>
      <protection/>
    </xf>
    <xf numFmtId="4" fontId="22" fillId="0" borderId="53" xfId="19" applyNumberFormat="1" applyFont="1" applyFill="1" applyBorder="1" applyAlignment="1">
      <alignment horizontal="right" vertical="center" wrapText="1" indent="1"/>
      <protection/>
    </xf>
    <xf numFmtId="3" fontId="22" fillId="0" borderId="53" xfId="19" applyNumberFormat="1" applyFont="1" applyFill="1" applyBorder="1" applyAlignment="1">
      <alignment horizontal="right" vertical="center" wrapText="1" indent="1"/>
      <protection/>
    </xf>
    <xf numFmtId="3" fontId="11" fillId="0" borderId="53" xfId="0" applyNumberFormat="1" applyFont="1" applyBorder="1" applyAlignment="1">
      <alignment horizontal="right" vertical="center" indent="1"/>
    </xf>
    <xf numFmtId="0" fontId="22" fillId="0" borderId="53" xfId="19" applyFont="1" applyFill="1" applyBorder="1" applyAlignment="1">
      <alignment vertical="center" wrapText="1"/>
      <protection/>
    </xf>
    <xf numFmtId="0" fontId="23" fillId="0" borderId="54" xfId="15" applyFont="1" applyFill="1" applyBorder="1" applyAlignment="1">
      <alignment vertical="center" wrapText="1"/>
    </xf>
    <xf numFmtId="0" fontId="22" fillId="0" borderId="50" xfId="20" applyFont="1" applyFill="1" applyBorder="1" applyAlignment="1">
      <alignment vertical="center" wrapText="1"/>
      <protection/>
    </xf>
    <xf numFmtId="14" fontId="22" fillId="0" borderId="50" xfId="20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10" fontId="22" fillId="0" borderId="50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53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22" fillId="0" borderId="62" xfId="20" applyFont="1" applyFill="1" applyBorder="1" applyAlignment="1">
      <alignment horizontal="left" vertical="center" wrapText="1"/>
      <protection/>
    </xf>
    <xf numFmtId="10" fontId="22" fillId="0" borderId="63" xfId="21" applyNumberFormat="1" applyFont="1" applyFill="1" applyBorder="1" applyAlignment="1">
      <alignment horizontal="right" vertical="center" indent="1"/>
      <protection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6306563"/>
        <c:axId val="36997020"/>
      </c:barChart>
      <c:catAx>
        <c:axId val="563065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6997020"/>
        <c:crosses val="autoZero"/>
        <c:auto val="1"/>
        <c:lblOffset val="0"/>
        <c:noMultiLvlLbl val="0"/>
      </c:catAx>
      <c:valAx>
        <c:axId val="36997020"/>
        <c:scaling>
          <c:orientation val="minMax"/>
          <c:max val="0.07"/>
          <c:min val="-0.12"/>
        </c:scaling>
        <c:axPos val="l"/>
        <c:delete val="0"/>
        <c:numFmt formatCode="0%" sourceLinked="0"/>
        <c:majorTickMark val="out"/>
        <c:minorTickMark val="none"/>
        <c:tickLblPos val="nextTo"/>
        <c:crossAx val="56306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'інд+дох'!$B$26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'інд+дох'!$A$27:$A$39</c:f>
              <c:strCache/>
            </c:strRef>
          </c:cat>
          <c:val>
            <c:numRef>
              <c:f>'інд+дох'!$B$27:$B$39</c:f>
              <c:numCache/>
            </c:numRef>
          </c:val>
        </c:ser>
        <c:ser>
          <c:idx val="1"/>
          <c:order val="1"/>
          <c:tx>
            <c:strRef>
              <c:f>'інд+дох'!$C$26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'інд+дох'!$A$27:$A$39</c:f>
              <c:strCache/>
            </c:strRef>
          </c:cat>
          <c:val>
            <c:numRef>
              <c:f>'інд+дох'!$C$27:$C$39</c:f>
              <c:numCache/>
            </c:numRef>
          </c:val>
        </c:ser>
        <c:overlap val="-20"/>
        <c:gapWidth val="100"/>
        <c:axId val="64537725"/>
        <c:axId val="43968614"/>
      </c:barChart>
      <c:catAx>
        <c:axId val="64537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68614"/>
        <c:crosses val="autoZero"/>
        <c:auto val="0"/>
        <c:lblOffset val="100"/>
        <c:tickLblSkip val="1"/>
        <c:noMultiLvlLbl val="0"/>
      </c:catAx>
      <c:valAx>
        <c:axId val="43968614"/>
        <c:scaling>
          <c:orientation val="minMax"/>
          <c:max val="0.15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37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60173207"/>
        <c:axId val="4687952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42191569"/>
        <c:axId val="44179802"/>
      </c:lineChart>
      <c:catAx>
        <c:axId val="601732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687952"/>
        <c:crosses val="autoZero"/>
        <c:auto val="0"/>
        <c:lblOffset val="40"/>
        <c:noMultiLvlLbl val="0"/>
      </c:catAx>
      <c:valAx>
        <c:axId val="4687952"/>
        <c:scaling>
          <c:orientation val="minMax"/>
          <c:max val="1500"/>
          <c:min val="-10"/>
        </c:scaling>
        <c:axPos val="l"/>
        <c:delete val="0"/>
        <c:numFmt formatCode="#,##0" sourceLinked="0"/>
        <c:majorTickMark val="in"/>
        <c:minorTickMark val="none"/>
        <c:tickLblPos val="nextTo"/>
        <c:crossAx val="60173207"/>
        <c:crossesAt val="1"/>
        <c:crossBetween val="between"/>
        <c:dispUnits/>
      </c:valAx>
      <c:catAx>
        <c:axId val="42191569"/>
        <c:scaling>
          <c:orientation val="minMax"/>
        </c:scaling>
        <c:axPos val="b"/>
        <c:delete val="1"/>
        <c:majorTickMark val="in"/>
        <c:minorTickMark val="none"/>
        <c:tickLblPos val="nextTo"/>
        <c:crossAx val="44179802"/>
        <c:crosses val="autoZero"/>
        <c:auto val="0"/>
        <c:lblOffset val="100"/>
        <c:noMultiLvlLbl val="0"/>
      </c:catAx>
      <c:valAx>
        <c:axId val="4417980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21915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1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62073899"/>
        <c:axId val="21794180"/>
      </c:barChart>
      <c:catAx>
        <c:axId val="62073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94180"/>
        <c:crosses val="autoZero"/>
        <c:auto val="0"/>
        <c:lblOffset val="0"/>
        <c:tickLblSkip val="1"/>
        <c:noMultiLvlLbl val="0"/>
      </c:catAx>
      <c:valAx>
        <c:axId val="21794180"/>
        <c:scaling>
          <c:orientation val="minMax"/>
          <c:max val="0.07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73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ВЧА'!$B$34:$B$35</c:f>
              <c:strCache/>
            </c:strRef>
          </c:cat>
          <c:val>
            <c:numRef>
              <c:f>'І_динаміка ВЧА'!$C$34:$C$35</c:f>
              <c:numCache/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ВЧА'!$B$34:$B$35</c:f>
              <c:strCache/>
            </c:strRef>
          </c:cat>
          <c:val>
            <c:numRef>
              <c:f>'І_динаміка ВЧА'!$E$34:$E$35</c:f>
              <c:numCache/>
            </c:numRef>
          </c:val>
        </c:ser>
        <c:overlap val="-20"/>
        <c:axId val="61929893"/>
        <c:axId val="20498126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ВЧА'!$D$34:$D$35</c:f>
              <c:numCache/>
            </c:numRef>
          </c:val>
          <c:smooth val="0"/>
        </c:ser>
        <c:axId val="50265407"/>
        <c:axId val="49735480"/>
      </c:lineChart>
      <c:catAx>
        <c:axId val="619298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0498126"/>
        <c:crosses val="autoZero"/>
        <c:auto val="0"/>
        <c:lblOffset val="100"/>
        <c:noMultiLvlLbl val="0"/>
      </c:catAx>
      <c:valAx>
        <c:axId val="20498126"/>
        <c:scaling>
          <c:orientation val="minMax"/>
          <c:max val="5"/>
          <c:min val="-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929893"/>
        <c:crossesAt val="1"/>
        <c:crossBetween val="between"/>
        <c:dispUnits/>
      </c:valAx>
      <c:catAx>
        <c:axId val="50265407"/>
        <c:scaling>
          <c:orientation val="minMax"/>
        </c:scaling>
        <c:axPos val="b"/>
        <c:delete val="1"/>
        <c:majorTickMark val="in"/>
        <c:minorTickMark val="none"/>
        <c:tickLblPos val="nextTo"/>
        <c:crossAx val="49735480"/>
        <c:crosses val="autoZero"/>
        <c:auto val="0"/>
        <c:lblOffset val="100"/>
        <c:noMultiLvlLbl val="0"/>
      </c:catAx>
      <c:valAx>
        <c:axId val="49735480"/>
        <c:scaling>
          <c:orientation val="minMax"/>
          <c:min val="-0.02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265407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"/>
          <c:w val="0.96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/>
            </c:numRef>
          </c:val>
        </c:ser>
        <c:gapWidth val="60"/>
        <c:axId val="44966137"/>
        <c:axId val="2042050"/>
      </c:barChart>
      <c:catAx>
        <c:axId val="44966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2050"/>
        <c:crosses val="autoZero"/>
        <c:auto val="0"/>
        <c:lblOffset val="100"/>
        <c:tickLblSkip val="1"/>
        <c:noMultiLvlLbl val="0"/>
      </c:catAx>
      <c:valAx>
        <c:axId val="2042050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66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18378451"/>
        <c:axId val="31188332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12259533"/>
        <c:axId val="43226934"/>
      </c:lineChart>
      <c:catAx>
        <c:axId val="18378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1188332"/>
        <c:crosses val="autoZero"/>
        <c:auto val="0"/>
        <c:lblOffset val="100"/>
        <c:noMultiLvlLbl val="0"/>
      </c:catAx>
      <c:valAx>
        <c:axId val="3118833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378451"/>
        <c:crossesAt val="1"/>
        <c:crossBetween val="between"/>
        <c:dispUnits/>
      </c:valAx>
      <c:catAx>
        <c:axId val="12259533"/>
        <c:scaling>
          <c:orientation val="minMax"/>
        </c:scaling>
        <c:axPos val="b"/>
        <c:delete val="1"/>
        <c:majorTickMark val="in"/>
        <c:minorTickMark val="none"/>
        <c:tickLblPos val="nextTo"/>
        <c:crossAx val="43226934"/>
        <c:crosses val="autoZero"/>
        <c:auto val="0"/>
        <c:lblOffset val="100"/>
        <c:noMultiLvlLbl val="0"/>
      </c:catAx>
      <c:valAx>
        <c:axId val="4322693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2595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3498087"/>
        <c:axId val="11720736"/>
      </c:barChart>
      <c:catAx>
        <c:axId val="53498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20736"/>
        <c:crosses val="autoZero"/>
        <c:auto val="0"/>
        <c:lblOffset val="100"/>
        <c:tickLblSkip val="1"/>
        <c:noMultiLvlLbl val="0"/>
      </c:catAx>
      <c:valAx>
        <c:axId val="11720736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8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11</xdr:col>
      <xdr:colOff>628650</xdr:colOff>
      <xdr:row>45</xdr:row>
      <xdr:rowOff>133350</xdr:rowOff>
    </xdr:to>
    <xdr:graphicFrame>
      <xdr:nvGraphicFramePr>
        <xdr:cNvPr id="2" name="Chart 9"/>
        <xdr:cNvGraphicFramePr/>
      </xdr:nvGraphicFramePr>
      <xdr:xfrm>
        <a:off x="6067425" y="46101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1911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18</xdr:col>
      <xdr:colOff>200025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6105525" y="76200"/>
        <a:ext cx="10467975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1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93</v>
      </c>
      <c r="B1" s="71"/>
      <c r="C1" s="71"/>
      <c r="D1" s="72"/>
      <c r="E1" s="72"/>
      <c r="F1" s="72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121</v>
      </c>
      <c r="B3" s="87">
        <v>-0.021165884194053186</v>
      </c>
      <c r="C3" s="87">
        <v>-0.08774116356747597</v>
      </c>
      <c r="D3" s="87">
        <v>0.003035282045459116</v>
      </c>
      <c r="E3" s="87">
        <v>-0.005417457671369474</v>
      </c>
      <c r="F3" s="87">
        <v>-0.018469943057782767</v>
      </c>
      <c r="G3" s="58"/>
      <c r="H3" s="58"/>
      <c r="I3" s="2"/>
      <c r="J3" s="2"/>
      <c r="K3" s="2"/>
      <c r="L3" s="2"/>
    </row>
    <row r="4" spans="1:12" ht="14.25">
      <c r="A4" s="86" t="s">
        <v>125</v>
      </c>
      <c r="B4" s="87">
        <v>-0.00047963547703744336</v>
      </c>
      <c r="C4" s="87">
        <v>0.06781791354718836</v>
      </c>
      <c r="D4" s="87">
        <v>0.001572140377196142</v>
      </c>
      <c r="E4" s="87">
        <v>-0.007994408767204253</v>
      </c>
      <c r="F4" s="87">
        <v>-0.003694450266395255</v>
      </c>
      <c r="G4" s="58"/>
      <c r="H4" s="58"/>
      <c r="I4" s="2"/>
      <c r="J4" s="2"/>
      <c r="K4" s="2"/>
      <c r="L4" s="2"/>
    </row>
    <row r="5" spans="1:12" ht="15" thickBot="1">
      <c r="A5" s="75" t="s">
        <v>122</v>
      </c>
      <c r="B5" s="77">
        <v>-0.018659864612969645</v>
      </c>
      <c r="C5" s="77">
        <v>-0.09937315634218291</v>
      </c>
      <c r="D5" s="77">
        <v>0.02155938465656152</v>
      </c>
      <c r="E5" s="77">
        <v>-0.05194743077033004</v>
      </c>
      <c r="F5" s="77">
        <v>-0.10879257454619329</v>
      </c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/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69"/>
      <c r="B8" s="68"/>
      <c r="C8" s="68"/>
      <c r="D8" s="70"/>
      <c r="E8" s="70"/>
      <c r="F8" s="70"/>
      <c r="G8" s="10"/>
      <c r="J8" s="2"/>
      <c r="K8" s="2"/>
      <c r="L8" s="2"/>
      <c r="M8" s="2"/>
      <c r="N8" s="2"/>
    </row>
    <row r="9" spans="1:14" ht="14.25">
      <c r="A9" s="69"/>
      <c r="B9" s="70"/>
      <c r="C9" s="70"/>
      <c r="D9" s="70"/>
      <c r="E9" s="70"/>
      <c r="F9" s="70"/>
      <c r="J9" s="4"/>
      <c r="K9" s="4"/>
      <c r="L9" s="4"/>
      <c r="M9" s="4"/>
      <c r="N9" s="4"/>
    </row>
    <row r="10" spans="1:6" ht="14.25">
      <c r="A10" s="69"/>
      <c r="B10" s="70"/>
      <c r="C10" s="70"/>
      <c r="D10" s="70"/>
      <c r="E10" s="70"/>
      <c r="F10" s="70"/>
    </row>
    <row r="11" spans="1:6" ht="14.25">
      <c r="A11" s="69"/>
      <c r="B11" s="70"/>
      <c r="C11" s="70"/>
      <c r="D11" s="70"/>
      <c r="E11" s="70"/>
      <c r="F11" s="70"/>
    </row>
    <row r="12" spans="1:14" ht="14.25">
      <c r="A12" s="69"/>
      <c r="B12" s="70"/>
      <c r="C12" s="70"/>
      <c r="D12" s="70"/>
      <c r="E12" s="70"/>
      <c r="F12" s="70"/>
      <c r="N12" s="1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4.25">
      <c r="A21" s="69"/>
      <c r="B21" s="70"/>
      <c r="C21" s="70"/>
      <c r="D21" s="70"/>
      <c r="E21" s="70"/>
      <c r="F21" s="70"/>
    </row>
    <row r="22" spans="1:6" ht="14.25">
      <c r="A22" s="69"/>
      <c r="B22" s="70"/>
      <c r="C22" s="70"/>
      <c r="D22" s="70"/>
      <c r="E22" s="70"/>
      <c r="F22" s="70"/>
    </row>
    <row r="23" spans="1:6" ht="14.25">
      <c r="A23" s="69"/>
      <c r="B23" s="70"/>
      <c r="C23" s="70"/>
      <c r="D23" s="70"/>
      <c r="E23" s="70"/>
      <c r="F23" s="70"/>
    </row>
    <row r="24" spans="1:6" ht="14.25">
      <c r="A24" s="69"/>
      <c r="B24" s="70"/>
      <c r="C24" s="70"/>
      <c r="D24" s="70"/>
      <c r="E24" s="70"/>
      <c r="F24" s="70"/>
    </row>
    <row r="25" spans="1:6" ht="15" thickBot="1">
      <c r="A25" s="69"/>
      <c r="B25" s="70"/>
      <c r="C25" s="70"/>
      <c r="D25" s="70"/>
      <c r="E25" s="70"/>
      <c r="F25" s="70"/>
    </row>
    <row r="26" spans="1:6" ht="30.75" thickBot="1">
      <c r="A26" s="25" t="s">
        <v>83</v>
      </c>
      <c r="B26" s="18" t="s">
        <v>88</v>
      </c>
      <c r="C26" s="18" t="s">
        <v>69</v>
      </c>
      <c r="D26" s="74"/>
      <c r="E26" s="70"/>
      <c r="F26" s="70"/>
    </row>
    <row r="27" spans="1:6" ht="14.25">
      <c r="A27" s="27" t="s">
        <v>7</v>
      </c>
      <c r="B27" s="28">
        <v>-0.06825791209803433</v>
      </c>
      <c r="C27" s="65">
        <v>-0.18546741280075196</v>
      </c>
      <c r="D27" s="74"/>
      <c r="E27" s="70"/>
      <c r="F27" s="70"/>
    </row>
    <row r="28" spans="1:6" ht="28.5">
      <c r="A28" s="27" t="s">
        <v>123</v>
      </c>
      <c r="B28" s="28">
        <v>-0.002702721602192981</v>
      </c>
      <c r="C28" s="65">
        <v>-0.06484007186602492</v>
      </c>
      <c r="D28" s="74"/>
      <c r="E28" s="70"/>
      <c r="F28" s="70"/>
    </row>
    <row r="29" spans="1:6" ht="14.25">
      <c r="A29" s="27" t="s">
        <v>0</v>
      </c>
      <c r="B29" s="28">
        <v>-0.00047963547703744336</v>
      </c>
      <c r="C29" s="65">
        <v>-0.018659864612969645</v>
      </c>
      <c r="D29" s="74"/>
      <c r="E29" s="70"/>
      <c r="F29" s="70"/>
    </row>
    <row r="30" spans="1:6" ht="14.25">
      <c r="A30" s="27" t="s">
        <v>5</v>
      </c>
      <c r="B30" s="28">
        <v>0.026958693664728806</v>
      </c>
      <c r="C30" s="65">
        <v>-0.21455455448757632</v>
      </c>
      <c r="D30" s="74"/>
      <c r="E30" s="70"/>
      <c r="F30" s="70"/>
    </row>
    <row r="31" spans="1:6" ht="14.25">
      <c r="A31" s="27" t="s">
        <v>6</v>
      </c>
      <c r="B31" s="28">
        <v>0.02972102331555737</v>
      </c>
      <c r="C31" s="65">
        <v>-0.1943455963852545</v>
      </c>
      <c r="D31" s="74"/>
      <c r="E31" s="70"/>
      <c r="F31" s="70"/>
    </row>
    <row r="32" spans="1:6" ht="14.25">
      <c r="A32" s="27" t="s">
        <v>73</v>
      </c>
      <c r="B32" s="28">
        <v>0.03179328141977544</v>
      </c>
      <c r="C32" s="65">
        <v>-0.10211860650651539</v>
      </c>
      <c r="D32" s="74"/>
      <c r="E32" s="70"/>
      <c r="F32" s="70"/>
    </row>
    <row r="33" spans="1:6" ht="14.25">
      <c r="A33" s="27" t="s">
        <v>10</v>
      </c>
      <c r="B33" s="28">
        <v>0.04261077511776201</v>
      </c>
      <c r="C33" s="65">
        <v>-0.11056420743390316</v>
      </c>
      <c r="D33" s="74"/>
      <c r="E33" s="70"/>
      <c r="F33" s="70"/>
    </row>
    <row r="34" spans="1:6" ht="14.25">
      <c r="A34" s="27" t="s">
        <v>103</v>
      </c>
      <c r="B34" s="28">
        <v>0.04486619598709263</v>
      </c>
      <c r="C34" s="65">
        <v>-0.19880098042407524</v>
      </c>
      <c r="D34" s="74"/>
      <c r="E34" s="70"/>
      <c r="F34" s="70"/>
    </row>
    <row r="35" spans="1:6" ht="14.25">
      <c r="A35" s="27" t="s">
        <v>11</v>
      </c>
      <c r="B35" s="28">
        <v>0.04528177501261843</v>
      </c>
      <c r="C35" s="65">
        <v>-0.05771671237286358</v>
      </c>
      <c r="D35" s="74"/>
      <c r="E35" s="70"/>
      <c r="F35" s="70"/>
    </row>
    <row r="36" spans="1:6" ht="14.25">
      <c r="A36" s="27" t="s">
        <v>9</v>
      </c>
      <c r="B36" s="28">
        <v>0.06676800188553478</v>
      </c>
      <c r="C36" s="65">
        <v>-0.12545541138545446</v>
      </c>
      <c r="D36" s="74"/>
      <c r="E36" s="70"/>
      <c r="F36" s="70"/>
    </row>
    <row r="37" spans="1:6" ht="14.25">
      <c r="A37" s="27" t="s">
        <v>1</v>
      </c>
      <c r="B37" s="28">
        <v>0.06781791354718836</v>
      </c>
      <c r="C37" s="65">
        <v>-0.09937315634218291</v>
      </c>
      <c r="D37" s="74"/>
      <c r="E37" s="70"/>
      <c r="F37" s="70"/>
    </row>
    <row r="38" spans="1:6" ht="14.25">
      <c r="A38" s="27" t="s">
        <v>8</v>
      </c>
      <c r="B38" s="28">
        <v>0.08340229051748338</v>
      </c>
      <c r="C38" s="65">
        <v>-0.07518952411629387</v>
      </c>
      <c r="D38" s="74"/>
      <c r="E38" s="70"/>
      <c r="F38" s="70"/>
    </row>
    <row r="39" spans="1:6" ht="15" thickBot="1">
      <c r="A39" s="75" t="s">
        <v>54</v>
      </c>
      <c r="B39" s="76">
        <v>0.08420219905246973</v>
      </c>
      <c r="C39" s="77">
        <v>-0.2125093613614648</v>
      </c>
      <c r="D39" s="74"/>
      <c r="E39" s="70"/>
      <c r="F39" s="70"/>
    </row>
    <row r="40" spans="1:6" ht="14.25">
      <c r="A40" s="69"/>
      <c r="B40" s="70"/>
      <c r="C40" s="70"/>
      <c r="D40" s="74"/>
      <c r="E40" s="70"/>
      <c r="F40" s="70"/>
    </row>
    <row r="41" spans="1:6" ht="14.25">
      <c r="A41" s="69" t="s">
        <v>120</v>
      </c>
      <c r="B41" s="70"/>
      <c r="C41" s="70"/>
      <c r="D41" s="74"/>
      <c r="E41" s="70"/>
      <c r="F41" s="70"/>
    </row>
  </sheetData>
  <autoFilter ref="A26:C26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8" t="s">
        <v>116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64</v>
      </c>
      <c r="G2" s="17" t="s">
        <v>65</v>
      </c>
      <c r="H2" s="18" t="s">
        <v>66</v>
      </c>
      <c r="I2" s="18" t="s">
        <v>15</v>
      </c>
      <c r="J2" s="18" t="s">
        <v>16</v>
      </c>
    </row>
    <row r="3" spans="1:11" ht="14.25" customHeight="1">
      <c r="A3" s="21">
        <v>1</v>
      </c>
      <c r="B3" s="109" t="s">
        <v>82</v>
      </c>
      <c r="C3" s="110" t="s">
        <v>39</v>
      </c>
      <c r="D3" s="111" t="s">
        <v>38</v>
      </c>
      <c r="E3" s="112">
        <v>9605468.59</v>
      </c>
      <c r="F3" s="113">
        <v>164425</v>
      </c>
      <c r="G3" s="112">
        <v>58.41854091531093</v>
      </c>
      <c r="H3" s="52">
        <v>100</v>
      </c>
      <c r="I3" s="109" t="s">
        <v>94</v>
      </c>
      <c r="J3" s="114" t="s">
        <v>75</v>
      </c>
      <c r="K3" s="49"/>
    </row>
    <row r="4" spans="1:11" ht="14.25" customHeight="1">
      <c r="A4" s="147">
        <v>2</v>
      </c>
      <c r="B4" s="172" t="s">
        <v>124</v>
      </c>
      <c r="C4" s="173" t="s">
        <v>39</v>
      </c>
      <c r="D4" s="174" t="s">
        <v>38</v>
      </c>
      <c r="E4" s="175">
        <v>768823.7004</v>
      </c>
      <c r="F4" s="176">
        <v>648</v>
      </c>
      <c r="G4" s="175">
        <v>1186.4563277777777</v>
      </c>
      <c r="H4" s="177">
        <v>5000</v>
      </c>
      <c r="I4" s="178" t="s">
        <v>21</v>
      </c>
      <c r="J4" s="179" t="s">
        <v>35</v>
      </c>
      <c r="K4" s="49"/>
    </row>
    <row r="5" spans="1:10" ht="15.75" thickBot="1">
      <c r="A5" s="189" t="s">
        <v>49</v>
      </c>
      <c r="B5" s="190"/>
      <c r="C5" s="115" t="s">
        <v>50</v>
      </c>
      <c r="D5" s="115" t="s">
        <v>50</v>
      </c>
      <c r="E5" s="97">
        <f>SUM(E3:E3)</f>
        <v>9605468.59</v>
      </c>
      <c r="F5" s="98">
        <f>SUM(F3:F3)</f>
        <v>164425</v>
      </c>
      <c r="G5" s="115" t="s">
        <v>50</v>
      </c>
      <c r="H5" s="115" t="s">
        <v>50</v>
      </c>
      <c r="I5" s="115" t="s">
        <v>50</v>
      </c>
      <c r="J5" s="115" t="s">
        <v>50</v>
      </c>
    </row>
    <row r="6" spans="1:10" ht="15" thickBot="1">
      <c r="A6" s="206"/>
      <c r="B6" s="206"/>
      <c r="C6" s="206"/>
      <c r="D6" s="206"/>
      <c r="E6" s="206"/>
      <c r="F6" s="206"/>
      <c r="G6" s="206"/>
      <c r="H6" s="206"/>
      <c r="I6" s="166"/>
      <c r="J6" s="166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s="22" customFormat="1" ht="15.75" customHeight="1" thickBot="1">
      <c r="A2" s="195" t="s">
        <v>41</v>
      </c>
      <c r="B2" s="101"/>
      <c r="C2" s="102"/>
      <c r="D2" s="103"/>
      <c r="E2" s="197" t="s">
        <v>68</v>
      </c>
      <c r="F2" s="197"/>
      <c r="G2" s="197"/>
      <c r="H2" s="197"/>
      <c r="I2" s="197"/>
      <c r="J2" s="197"/>
      <c r="K2" s="197"/>
    </row>
    <row r="3" spans="1:11" s="22" customFormat="1" ht="60.75" thickBot="1">
      <c r="A3" s="196"/>
      <c r="B3" s="104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2" customFormat="1" ht="14.25" collapsed="1">
      <c r="A4" s="21">
        <v>1</v>
      </c>
      <c r="B4" s="27" t="s">
        <v>124</v>
      </c>
      <c r="C4" s="105">
        <v>38945</v>
      </c>
      <c r="D4" s="105">
        <v>39016</v>
      </c>
      <c r="E4" s="99">
        <v>-0.012425838196345573</v>
      </c>
      <c r="F4" s="99">
        <v>-0.1418101981811366</v>
      </c>
      <c r="G4" s="99">
        <v>-0.145194091647044</v>
      </c>
      <c r="H4" s="99">
        <v>-0.20125432002571697</v>
      </c>
      <c r="I4" s="99">
        <v>-0.1400628836318697</v>
      </c>
      <c r="J4" s="106">
        <v>-0.7627087344444388</v>
      </c>
      <c r="K4" s="123">
        <v>-0.10036812467732481</v>
      </c>
    </row>
    <row r="5" spans="1:11" s="22" customFormat="1" ht="14.25">
      <c r="A5" s="167">
        <v>2</v>
      </c>
      <c r="B5" s="180" t="s">
        <v>82</v>
      </c>
      <c r="C5" s="181">
        <v>40555</v>
      </c>
      <c r="D5" s="181">
        <v>40626</v>
      </c>
      <c r="E5" s="182">
        <v>0.005036937663555063</v>
      </c>
      <c r="F5" s="182">
        <v>-0.13509016531154483</v>
      </c>
      <c r="G5" s="182">
        <v>-0.09092774287395611</v>
      </c>
      <c r="H5" s="182">
        <v>-0.1890136431440651</v>
      </c>
      <c r="I5" s="182">
        <v>-0.07752226546051688</v>
      </c>
      <c r="J5" s="183">
        <v>-0.4158145908468942</v>
      </c>
      <c r="K5" s="184">
        <v>-0.05681949747897996</v>
      </c>
    </row>
    <row r="6" spans="1:11" s="22" customFormat="1" ht="15.75" collapsed="1" thickBot="1">
      <c r="A6" s="167"/>
      <c r="B6" s="168" t="s">
        <v>102</v>
      </c>
      <c r="C6" s="169" t="s">
        <v>50</v>
      </c>
      <c r="D6" s="169" t="s">
        <v>50</v>
      </c>
      <c r="E6" s="170">
        <f>AVERAGE(E4:E5)</f>
        <v>-0.003694450266395255</v>
      </c>
      <c r="F6" s="170">
        <f>AVERAGE(F4:F5)</f>
        <v>-0.13845018174634072</v>
      </c>
      <c r="G6" s="170">
        <f>AVERAGE(G4:G5)</f>
        <v>-0.11806091726050005</v>
      </c>
      <c r="H6" s="170">
        <f>AVERAGE(H4:H5)</f>
        <v>-0.19513398158489104</v>
      </c>
      <c r="I6" s="170">
        <f>AVERAGE(I4:I5)</f>
        <v>-0.10879257454619329</v>
      </c>
      <c r="J6" s="169" t="s">
        <v>50</v>
      </c>
      <c r="K6" s="170">
        <f>AVERAGE(K4:K5)</f>
        <v>-0.07859381107815239</v>
      </c>
    </row>
    <row r="7" spans="1:11" s="22" customFormat="1" ht="14.25" hidden="1">
      <c r="A7" s="209" t="s">
        <v>91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s="22" customFormat="1" ht="15" hidden="1" thickBot="1">
      <c r="A8" s="208" t="s">
        <v>92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3:4" s="22" customFormat="1" ht="15.75" customHeight="1" hidden="1">
      <c r="C9" s="64"/>
      <c r="D9" s="64"/>
    </row>
    <row r="10" spans="1:11" ht="15" thickBot="1">
      <c r="A10" s="207"/>
      <c r="B10" s="207"/>
      <c r="C10" s="207"/>
      <c r="D10" s="207"/>
      <c r="E10" s="207"/>
      <c r="F10" s="207"/>
      <c r="G10" s="207"/>
      <c r="H10" s="207"/>
      <c r="I10" s="171"/>
      <c r="J10" s="171"/>
      <c r="K10" s="171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8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200" t="s">
        <v>118</v>
      </c>
      <c r="B1" s="200"/>
      <c r="C1" s="200"/>
      <c r="D1" s="200"/>
      <c r="E1" s="200"/>
      <c r="F1" s="200"/>
      <c r="G1" s="200"/>
    </row>
    <row r="2" spans="1:7" s="29" customFormat="1" ht="15.75" customHeight="1" thickBot="1">
      <c r="A2" s="213" t="s">
        <v>41</v>
      </c>
      <c r="B2" s="89"/>
      <c r="C2" s="201" t="s">
        <v>26</v>
      </c>
      <c r="D2" s="210"/>
      <c r="E2" s="211" t="s">
        <v>67</v>
      </c>
      <c r="F2" s="212"/>
      <c r="G2" s="90"/>
    </row>
    <row r="3" spans="1:7" s="29" customFormat="1" ht="45.75" thickBot="1">
      <c r="A3" s="196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29" customFormat="1" ht="14.25">
      <c r="A4" s="21">
        <v>1</v>
      </c>
      <c r="B4" s="37" t="s">
        <v>82</v>
      </c>
      <c r="C4" s="38">
        <v>48.139669999999924</v>
      </c>
      <c r="D4" s="99">
        <v>0.00503693766354124</v>
      </c>
      <c r="E4" s="39">
        <v>0</v>
      </c>
      <c r="F4" s="99">
        <v>0</v>
      </c>
      <c r="G4" s="40">
        <v>0</v>
      </c>
    </row>
    <row r="5" spans="1:7" s="29" customFormat="1" ht="14.25">
      <c r="A5" s="147">
        <v>2</v>
      </c>
      <c r="B5" s="185" t="s">
        <v>124</v>
      </c>
      <c r="C5" s="158">
        <v>-9.673479999999982</v>
      </c>
      <c r="D5" s="186">
        <v>-0.012425838196394812</v>
      </c>
      <c r="E5" s="187">
        <v>0</v>
      </c>
      <c r="F5" s="186">
        <v>0</v>
      </c>
      <c r="G5" s="41">
        <v>0</v>
      </c>
    </row>
    <row r="6" spans="1:7" s="29" customFormat="1" ht="15.75" thickBot="1">
      <c r="A6" s="118"/>
      <c r="B6" s="91" t="s">
        <v>49</v>
      </c>
      <c r="C6" s="92">
        <v>38.46618999999994</v>
      </c>
      <c r="D6" s="96">
        <v>0.004024784573386844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91"/>
      <c r="B7" s="191"/>
      <c r="C7" s="191"/>
      <c r="D7" s="191"/>
      <c r="E7" s="191"/>
      <c r="F7" s="191"/>
      <c r="G7" s="191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79"/>
      <c r="C28" s="79"/>
      <c r="D28" s="80"/>
      <c r="E28" s="79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25</v>
      </c>
      <c r="C34" s="35" t="s">
        <v>56</v>
      </c>
      <c r="D34" s="35" t="s">
        <v>57</v>
      </c>
      <c r="E34" s="36" t="s">
        <v>53</v>
      </c>
    </row>
    <row r="35" spans="2:5" s="29" customFormat="1" ht="14.25">
      <c r="B35" s="37" t="str">
        <f aca="true" t="shared" si="0" ref="B35:D36">B4</f>
        <v>Індекс Української Біржі</v>
      </c>
      <c r="C35" s="38">
        <f t="shared" si="0"/>
        <v>48.139669999999924</v>
      </c>
      <c r="D35" s="156">
        <f t="shared" si="0"/>
        <v>0.00503693766354124</v>
      </c>
      <c r="E35" s="40">
        <f>G4</f>
        <v>0</v>
      </c>
    </row>
    <row r="36" spans="2:6" ht="14.25">
      <c r="B36" s="37" t="str">
        <f t="shared" si="0"/>
        <v>ТАСК Універсал</v>
      </c>
      <c r="C36" s="38">
        <f t="shared" si="0"/>
        <v>-9.673479999999982</v>
      </c>
      <c r="D36" s="156">
        <f t="shared" si="0"/>
        <v>-0.012425838196394812</v>
      </c>
      <c r="E36" s="40">
        <f>G5</f>
        <v>0</v>
      </c>
      <c r="F36" s="19"/>
    </row>
    <row r="37" spans="2:6" ht="14.25">
      <c r="B37" s="37"/>
      <c r="C37" s="38"/>
      <c r="D37" s="156"/>
      <c r="E37" s="40"/>
      <c r="F37" s="19"/>
    </row>
    <row r="38" spans="2:6" ht="14.25">
      <c r="B38" s="157"/>
      <c r="C38" s="158"/>
      <c r="D38" s="159"/>
      <c r="E38" s="160"/>
      <c r="F38" s="19"/>
    </row>
    <row r="39" spans="2:6" ht="14.25">
      <c r="B39" s="29"/>
      <c r="C39" s="161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: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25</v>
      </c>
      <c r="B1" s="67" t="s">
        <v>85</v>
      </c>
      <c r="C1" s="10"/>
      <c r="D1" s="10"/>
    </row>
    <row r="2" spans="1:4" ht="14.25">
      <c r="A2" s="27" t="s">
        <v>124</v>
      </c>
      <c r="B2" s="140">
        <v>-0.012425838196345573</v>
      </c>
      <c r="C2" s="10"/>
      <c r="D2" s="10"/>
    </row>
    <row r="3" spans="1:4" ht="14.25">
      <c r="A3" s="27" t="s">
        <v>82</v>
      </c>
      <c r="B3" s="141">
        <v>0.005036937663555063</v>
      </c>
      <c r="C3" s="10"/>
      <c r="D3" s="10"/>
    </row>
    <row r="4" spans="1:4" ht="14.25">
      <c r="A4" s="27" t="s">
        <v>30</v>
      </c>
      <c r="B4" s="141">
        <v>-0.003694450266395255</v>
      </c>
      <c r="C4" s="10"/>
      <c r="D4" s="10"/>
    </row>
    <row r="5" spans="1:4" ht="14.25">
      <c r="A5" s="27" t="s">
        <v>1</v>
      </c>
      <c r="B5" s="141">
        <v>0.06781791354718836</v>
      </c>
      <c r="C5" s="10"/>
      <c r="D5" s="10"/>
    </row>
    <row r="6" spans="1:4" ht="14.25">
      <c r="A6" s="27" t="s">
        <v>0</v>
      </c>
      <c r="B6" s="141">
        <v>-0.00047963547703744336</v>
      </c>
      <c r="C6" s="10"/>
      <c r="D6" s="10"/>
    </row>
    <row r="7" spans="1:4" ht="14.25">
      <c r="A7" s="27" t="s">
        <v>31</v>
      </c>
      <c r="B7" s="141">
        <v>0.013230244439580874</v>
      </c>
      <c r="C7" s="10"/>
      <c r="D7" s="10"/>
    </row>
    <row r="8" spans="1:4" ht="14.25">
      <c r="A8" s="27" t="s">
        <v>32</v>
      </c>
      <c r="B8" s="141">
        <v>0.009184069253103333</v>
      </c>
      <c r="C8" s="10"/>
      <c r="D8" s="10"/>
    </row>
    <row r="9" spans="1:4" ht="14.25">
      <c r="A9" s="27" t="s">
        <v>33</v>
      </c>
      <c r="B9" s="141">
        <v>0.009534246575342466</v>
      </c>
      <c r="C9" s="10"/>
      <c r="D9" s="10"/>
    </row>
    <row r="10" spans="1:4" ht="15" thickBot="1">
      <c r="A10" s="75" t="s">
        <v>104</v>
      </c>
      <c r="B10" s="142">
        <v>0.0074574869938679456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8" t="s">
        <v>110</v>
      </c>
      <c r="B1" s="188"/>
      <c r="C1" s="188"/>
      <c r="D1" s="188"/>
      <c r="E1" s="188"/>
      <c r="F1" s="188"/>
      <c r="G1" s="188"/>
      <c r="H1" s="188"/>
      <c r="I1" s="13"/>
    </row>
    <row r="2" spans="1:9" ht="30.75" thickBot="1">
      <c r="A2" s="15" t="s">
        <v>41</v>
      </c>
      <c r="B2" s="16" t="s">
        <v>86</v>
      </c>
      <c r="C2" s="17" t="s">
        <v>42</v>
      </c>
      <c r="D2" s="17" t="s">
        <v>43</v>
      </c>
      <c r="E2" s="17" t="s">
        <v>44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2" t="s">
        <v>74</v>
      </c>
      <c r="C3" s="83">
        <v>29006728.49</v>
      </c>
      <c r="D3" s="84">
        <v>46192</v>
      </c>
      <c r="E3" s="83">
        <v>627.9600036802909</v>
      </c>
      <c r="F3" s="84">
        <v>100</v>
      </c>
      <c r="G3" s="82" t="s">
        <v>94</v>
      </c>
      <c r="H3" s="85" t="s">
        <v>75</v>
      </c>
      <c r="I3" s="19"/>
    </row>
    <row r="4" spans="1:9" ht="14.25">
      <c r="A4" s="21">
        <v>2</v>
      </c>
      <c r="B4" s="82" t="s">
        <v>19</v>
      </c>
      <c r="C4" s="83">
        <v>14122146.47</v>
      </c>
      <c r="D4" s="84">
        <v>3333</v>
      </c>
      <c r="E4" s="83">
        <v>4237.067647764777</v>
      </c>
      <c r="F4" s="84">
        <v>1000</v>
      </c>
      <c r="G4" s="82" t="s">
        <v>20</v>
      </c>
      <c r="H4" s="85" t="s">
        <v>48</v>
      </c>
      <c r="I4" s="19"/>
    </row>
    <row r="5" spans="1:9" ht="14.25" customHeight="1">
      <c r="A5" s="21">
        <v>3</v>
      </c>
      <c r="B5" s="82" t="s">
        <v>79</v>
      </c>
      <c r="C5" s="83">
        <v>8285702.73</v>
      </c>
      <c r="D5" s="84">
        <v>2075</v>
      </c>
      <c r="E5" s="83">
        <v>3993.109749397591</v>
      </c>
      <c r="F5" s="84">
        <v>1000</v>
      </c>
      <c r="G5" s="82" t="s">
        <v>18</v>
      </c>
      <c r="H5" s="85" t="s">
        <v>46</v>
      </c>
      <c r="I5" s="19"/>
    </row>
    <row r="6" spans="1:9" ht="14.25">
      <c r="A6" s="21">
        <v>4</v>
      </c>
      <c r="B6" s="82" t="s">
        <v>59</v>
      </c>
      <c r="C6" s="83">
        <v>5904184.49</v>
      </c>
      <c r="D6" s="84">
        <v>4317746</v>
      </c>
      <c r="E6" s="83">
        <v>1.367422838212345</v>
      </c>
      <c r="F6" s="84">
        <v>1</v>
      </c>
      <c r="G6" s="82" t="s">
        <v>20</v>
      </c>
      <c r="H6" s="85" t="s">
        <v>48</v>
      </c>
      <c r="I6" s="19"/>
    </row>
    <row r="7" spans="1:9" ht="14.25" customHeight="1">
      <c r="A7" s="21">
        <v>5</v>
      </c>
      <c r="B7" s="82" t="s">
        <v>76</v>
      </c>
      <c r="C7" s="83">
        <v>4891152.05</v>
      </c>
      <c r="D7" s="84">
        <v>4118</v>
      </c>
      <c r="E7" s="83">
        <v>1187.7494050509956</v>
      </c>
      <c r="F7" s="84">
        <v>1000</v>
      </c>
      <c r="G7" s="82" t="s">
        <v>94</v>
      </c>
      <c r="H7" s="85" t="s">
        <v>75</v>
      </c>
      <c r="I7" s="19"/>
    </row>
    <row r="8" spans="1:9" ht="14.25">
      <c r="A8" s="21">
        <v>6</v>
      </c>
      <c r="B8" s="82" t="s">
        <v>60</v>
      </c>
      <c r="C8" s="83">
        <v>4778259.0001</v>
      </c>
      <c r="D8" s="84">
        <v>3564</v>
      </c>
      <c r="E8" s="83">
        <v>1340.7011784792367</v>
      </c>
      <c r="F8" s="84">
        <v>1000</v>
      </c>
      <c r="G8" s="82" t="s">
        <v>77</v>
      </c>
      <c r="H8" s="85" t="s">
        <v>84</v>
      </c>
      <c r="I8" s="19"/>
    </row>
    <row r="9" spans="1:9" ht="14.25">
      <c r="A9" s="21">
        <v>7</v>
      </c>
      <c r="B9" s="82" t="s">
        <v>63</v>
      </c>
      <c r="C9" s="83">
        <v>4574591.66</v>
      </c>
      <c r="D9" s="84">
        <v>1256</v>
      </c>
      <c r="E9" s="83">
        <v>3642.190812101911</v>
      </c>
      <c r="F9" s="84">
        <v>1000</v>
      </c>
      <c r="G9" s="82" t="s">
        <v>45</v>
      </c>
      <c r="H9" s="85" t="s">
        <v>62</v>
      </c>
      <c r="I9" s="19"/>
    </row>
    <row r="10" spans="1:9" ht="14.25">
      <c r="A10" s="21">
        <v>8</v>
      </c>
      <c r="B10" s="82" t="s">
        <v>61</v>
      </c>
      <c r="C10" s="83">
        <v>3607562.59</v>
      </c>
      <c r="D10" s="84">
        <v>678</v>
      </c>
      <c r="E10" s="83">
        <v>5320.88877581121</v>
      </c>
      <c r="F10" s="84">
        <v>1000</v>
      </c>
      <c r="G10" s="82" t="s">
        <v>17</v>
      </c>
      <c r="H10" s="85" t="s">
        <v>62</v>
      </c>
      <c r="I10" s="19"/>
    </row>
    <row r="11" spans="1:9" ht="14.25">
      <c r="A11" s="21">
        <v>9</v>
      </c>
      <c r="B11" s="82" t="s">
        <v>78</v>
      </c>
      <c r="C11" s="83">
        <v>3401557.58</v>
      </c>
      <c r="D11" s="84">
        <v>4759</v>
      </c>
      <c r="E11" s="83">
        <v>714.7630972893465</v>
      </c>
      <c r="F11" s="84">
        <v>1000</v>
      </c>
      <c r="G11" s="82" t="s">
        <v>18</v>
      </c>
      <c r="H11" s="85" t="s">
        <v>46</v>
      </c>
      <c r="I11" s="19"/>
    </row>
    <row r="12" spans="1:9" ht="14.25">
      <c r="A12" s="21">
        <v>10</v>
      </c>
      <c r="B12" s="82" t="s">
        <v>101</v>
      </c>
      <c r="C12" s="83">
        <v>3302905.22</v>
      </c>
      <c r="D12" s="84">
        <v>12323</v>
      </c>
      <c r="E12" s="83">
        <v>268.02768968595313</v>
      </c>
      <c r="F12" s="84">
        <v>100</v>
      </c>
      <c r="G12" s="82" t="s">
        <v>94</v>
      </c>
      <c r="H12" s="85" t="s">
        <v>75</v>
      </c>
      <c r="I12" s="19"/>
    </row>
    <row r="13" spans="1:9" ht="14.25">
      <c r="A13" s="21">
        <v>11</v>
      </c>
      <c r="B13" s="82" t="s">
        <v>70</v>
      </c>
      <c r="C13" s="83">
        <v>1934599.29</v>
      </c>
      <c r="D13" s="84">
        <v>1434</v>
      </c>
      <c r="E13" s="83">
        <v>1349.092949790795</v>
      </c>
      <c r="F13" s="84">
        <v>1000</v>
      </c>
      <c r="G13" s="82" t="s">
        <v>71</v>
      </c>
      <c r="H13" s="85" t="s">
        <v>72</v>
      </c>
      <c r="I13" s="19"/>
    </row>
    <row r="14" spans="1:9" ht="14.25">
      <c r="A14" s="21">
        <v>12</v>
      </c>
      <c r="B14" s="82" t="s">
        <v>81</v>
      </c>
      <c r="C14" s="83">
        <v>1612313.6</v>
      </c>
      <c r="D14" s="84">
        <v>574</v>
      </c>
      <c r="E14" s="83">
        <v>2808.9087108013937</v>
      </c>
      <c r="F14" s="84">
        <v>1000</v>
      </c>
      <c r="G14" s="82" t="s">
        <v>18</v>
      </c>
      <c r="H14" s="85" t="s">
        <v>46</v>
      </c>
      <c r="I14" s="19"/>
    </row>
    <row r="15" spans="1:9" ht="14.25">
      <c r="A15" s="21">
        <v>13</v>
      </c>
      <c r="B15" s="82" t="s">
        <v>80</v>
      </c>
      <c r="C15" s="83">
        <v>1277390.47</v>
      </c>
      <c r="D15" s="84">
        <v>366</v>
      </c>
      <c r="E15" s="83">
        <v>3490.1378961748633</v>
      </c>
      <c r="F15" s="84">
        <v>1000</v>
      </c>
      <c r="G15" s="82" t="s">
        <v>18</v>
      </c>
      <c r="H15" s="85" t="s">
        <v>46</v>
      </c>
      <c r="I15" s="19"/>
    </row>
    <row r="16" spans="1:9" ht="14.25">
      <c r="A16" s="21">
        <v>14</v>
      </c>
      <c r="B16" s="82" t="s">
        <v>119</v>
      </c>
      <c r="C16" s="83">
        <v>1043625.1001</v>
      </c>
      <c r="D16" s="84">
        <v>953</v>
      </c>
      <c r="E16" s="83">
        <v>1095.0945436516265</v>
      </c>
      <c r="F16" s="84">
        <v>1000</v>
      </c>
      <c r="G16" s="82" t="s">
        <v>21</v>
      </c>
      <c r="H16" s="85" t="s">
        <v>35</v>
      </c>
      <c r="I16" s="19"/>
    </row>
    <row r="17" spans="1:9" ht="14.25">
      <c r="A17" s="21">
        <v>15</v>
      </c>
      <c r="B17" s="82" t="s">
        <v>23</v>
      </c>
      <c r="C17" s="83">
        <v>702388.62</v>
      </c>
      <c r="D17" s="84">
        <v>7307</v>
      </c>
      <c r="E17" s="83">
        <v>96.12544409470371</v>
      </c>
      <c r="F17" s="84">
        <v>100</v>
      </c>
      <c r="G17" s="82" t="s">
        <v>47</v>
      </c>
      <c r="H17" s="85" t="s">
        <v>97</v>
      </c>
      <c r="I17" s="19"/>
    </row>
    <row r="18" spans="1:9" ht="14.25">
      <c r="A18" s="21">
        <v>16</v>
      </c>
      <c r="B18" s="82" t="s">
        <v>107</v>
      </c>
      <c r="C18" s="83">
        <v>320380.46</v>
      </c>
      <c r="D18" s="84">
        <v>8840</v>
      </c>
      <c r="E18" s="83">
        <v>36.2421334841629</v>
      </c>
      <c r="F18" s="84">
        <v>100</v>
      </c>
      <c r="G18" s="82" t="s">
        <v>108</v>
      </c>
      <c r="H18" s="85" t="s">
        <v>109</v>
      </c>
      <c r="I18" s="19"/>
    </row>
    <row r="19" spans="1:8" ht="15" customHeight="1" thickBot="1">
      <c r="A19" s="189" t="s">
        <v>49</v>
      </c>
      <c r="B19" s="190"/>
      <c r="C19" s="97">
        <f>SUM(C3:C18)</f>
        <v>88765487.8202</v>
      </c>
      <c r="D19" s="98">
        <f>SUM(D3:D18)</f>
        <v>4415518</v>
      </c>
      <c r="E19" s="56" t="s">
        <v>50</v>
      </c>
      <c r="F19" s="56" t="s">
        <v>50</v>
      </c>
      <c r="G19" s="56" t="s">
        <v>50</v>
      </c>
      <c r="H19" s="56" t="s">
        <v>50</v>
      </c>
    </row>
    <row r="20" spans="1:8" ht="15" customHeight="1">
      <c r="A20" s="192" t="s">
        <v>95</v>
      </c>
      <c r="B20" s="192"/>
      <c r="C20" s="192"/>
      <c r="D20" s="192"/>
      <c r="E20" s="192"/>
      <c r="F20" s="192"/>
      <c r="G20" s="192"/>
      <c r="H20" s="192"/>
    </row>
    <row r="21" spans="1:8" ht="15" customHeight="1" thickBot="1">
      <c r="A21" s="191"/>
      <c r="B21" s="191"/>
      <c r="C21" s="191"/>
      <c r="D21" s="191"/>
      <c r="E21" s="191"/>
      <c r="F21" s="191"/>
      <c r="G21" s="191"/>
      <c r="H21" s="191"/>
    </row>
    <row r="23" spans="2:4" ht="14.25">
      <c r="B23" s="20" t="s">
        <v>55</v>
      </c>
      <c r="C23" s="23">
        <f>C19-SUM(C3:C12)</f>
        <v>6890697.540099993</v>
      </c>
      <c r="D23" s="130">
        <f>C23/$C$19</f>
        <v>0.0776281154907584</v>
      </c>
    </row>
    <row r="24" spans="2:8" ht="14.25">
      <c r="B24" s="82" t="str">
        <f aca="true" t="shared" si="0" ref="B24:C30">B3</f>
        <v>КІНТО-Класичний</v>
      </c>
      <c r="C24" s="83">
        <f t="shared" si="0"/>
        <v>29006728.49</v>
      </c>
      <c r="D24" s="130">
        <f>C24/$C$19</f>
        <v>0.3267793508751389</v>
      </c>
      <c r="H24" s="19"/>
    </row>
    <row r="25" spans="2:8" ht="14.25">
      <c r="B25" s="82" t="str">
        <f t="shared" si="0"/>
        <v>ОТП Класичний</v>
      </c>
      <c r="C25" s="83">
        <f t="shared" si="0"/>
        <v>14122146.47</v>
      </c>
      <c r="D25" s="130">
        <f aca="true" t="shared" si="1" ref="D25:D33">C25/$C$19</f>
        <v>0.15909501335254625</v>
      </c>
      <c r="H25" s="19"/>
    </row>
    <row r="26" spans="2:8" ht="14.25">
      <c r="B26" s="82" t="str">
        <f t="shared" si="0"/>
        <v>УНIВЕР.УА/Михайло Грушевський: Фонд Державних Паперiв</v>
      </c>
      <c r="C26" s="83">
        <f t="shared" si="0"/>
        <v>8285702.73</v>
      </c>
      <c r="D26" s="130">
        <f t="shared" si="1"/>
        <v>0.09334374128358541</v>
      </c>
      <c r="H26" s="19"/>
    </row>
    <row r="27" spans="2:8" ht="14.25">
      <c r="B27" s="82" t="str">
        <f t="shared" si="0"/>
        <v>ОТП Фонд Акцій</v>
      </c>
      <c r="C27" s="83">
        <f t="shared" si="0"/>
        <v>5904184.49</v>
      </c>
      <c r="D27" s="130">
        <f t="shared" si="1"/>
        <v>0.06651441494873878</v>
      </c>
      <c r="H27" s="19"/>
    </row>
    <row r="28" spans="2:8" ht="14.25">
      <c r="B28" s="82" t="str">
        <f t="shared" si="0"/>
        <v>КІНТО-Еквіті</v>
      </c>
      <c r="C28" s="83">
        <f t="shared" si="0"/>
        <v>4891152.05</v>
      </c>
      <c r="D28" s="130">
        <f t="shared" si="1"/>
        <v>0.05510195651611054</v>
      </c>
      <c r="H28" s="19"/>
    </row>
    <row r="29" spans="2:8" ht="14.25">
      <c r="B29" s="82" t="str">
        <f t="shared" si="0"/>
        <v>Софіївський</v>
      </c>
      <c r="C29" s="83">
        <f t="shared" si="0"/>
        <v>4778259.0001</v>
      </c>
      <c r="D29" s="130">
        <f t="shared" si="1"/>
        <v>0.053830144095852434</v>
      </c>
      <c r="H29" s="19"/>
    </row>
    <row r="30" spans="2:8" ht="14.25">
      <c r="B30" s="82" t="str">
        <f t="shared" si="0"/>
        <v>Альтус-Депозит</v>
      </c>
      <c r="C30" s="83">
        <f t="shared" si="0"/>
        <v>4574591.66</v>
      </c>
      <c r="D30" s="130">
        <f t="shared" si="1"/>
        <v>0.05153570123183595</v>
      </c>
      <c r="H30" s="19"/>
    </row>
    <row r="31" spans="2:8" ht="14.25">
      <c r="B31" s="82" t="str">
        <f aca="true" t="shared" si="2" ref="B31:C33">B10</f>
        <v>Альтус-Збалансований</v>
      </c>
      <c r="C31" s="83">
        <f t="shared" si="2"/>
        <v>3607562.59</v>
      </c>
      <c r="D31" s="130">
        <f t="shared" si="1"/>
        <v>0.040641500188759644</v>
      </c>
      <c r="H31" s="19"/>
    </row>
    <row r="32" spans="2:4" ht="14.25">
      <c r="B32" s="82" t="str">
        <f t="shared" si="2"/>
        <v>УНІВЕР.УА/Ярослав Мудрий: Фонд Акцiй</v>
      </c>
      <c r="C32" s="83">
        <f t="shared" si="2"/>
        <v>3401557.58</v>
      </c>
      <c r="D32" s="130">
        <f t="shared" si="1"/>
        <v>0.03832072197800643</v>
      </c>
    </row>
    <row r="33" spans="2:4" ht="14.25">
      <c r="B33" s="82" t="str">
        <f t="shared" si="2"/>
        <v>КІНТО-Казначейський</v>
      </c>
      <c r="C33" s="83">
        <f t="shared" si="2"/>
        <v>3302905.22</v>
      </c>
      <c r="D33" s="130">
        <f t="shared" si="1"/>
        <v>0.03720934003866728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94" t="s">
        <v>111</v>
      </c>
      <c r="B1" s="194"/>
      <c r="C1" s="194"/>
      <c r="D1" s="194"/>
      <c r="E1" s="194"/>
      <c r="F1" s="194"/>
      <c r="G1" s="194"/>
      <c r="H1" s="194"/>
      <c r="I1" s="194"/>
      <c r="J1" s="100"/>
    </row>
    <row r="2" spans="1:11" s="20" customFormat="1" ht="15.75" customHeight="1" thickBot="1">
      <c r="A2" s="195" t="s">
        <v>41</v>
      </c>
      <c r="B2" s="101"/>
      <c r="C2" s="102"/>
      <c r="D2" s="103"/>
      <c r="E2" s="197" t="s">
        <v>68</v>
      </c>
      <c r="F2" s="197"/>
      <c r="G2" s="197"/>
      <c r="H2" s="197"/>
      <c r="I2" s="197"/>
      <c r="J2" s="197"/>
      <c r="K2" s="197"/>
    </row>
    <row r="3" spans="1:11" s="22" customFormat="1" ht="60.75" thickBot="1">
      <c r="A3" s="196"/>
      <c r="B3" s="104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0" customFormat="1" ht="14.25" collapsed="1">
      <c r="A4" s="21">
        <v>1</v>
      </c>
      <c r="B4" s="148" t="s">
        <v>74</v>
      </c>
      <c r="C4" s="149">
        <v>38118</v>
      </c>
      <c r="D4" s="149">
        <v>38182</v>
      </c>
      <c r="E4" s="150">
        <v>0.005564978903084272</v>
      </c>
      <c r="F4" s="150">
        <v>-0.007563086705088873</v>
      </c>
      <c r="G4" s="150">
        <v>-0.00014865178648959532</v>
      </c>
      <c r="H4" s="150">
        <v>-0.02074653130350923</v>
      </c>
      <c r="I4" s="150">
        <v>0.009554173319409776</v>
      </c>
      <c r="J4" s="151">
        <v>5.279600036802725</v>
      </c>
      <c r="K4" s="123">
        <v>0.12261801329791888</v>
      </c>
    </row>
    <row r="5" spans="1:11" s="20" customFormat="1" ht="14.25" collapsed="1">
      <c r="A5" s="21">
        <v>2</v>
      </c>
      <c r="B5" s="148" t="s">
        <v>61</v>
      </c>
      <c r="C5" s="149">
        <v>38828</v>
      </c>
      <c r="D5" s="149">
        <v>39028</v>
      </c>
      <c r="E5" s="150">
        <v>0.00349117074800942</v>
      </c>
      <c r="F5" s="150">
        <v>0.01882125157777703</v>
      </c>
      <c r="G5" s="150">
        <v>0.0422253442890248</v>
      </c>
      <c r="H5" s="150">
        <v>0.10677059389996102</v>
      </c>
      <c r="I5" s="150">
        <v>0.03453043227455077</v>
      </c>
      <c r="J5" s="151">
        <v>4.320888775811288</v>
      </c>
      <c r="K5" s="124">
        <v>0.13112485733800727</v>
      </c>
    </row>
    <row r="6" spans="1:11" s="20" customFormat="1" ht="14.25" collapsed="1">
      <c r="A6" s="21">
        <v>3</v>
      </c>
      <c r="B6" s="148" t="s">
        <v>81</v>
      </c>
      <c r="C6" s="149">
        <v>38919</v>
      </c>
      <c r="D6" s="149">
        <v>39092</v>
      </c>
      <c r="E6" s="150">
        <v>-0.024978777154628817</v>
      </c>
      <c r="F6" s="150">
        <v>-0.08551423605474706</v>
      </c>
      <c r="G6" s="150">
        <v>-0.028755564001090916</v>
      </c>
      <c r="H6" s="150">
        <v>-0.02621424130900718</v>
      </c>
      <c r="I6" s="150">
        <v>-0.024683340698070988</v>
      </c>
      <c r="J6" s="151">
        <v>1.8089087108012931</v>
      </c>
      <c r="K6" s="124">
        <v>0.08017345660893938</v>
      </c>
    </row>
    <row r="7" spans="1:11" s="20" customFormat="1" ht="14.25" collapsed="1">
      <c r="A7" s="21">
        <v>4</v>
      </c>
      <c r="B7" s="148" t="s">
        <v>78</v>
      </c>
      <c r="C7" s="149">
        <v>38919</v>
      </c>
      <c r="D7" s="149">
        <v>39092</v>
      </c>
      <c r="E7" s="150">
        <v>0.009281198900487508</v>
      </c>
      <c r="F7" s="150">
        <v>-0.02838181425326125</v>
      </c>
      <c r="G7" s="150">
        <v>-0.0024329597936517677</v>
      </c>
      <c r="H7" s="150">
        <v>-0.12134817666738207</v>
      </c>
      <c r="I7" s="150">
        <v>0.006718912116231213</v>
      </c>
      <c r="J7" s="151">
        <v>-0.28530818659383395</v>
      </c>
      <c r="K7" s="124">
        <v>-0.024770876657671193</v>
      </c>
    </row>
    <row r="8" spans="1:11" s="20" customFormat="1" ht="14.25" collapsed="1">
      <c r="A8" s="21">
        <v>5</v>
      </c>
      <c r="B8" s="148" t="s">
        <v>107</v>
      </c>
      <c r="C8" s="149">
        <v>38968</v>
      </c>
      <c r="D8" s="149">
        <v>39140</v>
      </c>
      <c r="E8" s="150">
        <v>0</v>
      </c>
      <c r="F8" s="150">
        <v>-0.0025560279217040627</v>
      </c>
      <c r="G8" s="150" t="s">
        <v>22</v>
      </c>
      <c r="H8" s="150">
        <v>-0.27375286348980377</v>
      </c>
      <c r="I8" s="150">
        <v>-0.0026181311181902034</v>
      </c>
      <c r="J8" s="151">
        <v>-0.6375786651583644</v>
      </c>
      <c r="K8" s="124">
        <v>-0.07368459075802158</v>
      </c>
    </row>
    <row r="9" spans="1:11" s="20" customFormat="1" ht="14.25" collapsed="1">
      <c r="A9" s="21">
        <v>6</v>
      </c>
      <c r="B9" s="148" t="s">
        <v>19</v>
      </c>
      <c r="C9" s="149">
        <v>39413</v>
      </c>
      <c r="D9" s="149">
        <v>39589</v>
      </c>
      <c r="E9" s="150">
        <v>0.03008785919279333</v>
      </c>
      <c r="F9" s="150">
        <v>0.025193541818025578</v>
      </c>
      <c r="G9" s="150">
        <v>0.06995746811418657</v>
      </c>
      <c r="H9" s="150" t="s">
        <v>22</v>
      </c>
      <c r="I9" s="150">
        <v>0.05638661292201985</v>
      </c>
      <c r="J9" s="151">
        <v>3.2370676477651426</v>
      </c>
      <c r="K9" s="124">
        <v>0.1275207510371612</v>
      </c>
    </row>
    <row r="10" spans="1:11" s="20" customFormat="1" ht="14.25" collapsed="1">
      <c r="A10" s="21">
        <v>7</v>
      </c>
      <c r="B10" s="148" t="s">
        <v>119</v>
      </c>
      <c r="C10" s="149">
        <v>39429</v>
      </c>
      <c r="D10" s="149">
        <v>39618</v>
      </c>
      <c r="E10" s="150">
        <v>0.002278659726208332</v>
      </c>
      <c r="F10" s="150">
        <v>-0.051615407886315356</v>
      </c>
      <c r="G10" s="150">
        <v>-0.037361645418149014</v>
      </c>
      <c r="H10" s="150">
        <v>-0.06946115482068604</v>
      </c>
      <c r="I10" s="150">
        <v>-0.03649260195338688</v>
      </c>
      <c r="J10" s="151">
        <v>0.09509454365166037</v>
      </c>
      <c r="K10" s="124">
        <v>0.007630259797650307</v>
      </c>
    </row>
    <row r="11" spans="1:11" s="20" customFormat="1" ht="14.25" collapsed="1">
      <c r="A11" s="21">
        <v>8</v>
      </c>
      <c r="B11" s="148" t="s">
        <v>23</v>
      </c>
      <c r="C11" s="149">
        <v>39560</v>
      </c>
      <c r="D11" s="149">
        <v>39770</v>
      </c>
      <c r="E11" s="150">
        <v>-0.055988757052420235</v>
      </c>
      <c r="F11" s="150">
        <v>-0.14659837885077753</v>
      </c>
      <c r="G11" s="150">
        <v>-0.061361870310272515</v>
      </c>
      <c r="H11" s="150">
        <v>0.008864036505306316</v>
      </c>
      <c r="I11" s="150">
        <v>-0.07817292435827283</v>
      </c>
      <c r="J11" s="151">
        <v>-0.03874555905292465</v>
      </c>
      <c r="K11" s="124">
        <v>-0.0034201214931898205</v>
      </c>
    </row>
    <row r="12" spans="1:11" s="20" customFormat="1" ht="14.25" collapsed="1">
      <c r="A12" s="21">
        <v>9</v>
      </c>
      <c r="B12" s="148" t="s">
        <v>76</v>
      </c>
      <c r="C12" s="149">
        <v>39884</v>
      </c>
      <c r="D12" s="149">
        <v>40001</v>
      </c>
      <c r="E12" s="150">
        <v>0.0016324196402217606</v>
      </c>
      <c r="F12" s="150">
        <v>-0.030189564231227428</v>
      </c>
      <c r="G12" s="150">
        <v>0.014016831072495073</v>
      </c>
      <c r="H12" s="150">
        <v>-0.06479096070157342</v>
      </c>
      <c r="I12" s="150">
        <v>0.01700312419695771</v>
      </c>
      <c r="J12" s="151">
        <v>0.18774940505082882</v>
      </c>
      <c r="K12" s="124">
        <v>0.015908576541739272</v>
      </c>
    </row>
    <row r="13" spans="1:11" s="20" customFormat="1" ht="14.25">
      <c r="A13" s="21">
        <v>11</v>
      </c>
      <c r="B13" s="148" t="s">
        <v>59</v>
      </c>
      <c r="C13" s="149">
        <v>40253</v>
      </c>
      <c r="D13" s="149">
        <v>40366</v>
      </c>
      <c r="E13" s="150">
        <v>0.021259808253243362</v>
      </c>
      <c r="F13" s="150">
        <v>-0.1066145949716103</v>
      </c>
      <c r="G13" s="150">
        <v>-0.04565386120696102</v>
      </c>
      <c r="H13" s="150" t="s">
        <v>22</v>
      </c>
      <c r="I13" s="150">
        <v>-0.03800215263799467</v>
      </c>
      <c r="J13" s="151">
        <v>0.36742283821236965</v>
      </c>
      <c r="K13" s="124">
        <v>0.03210922375327674</v>
      </c>
    </row>
    <row r="14" spans="1:11" s="20" customFormat="1" ht="14.25">
      <c r="A14" s="21">
        <v>12</v>
      </c>
      <c r="B14" s="148" t="s">
        <v>60</v>
      </c>
      <c r="C14" s="149">
        <v>40114</v>
      </c>
      <c r="D14" s="149">
        <v>40401</v>
      </c>
      <c r="E14" s="150">
        <v>-0.05420040147365157</v>
      </c>
      <c r="F14" s="150">
        <v>-0.10799045995596435</v>
      </c>
      <c r="G14" s="150">
        <v>-0.053708324122844986</v>
      </c>
      <c r="H14" s="150">
        <v>-0.05416710418878734</v>
      </c>
      <c r="I14" s="150">
        <v>-0.05800864975779774</v>
      </c>
      <c r="J14" s="151">
        <v>0.34070117847924086</v>
      </c>
      <c r="K14" s="124">
        <v>0.030352429804045844</v>
      </c>
    </row>
    <row r="15" spans="1:11" s="20" customFormat="1" ht="14.25">
      <c r="A15" s="21">
        <v>13</v>
      </c>
      <c r="B15" s="148" t="s">
        <v>63</v>
      </c>
      <c r="C15" s="149">
        <v>40226</v>
      </c>
      <c r="D15" s="149">
        <v>40430</v>
      </c>
      <c r="E15" s="150">
        <v>0.0062156818205734155</v>
      </c>
      <c r="F15" s="150">
        <v>0.03825870701554268</v>
      </c>
      <c r="G15" s="150">
        <v>0.06137478270585972</v>
      </c>
      <c r="H15" s="150">
        <v>0.0844523796726464</v>
      </c>
      <c r="I15" s="150">
        <v>0.06019410028000571</v>
      </c>
      <c r="J15" s="151">
        <v>2.6421908121018896</v>
      </c>
      <c r="K15" s="124">
        <v>0.1421353481833605</v>
      </c>
    </row>
    <row r="16" spans="1:11" s="20" customFormat="1" ht="14.25">
      <c r="A16" s="21">
        <v>14</v>
      </c>
      <c r="B16" s="148" t="s">
        <v>80</v>
      </c>
      <c r="C16" s="149">
        <v>40427</v>
      </c>
      <c r="D16" s="149">
        <v>40543</v>
      </c>
      <c r="E16" s="150">
        <v>0.04337096085657377</v>
      </c>
      <c r="F16" s="150">
        <v>0.004508502763117761</v>
      </c>
      <c r="G16" s="150">
        <v>0.07318805541554085</v>
      </c>
      <c r="H16" s="150">
        <v>0.15281941207552618</v>
      </c>
      <c r="I16" s="150">
        <v>0.07806387634350043</v>
      </c>
      <c r="J16" s="151">
        <v>2.490137896174776</v>
      </c>
      <c r="K16" s="124">
        <v>0.1419534424127975</v>
      </c>
    </row>
    <row r="17" spans="1:11" s="20" customFormat="1" ht="14.25" collapsed="1">
      <c r="A17" s="21">
        <v>15</v>
      </c>
      <c r="B17" s="148" t="s">
        <v>70</v>
      </c>
      <c r="C17" s="149">
        <v>40444</v>
      </c>
      <c r="D17" s="149">
        <v>40638</v>
      </c>
      <c r="E17" s="150">
        <v>0.0031874418102064705</v>
      </c>
      <c r="F17" s="150">
        <v>0.05140214313139646</v>
      </c>
      <c r="G17" s="150">
        <v>0.060793980281637516</v>
      </c>
      <c r="H17" s="150">
        <v>0.02958594033504136</v>
      </c>
      <c r="I17" s="150">
        <v>0.07357623658347556</v>
      </c>
      <c r="J17" s="151">
        <v>0.3490929497908055</v>
      </c>
      <c r="K17" s="124">
        <v>0.03324344356487874</v>
      </c>
    </row>
    <row r="18" spans="1:11" s="20" customFormat="1" ht="14.25" collapsed="1">
      <c r="A18" s="21">
        <v>16</v>
      </c>
      <c r="B18" s="148" t="s">
        <v>79</v>
      </c>
      <c r="C18" s="149">
        <v>40427</v>
      </c>
      <c r="D18" s="149">
        <v>40708</v>
      </c>
      <c r="E18" s="150">
        <v>0.031652509726512124</v>
      </c>
      <c r="F18" s="150">
        <v>0.028744966418291495</v>
      </c>
      <c r="G18" s="150">
        <v>0.08887450112964701</v>
      </c>
      <c r="H18" s="150">
        <v>0.14110118620432632</v>
      </c>
      <c r="I18" s="150">
        <v>0.09812963034512956</v>
      </c>
      <c r="J18" s="151">
        <v>2.9931097493974677</v>
      </c>
      <c r="K18" s="124">
        <v>0.16701869507905376</v>
      </c>
    </row>
    <row r="19" spans="1:11" s="20" customFormat="1" ht="14.25" collapsed="1">
      <c r="A19" s="21">
        <v>17</v>
      </c>
      <c r="B19" s="148" t="s">
        <v>101</v>
      </c>
      <c r="C19" s="149">
        <v>41026</v>
      </c>
      <c r="D19" s="149">
        <v>41242</v>
      </c>
      <c r="E19" s="150">
        <v>0.00229949213792513</v>
      </c>
      <c r="F19" s="150">
        <v>0.022109504116502032</v>
      </c>
      <c r="G19" s="150">
        <v>0.1429108652322939</v>
      </c>
      <c r="H19" s="150">
        <v>0.14367766789177883</v>
      </c>
      <c r="I19" s="150">
        <v>0.14877085664741707</v>
      </c>
      <c r="J19" s="151">
        <v>1.6802768968595605</v>
      </c>
      <c r="K19" s="124">
        <v>0.14046036367490733</v>
      </c>
    </row>
    <row r="20" spans="1:12" s="20" customFormat="1" ht="15.75" thickBot="1">
      <c r="A20" s="147"/>
      <c r="B20" s="152" t="s">
        <v>102</v>
      </c>
      <c r="C20" s="153" t="s">
        <v>50</v>
      </c>
      <c r="D20" s="153" t="s">
        <v>50</v>
      </c>
      <c r="E20" s="154">
        <f>AVERAGE(E4:E19)</f>
        <v>0.001572140377196142</v>
      </c>
      <c r="F20" s="154">
        <f>AVERAGE(F4:F19)</f>
        <v>-0.023624059624377698</v>
      </c>
      <c r="G20" s="154">
        <f>AVERAGE(G4:G19)</f>
        <v>0.02159459677341504</v>
      </c>
      <c r="H20" s="154">
        <f>AVERAGE(H4:H19)</f>
        <v>0.002627870293131242</v>
      </c>
      <c r="I20" s="154">
        <f>AVERAGE(I4:I19)</f>
        <v>0.02155938465656152</v>
      </c>
      <c r="J20" s="153" t="s">
        <v>50</v>
      </c>
      <c r="K20" s="154">
        <f>AVERAGE(K4:K19)</f>
        <v>0.06689832951155339</v>
      </c>
      <c r="L20" s="155"/>
    </row>
    <row r="21" spans="1:11" s="20" customFormat="1" ht="14.25">
      <c r="A21" s="198" t="s">
        <v>91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s="20" customFormat="1" ht="15" collapsed="1" thickBot="1">
      <c r="A22" s="193"/>
      <c r="B22" s="193"/>
      <c r="C22" s="193"/>
      <c r="D22" s="193"/>
      <c r="E22" s="193"/>
      <c r="F22" s="193"/>
      <c r="G22" s="193"/>
      <c r="H22" s="193"/>
      <c r="I22" s="165"/>
      <c r="J22" s="165"/>
      <c r="K22" s="165"/>
    </row>
    <row r="23" spans="5:10" s="20" customFormat="1" ht="14.25" collapsed="1">
      <c r="E23" s="107"/>
      <c r="J23" s="19"/>
    </row>
    <row r="24" spans="5:10" s="20" customFormat="1" ht="14.25" collapsed="1">
      <c r="E24" s="108"/>
      <c r="J24" s="19"/>
    </row>
    <row r="25" spans="5:10" s="20" customFormat="1" ht="14.25">
      <c r="E25" s="107"/>
      <c r="F25" s="107"/>
      <c r="J25" s="19"/>
    </row>
    <row r="26" spans="5:10" s="20" customFormat="1" ht="14.25" collapsed="1">
      <c r="E26" s="108"/>
      <c r="I26" s="108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tabSelected="1" zoomScale="85" zoomScaleNormal="85" workbookViewId="0" topLeftCell="A1">
      <selection activeCell="B8" sqref="B8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200" t="s">
        <v>112</v>
      </c>
      <c r="B1" s="200"/>
      <c r="C1" s="200"/>
      <c r="D1" s="200"/>
      <c r="E1" s="200"/>
      <c r="F1" s="200"/>
      <c r="G1" s="200"/>
    </row>
    <row r="2" spans="1:7" ht="15.75" thickBot="1">
      <c r="A2" s="195" t="s">
        <v>41</v>
      </c>
      <c r="B2" s="89"/>
      <c r="C2" s="201" t="s">
        <v>26</v>
      </c>
      <c r="D2" s="202"/>
      <c r="E2" s="201" t="s">
        <v>27</v>
      </c>
      <c r="F2" s="202"/>
      <c r="G2" s="90"/>
    </row>
    <row r="3" spans="1:7" ht="45.75" thickBot="1">
      <c r="A3" s="196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8" ht="15" customHeight="1">
      <c r="A4" s="21">
        <v>1</v>
      </c>
      <c r="B4" s="37" t="s">
        <v>19</v>
      </c>
      <c r="C4" s="38">
        <v>2222.3491900000013</v>
      </c>
      <c r="D4" s="95">
        <v>0.1867552142031113</v>
      </c>
      <c r="E4" s="39">
        <v>440</v>
      </c>
      <c r="F4" s="95">
        <v>0.1520912547528517</v>
      </c>
      <c r="G4" s="40">
        <v>1861.5281476230039</v>
      </c>
      <c r="H4" s="53"/>
    </row>
    <row r="5" spans="1:8" ht="14.25" customHeight="1">
      <c r="A5" s="21">
        <v>2</v>
      </c>
      <c r="B5" s="37" t="s">
        <v>78</v>
      </c>
      <c r="C5" s="38">
        <v>297.19083000000006</v>
      </c>
      <c r="D5" s="95">
        <v>0.09575408486497262</v>
      </c>
      <c r="E5" s="39">
        <v>376</v>
      </c>
      <c r="F5" s="95">
        <v>0.08578599133013917</v>
      </c>
      <c r="G5" s="40">
        <v>262.89422698608234</v>
      </c>
      <c r="H5" s="53"/>
    </row>
    <row r="6" spans="1:7" ht="14.25">
      <c r="A6" s="21">
        <v>3</v>
      </c>
      <c r="B6" s="37" t="s">
        <v>79</v>
      </c>
      <c r="C6" s="38">
        <v>254.21669000000043</v>
      </c>
      <c r="D6" s="95">
        <v>0.03165250972658112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80</v>
      </c>
      <c r="C7" s="38">
        <v>53.09870999999996</v>
      </c>
      <c r="D7" s="95">
        <v>0.04337096085658533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63</v>
      </c>
      <c r="C8" s="38">
        <v>28.25856000000052</v>
      </c>
      <c r="D8" s="95">
        <v>0.006215681820586468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61</v>
      </c>
      <c r="C9" s="38">
        <v>12.550799999999812</v>
      </c>
      <c r="D9" s="95">
        <v>0.0034911707480102068</v>
      </c>
      <c r="E9" s="39">
        <v>0</v>
      </c>
      <c r="F9" s="95">
        <v>0</v>
      </c>
      <c r="G9" s="40">
        <v>0</v>
      </c>
    </row>
    <row r="10" spans="1:7" ht="14.25">
      <c r="A10" s="21">
        <v>7</v>
      </c>
      <c r="B10" s="37" t="s">
        <v>76</v>
      </c>
      <c r="C10" s="38">
        <v>7.971399999999441</v>
      </c>
      <c r="D10" s="95">
        <v>0.0016324196402603783</v>
      </c>
      <c r="E10" s="39">
        <v>0</v>
      </c>
      <c r="F10" s="95">
        <v>0</v>
      </c>
      <c r="G10" s="40">
        <v>0</v>
      </c>
    </row>
    <row r="11" spans="1:8" ht="14.25">
      <c r="A11" s="21">
        <v>8</v>
      </c>
      <c r="B11" s="37" t="s">
        <v>101</v>
      </c>
      <c r="C11" s="38">
        <v>7.577580000000075</v>
      </c>
      <c r="D11" s="95">
        <v>0.0022994921379047074</v>
      </c>
      <c r="E11" s="39">
        <v>0</v>
      </c>
      <c r="F11" s="95">
        <v>0</v>
      </c>
      <c r="G11" s="40">
        <v>0</v>
      </c>
      <c r="H11" s="53"/>
    </row>
    <row r="12" spans="1:7" ht="14.25">
      <c r="A12" s="21">
        <v>9</v>
      </c>
      <c r="B12" s="37" t="s">
        <v>70</v>
      </c>
      <c r="C12" s="38">
        <v>6.146830000000075</v>
      </c>
      <c r="D12" s="95">
        <v>0.003187441810206758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119</v>
      </c>
      <c r="C13" s="38">
        <v>2.3726600000000326</v>
      </c>
      <c r="D13" s="95">
        <v>0.002278659726139193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107</v>
      </c>
      <c r="C14" s="38">
        <v>0</v>
      </c>
      <c r="D14" s="95">
        <v>0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81</v>
      </c>
      <c r="C15" s="38">
        <v>-41.305379999999886</v>
      </c>
      <c r="D15" s="95">
        <v>-0.024978777154577584</v>
      </c>
      <c r="E15" s="39">
        <v>0</v>
      </c>
      <c r="F15" s="95">
        <v>0</v>
      </c>
      <c r="G15" s="40">
        <v>0</v>
      </c>
    </row>
    <row r="16" spans="1:7" ht="14.25">
      <c r="A16" s="21">
        <v>13</v>
      </c>
      <c r="B16" s="37" t="s">
        <v>23</v>
      </c>
      <c r="C16" s="38">
        <v>-41.658260000000006</v>
      </c>
      <c r="D16" s="95">
        <v>-0.055988757052512605</v>
      </c>
      <c r="E16" s="39">
        <v>0</v>
      </c>
      <c r="F16" s="95">
        <v>0</v>
      </c>
      <c r="G16" s="40">
        <v>0</v>
      </c>
    </row>
    <row r="17" spans="1:7" ht="14.25">
      <c r="A17" s="21">
        <v>14</v>
      </c>
      <c r="B17" s="37" t="s">
        <v>60</v>
      </c>
      <c r="C17" s="38">
        <v>-273.82498000000044</v>
      </c>
      <c r="D17" s="95">
        <v>-0.054200401473647</v>
      </c>
      <c r="E17" s="39">
        <v>0</v>
      </c>
      <c r="F17" s="95">
        <v>0</v>
      </c>
      <c r="G17" s="40">
        <v>0</v>
      </c>
    </row>
    <row r="18" spans="1:7" ht="14.25">
      <c r="A18" s="21">
        <v>15</v>
      </c>
      <c r="B18" s="37" t="s">
        <v>59</v>
      </c>
      <c r="C18" s="38">
        <v>92.24670000000019</v>
      </c>
      <c r="D18" s="95">
        <v>0.015871935201839143</v>
      </c>
      <c r="E18" s="39">
        <v>-22900</v>
      </c>
      <c r="F18" s="95">
        <v>-0.005275712416999681</v>
      </c>
      <c r="G18" s="40">
        <v>-30.73496626101255</v>
      </c>
    </row>
    <row r="19" spans="1:7" ht="13.5" customHeight="1">
      <c r="A19" s="21">
        <v>16</v>
      </c>
      <c r="B19" s="37" t="s">
        <v>74</v>
      </c>
      <c r="C19" s="38">
        <v>81.21892999999969</v>
      </c>
      <c r="D19" s="95">
        <v>0.0028078651417195533</v>
      </c>
      <c r="E19" s="39">
        <v>-127</v>
      </c>
      <c r="F19" s="95">
        <v>-0.002741855394114726</v>
      </c>
      <c r="G19" s="40">
        <v>-79.15821350331484</v>
      </c>
    </row>
    <row r="20" spans="1:8" ht="15.75" thickBot="1">
      <c r="A20" s="88"/>
      <c r="B20" s="91" t="s">
        <v>49</v>
      </c>
      <c r="C20" s="92">
        <v>2708.410260000001</v>
      </c>
      <c r="D20" s="96">
        <v>0.03147250278826919</v>
      </c>
      <c r="E20" s="93">
        <v>-22211</v>
      </c>
      <c r="F20" s="96">
        <v>-0.005005037486516189</v>
      </c>
      <c r="G20" s="94">
        <v>2014.5291948447586</v>
      </c>
      <c r="H20" s="53"/>
    </row>
    <row r="21" spans="1:8" ht="15" customHeight="1" thickBot="1">
      <c r="A21" s="199"/>
      <c r="B21" s="199"/>
      <c r="C21" s="199"/>
      <c r="D21" s="199"/>
      <c r="E21" s="199"/>
      <c r="F21" s="199"/>
      <c r="G21" s="199"/>
      <c r="H21" s="164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.75" thickBot="1">
      <c r="B49" s="78"/>
      <c r="C49" s="78"/>
      <c r="D49" s="78"/>
      <c r="E49" s="78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25</v>
      </c>
      <c r="C57" s="35" t="s">
        <v>56</v>
      </c>
      <c r="D57" s="35" t="s">
        <v>57</v>
      </c>
      <c r="E57" s="59" t="s">
        <v>53</v>
      </c>
      <c r="F57"/>
    </row>
    <row r="58" spans="2:5" ht="14.25">
      <c r="B58" s="37" t="str">
        <f aca="true" t="shared" si="0" ref="B58:D61">B4</f>
        <v>ОТП Класичний</v>
      </c>
      <c r="C58" s="38">
        <f t="shared" si="0"/>
        <v>2222.3491900000013</v>
      </c>
      <c r="D58" s="95">
        <f t="shared" si="0"/>
        <v>0.1867552142031113</v>
      </c>
      <c r="E58" s="40">
        <f>G4</f>
        <v>1861.5281476230039</v>
      </c>
    </row>
    <row r="59" spans="2:5" ht="14.25">
      <c r="B59" s="37" t="str">
        <f t="shared" si="0"/>
        <v>УНІВЕР.УА/Ярослав Мудрий: Фонд Акцiй</v>
      </c>
      <c r="C59" s="38">
        <f t="shared" si="0"/>
        <v>297.19083000000006</v>
      </c>
      <c r="D59" s="95">
        <f t="shared" si="0"/>
        <v>0.09575408486497262</v>
      </c>
      <c r="E59" s="40">
        <f>G5</f>
        <v>262.89422698608234</v>
      </c>
    </row>
    <row r="60" spans="2:5" ht="14.25">
      <c r="B60" s="37" t="str">
        <f t="shared" si="0"/>
        <v>УНIВЕР.УА/Михайло Грушевський: Фонд Державних Паперiв</v>
      </c>
      <c r="C60" s="38">
        <f t="shared" si="0"/>
        <v>254.21669000000043</v>
      </c>
      <c r="D60" s="95">
        <f t="shared" si="0"/>
        <v>0.03165250972658112</v>
      </c>
      <c r="E60" s="40">
        <f>G6</f>
        <v>0</v>
      </c>
    </row>
    <row r="61" spans="2:5" ht="14.25">
      <c r="B61" s="37" t="str">
        <f t="shared" si="0"/>
        <v>УНIВЕР.УА/Тарас Шевченко: Фонд Заощаджень</v>
      </c>
      <c r="C61" s="38">
        <f t="shared" si="0"/>
        <v>53.09870999999996</v>
      </c>
      <c r="D61" s="95">
        <f t="shared" si="0"/>
        <v>0.04337096085658533</v>
      </c>
      <c r="E61" s="40">
        <f>G7</f>
        <v>0</v>
      </c>
    </row>
    <row r="62" spans="2:5" ht="14.25">
      <c r="B62" s="126" t="str">
        <f>B9</f>
        <v>Альтус-Збалансований</v>
      </c>
      <c r="C62" s="127">
        <f>C9</f>
        <v>12.550799999999812</v>
      </c>
      <c r="D62" s="128">
        <f>D9</f>
        <v>0.0034911707480102068</v>
      </c>
      <c r="E62" s="129">
        <f>G9</f>
        <v>0</v>
      </c>
    </row>
    <row r="63" spans="2:5" ht="14.25">
      <c r="B63" s="125" t="str">
        <f aca="true" t="shared" si="1" ref="B63:D66">B16</f>
        <v>Надбання</v>
      </c>
      <c r="C63" s="38">
        <f t="shared" si="1"/>
        <v>-41.658260000000006</v>
      </c>
      <c r="D63" s="95">
        <f t="shared" si="1"/>
        <v>-0.055988757052512605</v>
      </c>
      <c r="E63" s="40">
        <f>G16</f>
        <v>0</v>
      </c>
    </row>
    <row r="64" spans="2:5" ht="14.25">
      <c r="B64" s="125" t="str">
        <f t="shared" si="1"/>
        <v>Софіївський</v>
      </c>
      <c r="C64" s="38">
        <f t="shared" si="1"/>
        <v>-273.82498000000044</v>
      </c>
      <c r="D64" s="95">
        <f t="shared" si="1"/>
        <v>-0.054200401473647</v>
      </c>
      <c r="E64" s="40">
        <f>G17</f>
        <v>0</v>
      </c>
    </row>
    <row r="65" spans="2:5" ht="14.25">
      <c r="B65" s="125" t="str">
        <f t="shared" si="1"/>
        <v>ОТП Фонд Акцій</v>
      </c>
      <c r="C65" s="38">
        <f t="shared" si="1"/>
        <v>92.24670000000019</v>
      </c>
      <c r="D65" s="95">
        <f t="shared" si="1"/>
        <v>0.015871935201839143</v>
      </c>
      <c r="E65" s="40">
        <f>G18</f>
        <v>-30.73496626101255</v>
      </c>
    </row>
    <row r="66" spans="2:5" ht="14.25">
      <c r="B66" s="125" t="str">
        <f t="shared" si="1"/>
        <v>КІНТО-Класичний</v>
      </c>
      <c r="C66" s="38">
        <f t="shared" si="1"/>
        <v>81.21892999999969</v>
      </c>
      <c r="D66" s="95">
        <f t="shared" si="1"/>
        <v>0.0028078651417195533</v>
      </c>
      <c r="E66" s="40">
        <f>G19</f>
        <v>-79.15821350331484</v>
      </c>
    </row>
    <row r="67" spans="2:5" ht="14.25">
      <c r="B67" s="125" t="e">
        <f>#REF!</f>
        <v>#REF!</v>
      </c>
      <c r="C67" s="38" t="e">
        <f>#REF!</f>
        <v>#REF!</v>
      </c>
      <c r="D67" s="95" t="e">
        <f>#REF!</f>
        <v>#REF!</v>
      </c>
      <c r="E67" s="40" t="e">
        <f>#REF!</f>
        <v>#REF!</v>
      </c>
    </row>
    <row r="68" spans="2:5" ht="14.25">
      <c r="B68" s="133" t="s">
        <v>55</v>
      </c>
      <c r="C68" s="134" t="e">
        <f>C20-SUM(C58:C67)</f>
        <v>#REF!</v>
      </c>
      <c r="D68" s="135"/>
      <c r="E68" s="134" t="e">
        <f>G20-SUM(E58:E67)</f>
        <v>#REF!</v>
      </c>
    </row>
    <row r="69" spans="2:5" ht="15">
      <c r="B69" s="131" t="s">
        <v>49</v>
      </c>
      <c r="C69" s="132" t="e">
        <f>SUM(C58:C68)</f>
        <v>#REF!</v>
      </c>
      <c r="D69" s="132"/>
      <c r="E69" s="132" t="e">
        <f>SUM(E58:E68)</f>
        <v>#REF!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13" sqref="A1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25</v>
      </c>
      <c r="B1" s="67" t="s">
        <v>85</v>
      </c>
      <c r="C1" s="10"/>
    </row>
    <row r="2" spans="1:3" ht="14.25">
      <c r="A2" s="214" t="s">
        <v>23</v>
      </c>
      <c r="B2" s="215">
        <v>-0.055988757052420235</v>
      </c>
      <c r="C2" s="10"/>
    </row>
    <row r="3" spans="1:3" ht="14.25">
      <c r="A3" s="136" t="s">
        <v>60</v>
      </c>
      <c r="B3" s="143">
        <v>-0.05420040147365157</v>
      </c>
      <c r="C3" s="10"/>
    </row>
    <row r="4" spans="1:3" ht="14.25">
      <c r="A4" s="136" t="s">
        <v>81</v>
      </c>
      <c r="B4" s="143">
        <v>-0.024978777154628817</v>
      </c>
      <c r="C4" s="10"/>
    </row>
    <row r="5" spans="1:3" ht="14.25">
      <c r="A5" s="136" t="s">
        <v>107</v>
      </c>
      <c r="B5" s="144">
        <v>0</v>
      </c>
      <c r="C5" s="10"/>
    </row>
    <row r="6" spans="1:3" ht="14.25">
      <c r="A6" s="136" t="s">
        <v>76</v>
      </c>
      <c r="B6" s="144">
        <v>0.0016324196402217606</v>
      </c>
      <c r="C6" s="10"/>
    </row>
    <row r="7" spans="1:3" ht="14.25">
      <c r="A7" s="136" t="s">
        <v>119</v>
      </c>
      <c r="B7" s="144">
        <v>0.002278659726208332</v>
      </c>
      <c r="C7" s="10"/>
    </row>
    <row r="8" spans="1:3" ht="14.25">
      <c r="A8" s="136" t="s">
        <v>101</v>
      </c>
      <c r="B8" s="144">
        <v>0.00229949213792513</v>
      </c>
      <c r="C8" s="10"/>
    </row>
    <row r="9" spans="1:3" ht="14.25">
      <c r="A9" s="136" t="s">
        <v>70</v>
      </c>
      <c r="B9" s="144">
        <v>0.0031874418102064705</v>
      </c>
      <c r="C9" s="10"/>
    </row>
    <row r="10" spans="1:3" ht="14.25">
      <c r="A10" s="136" t="s">
        <v>61</v>
      </c>
      <c r="B10" s="144">
        <v>0.00349117074800942</v>
      </c>
      <c r="C10" s="10"/>
    </row>
    <row r="11" spans="1:3" ht="14.25">
      <c r="A11" s="137" t="s">
        <v>74</v>
      </c>
      <c r="B11" s="145">
        <v>0.005564978903084272</v>
      </c>
      <c r="C11" s="10"/>
    </row>
    <row r="12" spans="1:3" ht="14.25">
      <c r="A12" s="137" t="s">
        <v>63</v>
      </c>
      <c r="B12" s="145">
        <v>0.0062156818205734155</v>
      </c>
      <c r="C12" s="10"/>
    </row>
    <row r="13" spans="1:3" ht="14.25">
      <c r="A13" s="136" t="s">
        <v>78</v>
      </c>
      <c r="B13" s="144">
        <v>0.009281198900487508</v>
      </c>
      <c r="C13" s="10"/>
    </row>
    <row r="14" spans="1:3" ht="14.25">
      <c r="A14" s="136" t="s">
        <v>59</v>
      </c>
      <c r="B14" s="144">
        <v>0.021259808253243362</v>
      </c>
      <c r="C14" s="10"/>
    </row>
    <row r="15" spans="1:3" ht="14.25">
      <c r="A15" s="136" t="s">
        <v>19</v>
      </c>
      <c r="B15" s="144">
        <v>0.03008785919279333</v>
      </c>
      <c r="C15" s="10"/>
    </row>
    <row r="16" spans="1:3" ht="14.25">
      <c r="A16" s="136" t="s">
        <v>79</v>
      </c>
      <c r="B16" s="144">
        <v>0.031652509726512124</v>
      </c>
      <c r="C16" s="10"/>
    </row>
    <row r="17" spans="1:3" ht="14.25">
      <c r="A17" s="136" t="s">
        <v>80</v>
      </c>
      <c r="B17" s="144">
        <v>0.04337096085657377</v>
      </c>
      <c r="C17" s="10"/>
    </row>
    <row r="18" spans="1:3" ht="14.25">
      <c r="A18" s="138" t="s">
        <v>30</v>
      </c>
      <c r="B18" s="143">
        <v>0.001572140377196142</v>
      </c>
      <c r="C18" s="10"/>
    </row>
    <row r="19" spans="1:3" ht="14.25">
      <c r="A19" s="138" t="s">
        <v>1</v>
      </c>
      <c r="B19" s="143">
        <v>0.06781791354718836</v>
      </c>
      <c r="C19" s="10"/>
    </row>
    <row r="20" spans="1:3" ht="14.25">
      <c r="A20" s="138" t="s">
        <v>0</v>
      </c>
      <c r="B20" s="143">
        <v>-0.00047963547703744336</v>
      </c>
      <c r="C20" s="57"/>
    </row>
    <row r="21" spans="1:3" ht="14.25">
      <c r="A21" s="138" t="s">
        <v>31</v>
      </c>
      <c r="B21" s="143">
        <v>0.013230244439580874</v>
      </c>
      <c r="C21" s="9"/>
    </row>
    <row r="22" spans="1:3" ht="14.25">
      <c r="A22" s="138" t="s">
        <v>32</v>
      </c>
      <c r="B22" s="143">
        <v>0.009184069253103333</v>
      </c>
      <c r="C22" s="73"/>
    </row>
    <row r="23" spans="1:3" ht="14.25">
      <c r="A23" s="138" t="s">
        <v>33</v>
      </c>
      <c r="B23" s="143">
        <v>0.009534246575342466</v>
      </c>
      <c r="C23" s="10"/>
    </row>
    <row r="24" spans="1:3" ht="15" thickBot="1">
      <c r="A24" s="139" t="s">
        <v>104</v>
      </c>
      <c r="B24" s="146">
        <v>0.0074574869938679456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188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1462283.29</v>
      </c>
      <c r="F3" s="113">
        <v>683</v>
      </c>
      <c r="G3" s="112">
        <v>2140.971142020498</v>
      </c>
      <c r="H3" s="52">
        <v>1000</v>
      </c>
      <c r="I3" s="109" t="s">
        <v>24</v>
      </c>
      <c r="J3" s="114" t="s">
        <v>97</v>
      </c>
    </row>
    <row r="4" spans="1:10" ht="14.25" customHeight="1">
      <c r="A4" s="21">
        <v>2</v>
      </c>
      <c r="B4" s="109" t="s">
        <v>105</v>
      </c>
      <c r="C4" s="110" t="s">
        <v>39</v>
      </c>
      <c r="D4" s="111" t="s">
        <v>106</v>
      </c>
      <c r="E4" s="112">
        <v>833599.1703</v>
      </c>
      <c r="F4" s="113">
        <v>1982</v>
      </c>
      <c r="G4" s="112">
        <v>420.5848487891019</v>
      </c>
      <c r="H4" s="81">
        <v>1000</v>
      </c>
      <c r="I4" s="109" t="s">
        <v>21</v>
      </c>
      <c r="J4" s="114" t="s">
        <v>35</v>
      </c>
    </row>
    <row r="5" spans="1:10" ht="15.75" thickBot="1">
      <c r="A5" s="189" t="s">
        <v>49</v>
      </c>
      <c r="B5" s="190"/>
      <c r="C5" s="115" t="s">
        <v>50</v>
      </c>
      <c r="D5" s="115" t="s">
        <v>50</v>
      </c>
      <c r="E5" s="97">
        <f>SUM(E3:E4)</f>
        <v>2295882.4603</v>
      </c>
      <c r="F5" s="98">
        <f>SUM(F3:F4)</f>
        <v>2665</v>
      </c>
      <c r="G5" s="115" t="s">
        <v>50</v>
      </c>
      <c r="H5" s="115" t="s">
        <v>50</v>
      </c>
      <c r="I5" s="115" t="s">
        <v>50</v>
      </c>
      <c r="J5" s="115" t="s">
        <v>50</v>
      </c>
    </row>
    <row r="6" spans="1:8" ht="14.25">
      <c r="A6" s="192"/>
      <c r="B6" s="192"/>
      <c r="C6" s="192"/>
      <c r="D6" s="192"/>
      <c r="E6" s="192"/>
      <c r="F6" s="192"/>
      <c r="G6" s="192"/>
      <c r="H6" s="192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4" t="s">
        <v>114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ht="15.75" customHeight="1" thickBot="1">
      <c r="A2" s="195" t="s">
        <v>41</v>
      </c>
      <c r="B2" s="101"/>
      <c r="C2" s="102"/>
      <c r="D2" s="103"/>
      <c r="E2" s="197" t="s">
        <v>68</v>
      </c>
      <c r="F2" s="197"/>
      <c r="G2" s="197"/>
      <c r="H2" s="197"/>
      <c r="I2" s="197"/>
      <c r="J2" s="197"/>
      <c r="K2" s="197"/>
    </row>
    <row r="3" spans="1:11" ht="45.75" thickBot="1">
      <c r="A3" s="196"/>
      <c r="B3" s="104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ht="14.25" collapsed="1">
      <c r="A4" s="21">
        <v>1</v>
      </c>
      <c r="B4" s="27" t="s">
        <v>105</v>
      </c>
      <c r="C4" s="105">
        <v>39048</v>
      </c>
      <c r="D4" s="105">
        <v>39140</v>
      </c>
      <c r="E4" s="99">
        <v>0.0014719104804747918</v>
      </c>
      <c r="F4" s="99">
        <v>-0.09448055472903238</v>
      </c>
      <c r="G4" s="99">
        <v>-0.12080756781262547</v>
      </c>
      <c r="H4" s="99">
        <v>-0.1171415759733001</v>
      </c>
      <c r="I4" s="99">
        <v>-0.11432967645322423</v>
      </c>
      <c r="J4" s="106">
        <v>-0.5794151512108937</v>
      </c>
      <c r="K4" s="162">
        <v>-0.06322867270422605</v>
      </c>
    </row>
    <row r="5" spans="1:11" ht="14.25" collapsed="1">
      <c r="A5" s="21">
        <v>2</v>
      </c>
      <c r="B5" s="27" t="s">
        <v>34</v>
      </c>
      <c r="C5" s="105">
        <v>39100</v>
      </c>
      <c r="D5" s="105">
        <v>39268</v>
      </c>
      <c r="E5" s="99">
        <v>-0.017460728014883298</v>
      </c>
      <c r="F5" s="99">
        <v>-0.03881515293271964</v>
      </c>
      <c r="G5" s="99">
        <v>0.01731588085860447</v>
      </c>
      <c r="H5" s="99">
        <v>0.04823749483146811</v>
      </c>
      <c r="I5" s="99">
        <v>0.01043481491256415</v>
      </c>
      <c r="J5" s="106">
        <v>1.1409711420203261</v>
      </c>
      <c r="K5" s="163">
        <v>0.060741862129509716</v>
      </c>
    </row>
    <row r="6" spans="1:11" ht="15.75" thickBot="1">
      <c r="A6" s="147"/>
      <c r="B6" s="152" t="s">
        <v>102</v>
      </c>
      <c r="C6" s="153" t="s">
        <v>50</v>
      </c>
      <c r="D6" s="153" t="s">
        <v>50</v>
      </c>
      <c r="E6" s="154">
        <f>AVERAGE(E4:E5)</f>
        <v>-0.007994408767204253</v>
      </c>
      <c r="F6" s="154">
        <f>AVERAGE(F4:F5)</f>
        <v>-0.06664785383087601</v>
      </c>
      <c r="G6" s="154">
        <f>AVERAGE(G4:G5)</f>
        <v>-0.0517458434770105</v>
      </c>
      <c r="H6" s="154">
        <f>AVERAGE(H4:H5)</f>
        <v>-0.034452040570916</v>
      </c>
      <c r="I6" s="154">
        <f>AVERAGE(I4:I5)</f>
        <v>-0.05194743077033004</v>
      </c>
      <c r="J6" s="153" t="s">
        <v>50</v>
      </c>
      <c r="K6" s="154">
        <f>AVERAGE(K4:K5)</f>
        <v>-0.001243405287358168</v>
      </c>
    </row>
    <row r="7" spans="1:11" ht="14.25">
      <c r="A7" s="205" t="s">
        <v>91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1" ht="15" thickBo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120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200" t="s">
        <v>115</v>
      </c>
      <c r="B1" s="200"/>
      <c r="C1" s="200"/>
      <c r="D1" s="200"/>
      <c r="E1" s="200"/>
      <c r="F1" s="200"/>
      <c r="G1" s="200"/>
    </row>
    <row r="2" spans="1:7" s="31" customFormat="1" ht="15.75" customHeight="1" thickBot="1">
      <c r="A2" s="195" t="s">
        <v>41</v>
      </c>
      <c r="B2" s="89"/>
      <c r="C2" s="201" t="s">
        <v>26</v>
      </c>
      <c r="D2" s="202"/>
      <c r="E2" s="201" t="s">
        <v>27</v>
      </c>
      <c r="F2" s="202"/>
      <c r="G2" s="90"/>
    </row>
    <row r="3" spans="1:7" s="31" customFormat="1" ht="45.75" thickBot="1">
      <c r="A3" s="196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31" customFormat="1" ht="14.25">
      <c r="A4" s="21">
        <v>1</v>
      </c>
      <c r="B4" s="37" t="s">
        <v>105</v>
      </c>
      <c r="C4" s="38">
        <v>1.2251800000000512</v>
      </c>
      <c r="D4" s="99">
        <v>0.001471910480478226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34</v>
      </c>
      <c r="C5" s="38">
        <v>-25.986270000000022</v>
      </c>
      <c r="D5" s="99">
        <v>-0.017460728014890004</v>
      </c>
      <c r="E5" s="39">
        <v>0</v>
      </c>
      <c r="F5" s="99">
        <v>0</v>
      </c>
      <c r="G5" s="40">
        <v>0</v>
      </c>
    </row>
    <row r="6" spans="1:7" s="31" customFormat="1" ht="15.75" thickBot="1">
      <c r="A6" s="116"/>
      <c r="B6" s="91" t="s">
        <v>49</v>
      </c>
      <c r="C6" s="117">
        <v>-24.76108999999997</v>
      </c>
      <c r="D6" s="96">
        <v>-0.010669923865213591</v>
      </c>
      <c r="E6" s="93">
        <v>0</v>
      </c>
      <c r="F6" s="96">
        <v>0</v>
      </c>
      <c r="G6" s="94">
        <v>0</v>
      </c>
    </row>
    <row r="7" spans="1:11" s="31" customFormat="1" ht="15" customHeight="1" thickBot="1">
      <c r="A7" s="203"/>
      <c r="B7" s="203"/>
      <c r="C7" s="203"/>
      <c r="D7" s="203"/>
      <c r="E7" s="203"/>
      <c r="F7" s="203"/>
      <c r="G7" s="203"/>
      <c r="H7" s="7"/>
      <c r="I7" s="7"/>
      <c r="J7" s="7"/>
      <c r="K7" s="7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25</v>
      </c>
      <c r="C33" s="35" t="s">
        <v>56</v>
      </c>
      <c r="D33" s="35" t="s">
        <v>57</v>
      </c>
      <c r="E33" s="36" t="s">
        <v>53</v>
      </c>
    </row>
    <row r="34" spans="1:5" ht="14.25">
      <c r="A34" s="22">
        <v>1</v>
      </c>
      <c r="B34" s="37" t="str">
        <f aca="true" t="shared" si="0" ref="B34:D35">B4</f>
        <v>ТАСК Український Капітал</v>
      </c>
      <c r="C34" s="121">
        <f t="shared" si="0"/>
        <v>1.2251800000000512</v>
      </c>
      <c r="D34" s="99">
        <f t="shared" si="0"/>
        <v>0.001471910480478226</v>
      </c>
      <c r="E34" s="122">
        <f>G4</f>
        <v>0</v>
      </c>
    </row>
    <row r="35" spans="1:5" ht="14.25">
      <c r="A35" s="22">
        <v>2</v>
      </c>
      <c r="B35" s="37" t="str">
        <f t="shared" si="0"/>
        <v>Збалансований фонд "Паритет"</v>
      </c>
      <c r="C35" s="121">
        <f t="shared" si="0"/>
        <v>-25.986270000000022</v>
      </c>
      <c r="D35" s="99">
        <f t="shared" si="0"/>
        <v>-0.017460728014890004</v>
      </c>
      <c r="E35" s="122">
        <f>G5</f>
        <v>0</v>
      </c>
    </row>
    <row r="36" spans="2:5" ht="14.25">
      <c r="B36" s="37"/>
      <c r="C36" s="121"/>
      <c r="D36" s="99"/>
      <c r="E36" s="122"/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25</v>
      </c>
      <c r="B1" s="67" t="s">
        <v>85</v>
      </c>
      <c r="C1" s="10"/>
      <c r="D1" s="10"/>
    </row>
    <row r="2" spans="1:4" ht="14.25">
      <c r="A2" s="27" t="s">
        <v>34</v>
      </c>
      <c r="B2" s="140">
        <v>-0.017460728014883298</v>
      </c>
      <c r="C2" s="10"/>
      <c r="D2" s="10"/>
    </row>
    <row r="3" spans="1:4" ht="14.25">
      <c r="A3" s="27" t="s">
        <v>105</v>
      </c>
      <c r="B3" s="140">
        <v>0.0014719104804747918</v>
      </c>
      <c r="C3" s="10"/>
      <c r="D3" s="10"/>
    </row>
    <row r="4" spans="1:4" ht="14.25">
      <c r="A4" s="27" t="s">
        <v>30</v>
      </c>
      <c r="B4" s="141">
        <v>-0.007994408767204253</v>
      </c>
      <c r="C4" s="10"/>
      <c r="D4" s="10"/>
    </row>
    <row r="5" spans="1:4" ht="14.25">
      <c r="A5" s="27" t="s">
        <v>1</v>
      </c>
      <c r="B5" s="141">
        <v>0.06781791354718836</v>
      </c>
      <c r="C5" s="10"/>
      <c r="D5" s="10"/>
    </row>
    <row r="6" spans="1:4" ht="14.25">
      <c r="A6" s="27" t="s">
        <v>0</v>
      </c>
      <c r="B6" s="141">
        <v>-0.00047963547703744336</v>
      </c>
      <c r="C6" s="10"/>
      <c r="D6" s="10"/>
    </row>
    <row r="7" spans="1:4" ht="14.25">
      <c r="A7" s="27" t="s">
        <v>31</v>
      </c>
      <c r="B7" s="141">
        <v>0.013230244439580874</v>
      </c>
      <c r="C7" s="10"/>
      <c r="D7" s="10"/>
    </row>
    <row r="8" spans="1:4" ht="14.25">
      <c r="A8" s="27" t="s">
        <v>32</v>
      </c>
      <c r="B8" s="141">
        <v>0.009184069253103333</v>
      </c>
      <c r="C8" s="10"/>
      <c r="D8" s="10"/>
    </row>
    <row r="9" spans="1:4" ht="14.25">
      <c r="A9" s="27" t="s">
        <v>33</v>
      </c>
      <c r="B9" s="141">
        <v>0.009534246575342466</v>
      </c>
      <c r="C9" s="10"/>
      <c r="D9" s="10"/>
    </row>
    <row r="10" spans="1:4" ht="15" thickBot="1">
      <c r="A10" s="75" t="s">
        <v>104</v>
      </c>
      <c r="B10" s="142">
        <v>0.0074574869938679456</v>
      </c>
      <c r="C10" s="10"/>
      <c r="D10" s="10"/>
    </row>
    <row r="11" spans="2:4" ht="12.75">
      <c r="B11" s="10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2020-06-10T10:19:15Z</dcterms:modified>
  <cp:category/>
  <cp:version/>
  <cp:contentType/>
  <cp:contentStatus/>
</cp:coreProperties>
</file>