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uba\квартал\Статистика -2025\"/>
    </mc:Choice>
  </mc:AlternateContent>
  <xr:revisionPtr revIDLastSave="0" documentId="8_{952701BF-33B0-42C8-B5CC-4268E35247F5}" xr6:coauthVersionLast="47" xr6:coauthVersionMax="47" xr10:uidLastSave="{00000000-0000-0000-0000-000000000000}"/>
  <bookViews>
    <workbookView xWindow="-120" yWindow="-120" windowWidth="29040" windowHeight="15840" tabRatio="904" xr2:uid="{038C95E2-0A8B-42AA-B2B8-8DF0FA7E279E}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ВЧА'!$B$38:$E$38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ВЧА'!$B$32:$E$32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'інд+дох'!$A$26:$C$26</definedName>
    <definedName name="cevv">#REF!</definedName>
    <definedName name="_xlnm.Print_Area" localSheetId="1">В_ВЧА!#REF!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20" l="1"/>
  <c r="E43" i="20"/>
  <c r="E42" i="20"/>
  <c r="E41" i="20"/>
  <c r="E40" i="20"/>
  <c r="D44" i="20"/>
  <c r="D43" i="20"/>
  <c r="D42" i="20"/>
  <c r="D41" i="20"/>
  <c r="D40" i="20"/>
  <c r="C44" i="20"/>
  <c r="C43" i="20"/>
  <c r="C42" i="20"/>
  <c r="C41" i="20"/>
  <c r="C40" i="20"/>
  <c r="B44" i="20"/>
  <c r="B43" i="20"/>
  <c r="B42" i="20"/>
  <c r="B41" i="20"/>
  <c r="B40" i="20"/>
  <c r="H10" i="24"/>
  <c r="F9" i="23"/>
  <c r="E9" i="23"/>
  <c r="E62" i="14"/>
  <c r="E63" i="14"/>
  <c r="E64" i="14"/>
  <c r="E65" i="14"/>
  <c r="D62" i="14"/>
  <c r="D63" i="14"/>
  <c r="D64" i="14"/>
  <c r="D65" i="14"/>
  <c r="C62" i="14"/>
  <c r="C63" i="14"/>
  <c r="C64" i="14"/>
  <c r="C65" i="14"/>
  <c r="B62" i="14"/>
  <c r="B63" i="14"/>
  <c r="B64" i="14"/>
  <c r="B65" i="14"/>
  <c r="E66" i="14"/>
  <c r="D66" i="14"/>
  <c r="C66" i="14"/>
  <c r="B66" i="14"/>
  <c r="K10" i="24"/>
  <c r="I10" i="24"/>
  <c r="G10" i="24"/>
  <c r="F10" i="24"/>
  <c r="E10" i="24"/>
  <c r="K19" i="21"/>
  <c r="C18" i="12"/>
  <c r="C22" i="12"/>
  <c r="C25" i="12"/>
  <c r="D25" i="12" s="1"/>
  <c r="C26" i="12"/>
  <c r="D26" i="12"/>
  <c r="C27" i="12"/>
  <c r="D27" i="12" s="1"/>
  <c r="C28" i="12"/>
  <c r="D28" i="12"/>
  <c r="C29" i="12"/>
  <c r="D29" i="12" s="1"/>
  <c r="C30" i="12"/>
  <c r="D30" i="12"/>
  <c r="C31" i="12"/>
  <c r="D31" i="12" s="1"/>
  <c r="C32" i="12"/>
  <c r="D32" i="12"/>
  <c r="B25" i="12"/>
  <c r="B26" i="12"/>
  <c r="B27" i="12"/>
  <c r="B28" i="12"/>
  <c r="B29" i="12"/>
  <c r="B30" i="12"/>
  <c r="B31" i="12"/>
  <c r="B32" i="12"/>
  <c r="C24" i="12"/>
  <c r="D24" i="12" s="1"/>
  <c r="B24" i="12"/>
  <c r="C23" i="12"/>
  <c r="B23" i="12"/>
  <c r="E39" i="20"/>
  <c r="D39" i="20"/>
  <c r="C39" i="20"/>
  <c r="B39" i="20"/>
  <c r="E33" i="17"/>
  <c r="D33" i="17"/>
  <c r="C33" i="17"/>
  <c r="B33" i="17"/>
  <c r="E61" i="14"/>
  <c r="E60" i="14"/>
  <c r="E59" i="14"/>
  <c r="E58" i="14"/>
  <c r="E57" i="14"/>
  <c r="E67" i="14" s="1"/>
  <c r="D61" i="14"/>
  <c r="D60" i="14"/>
  <c r="D59" i="14"/>
  <c r="D58" i="14"/>
  <c r="D57" i="14"/>
  <c r="C61" i="14"/>
  <c r="C60" i="14"/>
  <c r="C59" i="14"/>
  <c r="C58" i="14"/>
  <c r="C67" i="14" s="1"/>
  <c r="C68" i="14" s="1"/>
  <c r="C57" i="14"/>
  <c r="B61" i="14"/>
  <c r="B60" i="14"/>
  <c r="B59" i="14"/>
  <c r="B58" i="14"/>
  <c r="B57" i="14"/>
  <c r="I19" i="21"/>
  <c r="H19" i="21"/>
  <c r="G19" i="21"/>
  <c r="F19" i="21"/>
  <c r="E19" i="21"/>
  <c r="D22" i="12"/>
  <c r="D23" i="12"/>
  <c r="D18" i="12"/>
  <c r="E68" i="14" l="1"/>
</calcChain>
</file>

<file path=xl/sharedStrings.xml><?xml version="1.0" encoding="utf-8"?>
<sst xmlns="http://schemas.openxmlformats.org/spreadsheetml/2006/main" count="389" uniqueCount="126">
  <si>
    <t>Індекс ПФТС</t>
  </si>
  <si>
    <t>Індекс УБ</t>
  </si>
  <si>
    <t>Відкриті ІСІ</t>
  </si>
  <si>
    <t>Інтервальні ІСІ</t>
  </si>
  <si>
    <t>Закриті ІСІ</t>
  </si>
  <si>
    <t>CAC 40 (Франція)</t>
  </si>
  <si>
    <t>FTSE 100  (Великобританія)</t>
  </si>
  <si>
    <t>HANG SENG (Гонг-Конг)</t>
  </si>
  <si>
    <t>NIKKEI 225 (Японія)</t>
  </si>
  <si>
    <t>DAX (ФРН)</t>
  </si>
  <si>
    <t>S&amp;P 500 (США)</t>
  </si>
  <si>
    <t>Дата реєстрації</t>
  </si>
  <si>
    <t>Дата досягнення нормативів</t>
  </si>
  <si>
    <t>Номінал ІС, грн.</t>
  </si>
  <si>
    <t>Назва КУА</t>
  </si>
  <si>
    <t>Офіційний сайт КУА</t>
  </si>
  <si>
    <t>ТОВ КУА "Альтус ессетс актівітіс"</t>
  </si>
  <si>
    <t>ТОВ КУА "Універ Менеджмент"</t>
  </si>
  <si>
    <t>ТОВ КУА "ТАСК-Інвест"</t>
  </si>
  <si>
    <t>н.д.</t>
  </si>
  <si>
    <t>Надбання</t>
  </si>
  <si>
    <t>Назва фонду</t>
  </si>
  <si>
    <t xml:space="preserve">Вартість чистих активів </t>
  </si>
  <si>
    <t>Кількість інвестиційних сертифікатів в обігу</t>
  </si>
  <si>
    <t>зміна, %</t>
  </si>
  <si>
    <t>зміна, шт.</t>
  </si>
  <si>
    <t>Середня доходність фондів</t>
  </si>
  <si>
    <t>Депозити у євро</t>
  </si>
  <si>
    <t>Депозити у дол. США</t>
  </si>
  <si>
    <t>Депозити у грн.</t>
  </si>
  <si>
    <t>http://www.task.ua/</t>
  </si>
  <si>
    <t>Форма</t>
  </si>
  <si>
    <t>Вид</t>
  </si>
  <si>
    <t>пайовий</t>
  </si>
  <si>
    <t>N з/п</t>
  </si>
  <si>
    <t>ВЧА, грн.</t>
  </si>
  <si>
    <t>Кількість ІС в обігу, шт.</t>
  </si>
  <si>
    <t>ВЧА на один ІС, грн.</t>
  </si>
  <si>
    <t>ТОВ КУА "Альтус Ассетс Актівітіс"</t>
  </si>
  <si>
    <t>http://univer.ua/</t>
  </si>
  <si>
    <t>ТОВ КУА "АРТ - КАПІТАЛ Менеджмент"</t>
  </si>
  <si>
    <t>Разом</t>
  </si>
  <si>
    <t>х</t>
  </si>
  <si>
    <t>з початку діяльності фонду</t>
  </si>
  <si>
    <t>зміна, тис. грн.</t>
  </si>
  <si>
    <t>Чистий притік/відтік капіталу, тис. грн.</t>
  </si>
  <si>
    <t>Інші</t>
  </si>
  <si>
    <t>Зміна ВЧА, тис. грн.</t>
  </si>
  <si>
    <t>Зміна ВЧА, %</t>
  </si>
  <si>
    <t>Період</t>
  </si>
  <si>
    <t>Софіївський</t>
  </si>
  <si>
    <t>Альтус-Збалансований</t>
  </si>
  <si>
    <t>http://www.altus.ua/</t>
  </si>
  <si>
    <t>Альтус-Депозит</t>
  </si>
  <si>
    <t>Кількість ЦП в обігу, шт.</t>
  </si>
  <si>
    <t>ВЧА на один ЦП, грн.</t>
  </si>
  <si>
    <t>Номінал ЦП, грн.</t>
  </si>
  <si>
    <t>Кількість цінних паперів в обігу</t>
  </si>
  <si>
    <t>Доходність інвестиційних сертифікатів</t>
  </si>
  <si>
    <t>Зміна з початку року</t>
  </si>
  <si>
    <t>ВСІ</t>
  </si>
  <si>
    <t>ТОВ КУА "Всесвіт"</t>
  </si>
  <si>
    <t>http://www.vseswit.com.ua/</t>
  </si>
  <si>
    <t>КІНТО-Класичний</t>
  </si>
  <si>
    <t>http://www.kinto.com/</t>
  </si>
  <si>
    <t>КІНТО-Еквіті</t>
  </si>
  <si>
    <t>ТОВ КУА "ІВЕКС ЕССЕТ МЕНЕДЖМЕНТ"</t>
  </si>
  <si>
    <t>УНІВЕР.УА/Ярослав Мудрий: Фонд Акцiй</t>
  </si>
  <si>
    <t>УНIВЕР.УА/Михайло Грушевський: Фонд Державних Паперiв</t>
  </si>
  <si>
    <t>УНIВЕР.УА/Тарас Шевченко: Фонд Заощаджень</t>
  </si>
  <si>
    <t>УНІВЕР.УА/Володимир Великий: Фонд Збалансований</t>
  </si>
  <si>
    <t>Індекс Української Біржі</t>
  </si>
  <si>
    <t>Індекс</t>
  </si>
  <si>
    <t>http://www.am.eavex.com.ua/</t>
  </si>
  <si>
    <t>1 місяць*</t>
  </si>
  <si>
    <t>Назва фонду*</t>
  </si>
  <si>
    <t>1 рік</t>
  </si>
  <si>
    <t>Зміна за місяць</t>
  </si>
  <si>
    <t>1 місяць</t>
  </si>
  <si>
    <t>з початку діяльності фонду, % річних (середня)*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</si>
  <si>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</si>
  <si>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</si>
  <si>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Доходність</t>
  </si>
  <si>
    <t>ПрАТ “КІНТО”</t>
  </si>
  <si>
    <t>(*) Усі фонди - диверсифіковані пайові.</t>
  </si>
  <si>
    <t>Чистий притік/відтік капіталу за місяць, тис. грн.</t>
  </si>
  <si>
    <t>http://am.artcapital.ua/</t>
  </si>
  <si>
    <t>3 місяці</t>
  </si>
  <si>
    <t>6 місяців</t>
  </si>
  <si>
    <t>з початку року</t>
  </si>
  <si>
    <t>КІНТО-Казначейський</t>
  </si>
  <si>
    <t>Середнє значення</t>
  </si>
  <si>
    <t>"Золотий" депозит (за офіційним курсом золота)</t>
  </si>
  <si>
    <t>Відкриті фонди. Ренкінг за ВЧА</t>
  </si>
  <si>
    <t>Доходність відкритих фондів. Сортування за датою досягнення нормативів</t>
  </si>
  <si>
    <t>Динаміка відкритих фондів. Ренкінг за чистим притоком</t>
  </si>
  <si>
    <t>Інтервальні фонди. Ренкінг за ВЧА</t>
  </si>
  <si>
    <t>Доходність інтервальних фондів. Сортування за датою досягнення нормативів</t>
  </si>
  <si>
    <t>Динаміка інтервальних фондів. Ренкінг за чистим притоком</t>
  </si>
  <si>
    <t>Закриті фонди. Ренкінг за ВЧА</t>
  </si>
  <si>
    <t>Доходність закритих фондів. Сортування за датою досягнення нормативів</t>
  </si>
  <si>
    <t>Динаміка закритих фондів. Ренкінг за чистим притоком</t>
  </si>
  <si>
    <t>березень</t>
  </si>
  <si>
    <t>ТАСК Ресурс</t>
  </si>
  <si>
    <t>квітень</t>
  </si>
  <si>
    <t>DJI (США)</t>
  </si>
  <si>
    <t>КІНТО-Голд</t>
  </si>
  <si>
    <t>ОТП Класичний</t>
  </si>
  <si>
    <t>ТОВ КУА "ОТП Капітал"</t>
  </si>
  <si>
    <t>http://otpcapital.com.ua/</t>
  </si>
  <si>
    <t>ОТП Фонд Акцій</t>
  </si>
  <si>
    <t>з початку 2025 року</t>
  </si>
  <si>
    <t>SSE COMPOSITE (Китай)</t>
  </si>
  <si>
    <t>WIG20 (Польща)</t>
  </si>
  <si>
    <t>ЗЕМЕЛЬНИЙ ІНВЕСТИЦІЙНИЙ ФОНД ҐРУНТОВНО</t>
  </si>
  <si>
    <t>закритий строковий недиверсифікований</t>
  </si>
  <si>
    <t>ТОВ "КУА "ІЗІ ЛАЙФ"</t>
  </si>
  <si>
    <t>easylife.com.ua</t>
  </si>
  <si>
    <t>Закритий строковий спеціалізований</t>
  </si>
  <si>
    <t>ПрАТ "КIНТО"</t>
  </si>
  <si>
    <t>www.kinto.com</t>
  </si>
  <si>
    <t>Інжур Оушен</t>
  </si>
  <si>
    <t>ТОВ «ІНЖУР»</t>
  </si>
  <si>
    <t>https://www.inzhur.reit/</t>
  </si>
  <si>
    <t>ІНЖУР ЕНЕРДЖІ</t>
  </si>
  <si>
    <t>Інжур Житній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</si>
</sst>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#,##0.00&quot; грн.&quot;;\-#,##0.00&quot; грн.&quot;"/>
  </numFmts>
  <fonts count="23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6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0" fontId="15" fillId="0" borderId="21" xfId="4" applyFont="1" applyFill="1" applyBorder="1" applyAlignment="1">
      <alignment vertical="center" wrapText="1"/>
    </xf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5" fillId="0" borderId="8" xfId="3" applyNumberFormat="1" applyFont="1" applyFill="1" applyBorder="1" applyAlignment="1">
      <alignment horizontal="center" vertical="center" wrapText="1"/>
    </xf>
    <xf numFmtId="3" fontId="15" fillId="0" borderId="8" xfId="3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8" xfId="0" applyNumberFormat="1" applyFont="1" applyBorder="1" applyAlignment="1">
      <alignment horizontal="right" vertical="center" indent="1"/>
    </xf>
    <xf numFmtId="10" fontId="10" fillId="0" borderId="20" xfId="0" applyNumberFormat="1" applyFont="1" applyBorder="1" applyAlignment="1">
      <alignment horizontal="right" vertical="center" indent="1"/>
    </xf>
    <xf numFmtId="0" fontId="10" fillId="0" borderId="39" xfId="0" applyFont="1" applyFill="1" applyBorder="1" applyAlignment="1">
      <alignment horizontal="left" vertical="center" wrapText="1" shrinkToFit="1"/>
    </xf>
    <xf numFmtId="0" fontId="10" fillId="0" borderId="40" xfId="0" applyFont="1" applyFill="1" applyBorder="1" applyAlignment="1">
      <alignment horizontal="left" vertical="center" wrapText="1" shrinkToFi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41" xfId="10" applyNumberFormat="1" applyFont="1" applyFill="1" applyBorder="1" applyAlignment="1">
      <alignment horizontal="right" vertical="center" inden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3" xfId="0" applyFont="1" applyFill="1" applyBorder="1" applyAlignment="1">
      <alignment horizontal="left" vertical="center" wrapText="1" shrinkToFit="1"/>
    </xf>
    <xf numFmtId="4" fontId="10" fillId="0" borderId="44" xfId="0" applyNumberFormat="1" applyFont="1" applyFill="1" applyBorder="1" applyAlignment="1">
      <alignment horizontal="right" vertical="center" indent="1"/>
    </xf>
    <xf numFmtId="10" fontId="10" fillId="0" borderId="44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5" fillId="0" borderId="10" xfId="4" applyFont="1" applyFill="1" applyBorder="1" applyAlignment="1">
      <alignment vertical="center" wrapText="1"/>
    </xf>
    <xf numFmtId="0" fontId="15" fillId="0" borderId="4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6" xfId="5" applyNumberFormat="1" applyFont="1" applyFill="1" applyBorder="1" applyAlignment="1">
      <alignment horizontal="right" vertical="center" indent="1"/>
    </xf>
    <xf numFmtId="10" fontId="20" fillId="0" borderId="46" xfId="0" applyNumberFormat="1" applyFont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4" fontId="10" fillId="0" borderId="47" xfId="0" applyNumberFormat="1" applyFont="1" applyFill="1" applyBorder="1" applyAlignment="1">
      <alignment horizontal="right" vertical="center" indent="1"/>
    </xf>
    <xf numFmtId="10" fontId="13" fillId="0" borderId="38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7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21" fillId="0" borderId="48" xfId="4" applyFont="1" applyFill="1" applyBorder="1" applyAlignment="1">
      <alignment vertical="center" wrapText="1"/>
    </xf>
    <xf numFmtId="10" fontId="21" fillId="0" borderId="48" xfId="5" applyNumberFormat="1" applyFont="1" applyFill="1" applyBorder="1" applyAlignment="1">
      <alignment horizontal="center" vertical="center" wrapText="1"/>
    </xf>
    <xf numFmtId="10" fontId="21" fillId="0" borderId="48" xfId="5" applyNumberFormat="1" applyFont="1" applyFill="1" applyBorder="1" applyAlignment="1">
      <alignment horizontal="right" vertical="center" wrapText="1" indent="1"/>
    </xf>
    <xf numFmtId="0" fontId="10" fillId="0" borderId="49" xfId="0" applyFont="1" applyFill="1" applyBorder="1" applyAlignment="1">
      <alignment horizontal="center" vertical="center"/>
    </xf>
    <xf numFmtId="0" fontId="15" fillId="0" borderId="50" xfId="3" applyFont="1" applyFill="1" applyBorder="1" applyAlignment="1">
      <alignment vertical="center" wrapText="1"/>
    </xf>
    <xf numFmtId="4" fontId="15" fillId="0" borderId="51" xfId="3" applyNumberFormat="1" applyFont="1" applyFill="1" applyBorder="1" applyAlignment="1">
      <alignment horizontal="center" vertical="center" wrapText="1"/>
    </xf>
    <xf numFmtId="3" fontId="15" fillId="0" borderId="51" xfId="3" applyNumberFormat="1" applyFont="1" applyFill="1" applyBorder="1" applyAlignment="1">
      <alignment horizontal="center" vertical="center" wrapText="1"/>
    </xf>
    <xf numFmtId="4" fontId="15" fillId="0" borderId="51" xfId="3" applyNumberFormat="1" applyFont="1" applyFill="1" applyBorder="1" applyAlignment="1">
      <alignment horizontal="right" vertical="center" wrapText="1" indent="1"/>
    </xf>
    <xf numFmtId="3" fontId="15" fillId="0" borderId="51" xfId="3" applyNumberFormat="1" applyFont="1" applyFill="1" applyBorder="1" applyAlignment="1">
      <alignment horizontal="right" vertical="center" wrapText="1" indent="1"/>
    </xf>
    <xf numFmtId="3" fontId="10" fillId="0" borderId="51" xfId="0" applyNumberFormat="1" applyFont="1" applyBorder="1" applyAlignment="1">
      <alignment horizontal="right" vertical="center" indent="1"/>
    </xf>
    <xf numFmtId="0" fontId="15" fillId="0" borderId="51" xfId="3" applyFont="1" applyFill="1" applyBorder="1" applyAlignment="1">
      <alignment vertical="center" wrapText="1"/>
    </xf>
    <xf numFmtId="0" fontId="16" fillId="0" borderId="52" xfId="1" applyFont="1" applyFill="1" applyBorder="1" applyAlignment="1" applyProtection="1">
      <alignment vertical="center" wrapText="1"/>
    </xf>
    <xf numFmtId="0" fontId="15" fillId="0" borderId="48" xfId="4" applyFont="1" applyFill="1" applyBorder="1" applyAlignment="1">
      <alignment vertical="center" wrapText="1"/>
    </xf>
    <xf numFmtId="14" fontId="15" fillId="0" borderId="48" xfId="4" applyNumberFormat="1" applyFont="1" applyFill="1" applyBorder="1" applyAlignment="1">
      <alignment horizontal="center" vertical="center" wrapText="1"/>
    </xf>
    <xf numFmtId="10" fontId="15" fillId="0" borderId="48" xfId="5" applyNumberFormat="1" applyFont="1" applyFill="1" applyBorder="1" applyAlignment="1">
      <alignment horizontal="right" vertical="center" wrapText="1" indent="1"/>
    </xf>
    <xf numFmtId="10" fontId="15" fillId="0" borderId="48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Border="1" applyAlignment="1">
      <alignment horizontal="right" vertical="center" indent="1"/>
    </xf>
    <xf numFmtId="0" fontId="10" fillId="0" borderId="17" xfId="0" applyFont="1" applyFill="1" applyBorder="1" applyAlignment="1">
      <alignment horizontal="left" vertical="center" wrapText="1" shrinkToFit="1"/>
    </xf>
    <xf numFmtId="10" fontId="15" fillId="0" borderId="51" xfId="5" applyNumberFormat="1" applyFont="1" applyFill="1" applyBorder="1" applyAlignment="1">
      <alignment horizontal="right" vertical="center" wrapText="1" indent="1"/>
    </xf>
    <xf numFmtId="3" fontId="10" fillId="0" borderId="18" xfId="0" applyNumberFormat="1" applyFont="1" applyFill="1" applyBorder="1" applyAlignment="1">
      <alignment horizontal="right" vertical="center" indent="1"/>
    </xf>
    <xf numFmtId="0" fontId="15" fillId="0" borderId="53" xfId="4" applyFont="1" applyFill="1" applyBorder="1" applyAlignment="1">
      <alignment horizontal="left" vertical="center" wrapText="1"/>
    </xf>
    <xf numFmtId="10" fontId="15" fillId="0" borderId="54" xfId="5" applyNumberFormat="1" applyFont="1" applyFill="1" applyBorder="1" applyAlignment="1">
      <alignment horizontal="right" vertical="center" indent="1"/>
    </xf>
    <xf numFmtId="0" fontId="6" fillId="0" borderId="24" xfId="0" applyFont="1" applyBorder="1" applyAlignment="1">
      <alignment horizontal="left" vertical="center"/>
    </xf>
    <xf numFmtId="0" fontId="21" fillId="0" borderId="24" xfId="6" applyFont="1" applyFill="1" applyBorder="1" applyAlignment="1">
      <alignment horizontal="center" vertical="center" wrapText="1"/>
    </xf>
    <xf numFmtId="0" fontId="21" fillId="0" borderId="55" xfId="6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8" xfId="0" applyFont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0" fillId="0" borderId="58" xfId="0" applyBorder="1" applyAlignment="1"/>
    <xf numFmtId="0" fontId="9" fillId="0" borderId="6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</cellXfs>
  <cellStyles count="11">
    <cellStyle name="Відсотковий" xfId="9" builtinId="5"/>
    <cellStyle name="Гиперссылка" xfId="1" xr:uid="{B502E085-A58C-4074-8A05-9EC8D8798D63}"/>
    <cellStyle name="Звичайний" xfId="0" builtinId="0"/>
    <cellStyle name="Обычный_Nastya_Otkrit" xfId="2" xr:uid="{03BC7706-9668-4B19-B25A-34C93A78BB10}"/>
    <cellStyle name="Обычный_Відкр_1" xfId="3" xr:uid="{2581ED32-FCC4-44B2-97C2-A517E6E53859}"/>
    <cellStyle name="Обычный_Відкр_2" xfId="4" xr:uid="{2A592A7B-FD8E-4F5D-A269-010BCF09D28A}"/>
    <cellStyle name="Обычный_З_2_28.10" xfId="5" xr:uid="{A0A03BD5-2A5C-4B8B-BBD1-583B9402B014}"/>
    <cellStyle name="Обычный_Лист2" xfId="6" xr:uid="{F0B2BD14-9229-4944-A56E-1E5C9EBA666D}"/>
    <cellStyle name="Обычный_Лист5" xfId="7" xr:uid="{121D9C4C-C8DD-4396-8151-03DB55C096FD}"/>
    <cellStyle name="Открывавшаяся гиперссылка" xfId="8" xr:uid="{3FFFF267-AE54-4CE4-87A7-D82076DC81C8}"/>
    <cellStyle name="Процентный 2" xfId="10" xr:uid="{BE6ACEF3-C486-4D1C-BF32-324A794FE1D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індексів українських акцій та доходності публічних фондів за місяць</a:t>
            </a:r>
          </a:p>
        </c:rich>
      </c:tx>
      <c:layout>
        <c:manualLayout>
          <c:xMode val="edge"/>
          <c:yMode val="edge"/>
          <c:x val="0.24872569492645896"/>
          <c:y val="1.9157776559802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3334371484989342E-2"/>
          <c:y val="0.29119820370899729"/>
          <c:w val="0.95045695105918337"/>
          <c:h val="0.32568220151664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Індекс ПФТС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0961112006595553E-3"/>
                  <c:y val="9.9738590887760159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97-4494-A1EF-49ECD36603A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297-4494-A1EF-49ECD36603A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297-4494-A1EF-49ECD36603A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березень</c:v>
                </c:pt>
                <c:pt idx="1">
                  <c:v>квітень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5.6341346028541128E-3</c:v>
                </c:pt>
                <c:pt idx="1">
                  <c:v>0</c:v>
                </c:pt>
                <c:pt idx="2">
                  <c:v>5.4136942834166479E-3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97-4494-A1EF-49ECD36603A4}"/>
            </c:ext>
          </c:extLst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Індекс УБ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8393688237337065E-3"/>
                  <c:y val="1.029049174482632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97-4494-A1EF-49ECD36603A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297-4494-A1EF-49ECD36603A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297-4494-A1EF-49ECD36603A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березень</c:v>
                </c:pt>
                <c:pt idx="1">
                  <c:v>квітень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97-4494-A1EF-49ECD36603A4}"/>
            </c:ext>
          </c:extLst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Відкриті ІСІ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1103959177783673E-3"/>
                  <c:y val="-2.63967554246526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97-4494-A1EF-49ECD36603A4}"/>
                </c:ext>
              </c:extLst>
            </c:dLbl>
            <c:dLbl>
              <c:idx val="1"/>
              <c:layout>
                <c:manualLayout>
                  <c:x val="2.2500751171858902E-3"/>
                  <c:y val="-2.72378758751303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97-4494-A1EF-49ECD36603A4}"/>
                </c:ext>
              </c:extLst>
            </c:dLbl>
            <c:dLbl>
              <c:idx val="2"/>
              <c:layout>
                <c:manualLayout>
                  <c:x val="1.0464238885511401E-3"/>
                  <c:y val="-1.820536784227444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97-4494-A1EF-49ECD36603A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297-4494-A1EF-49ECD36603A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E297-4494-A1EF-49ECD36603A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березень</c:v>
                </c:pt>
                <c:pt idx="1">
                  <c:v>квітень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2.6611717386414643E-2</c:v>
                </c:pt>
                <c:pt idx="1">
                  <c:v>6.2271839580494573E-3</c:v>
                </c:pt>
                <c:pt idx="2">
                  <c:v>0.21053016069049005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297-4494-A1EF-49ECD36603A4}"/>
            </c:ext>
          </c:extLst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Інтервальні ІСІ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8660902108803565E-3"/>
                  <c:y val="-1.590366168523160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97-4494-A1EF-49ECD36603A4}"/>
                </c:ext>
              </c:extLst>
            </c:dLbl>
            <c:dLbl>
              <c:idx val="1"/>
              <c:layout>
                <c:manualLayout>
                  <c:x val="2.2963144623396881E-3"/>
                  <c:y val="-8.240551061310608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97-4494-A1EF-49ECD36603A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E297-4494-A1EF-49ECD36603A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E297-4494-A1EF-49ECD36603A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березень</c:v>
                </c:pt>
                <c:pt idx="1">
                  <c:v>квітень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297-4494-A1EF-49ECD36603A4}"/>
            </c:ext>
          </c:extLst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Закриті ІСІ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297-4494-A1EF-49ECD36603A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297-4494-A1EF-49ECD36603A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E297-4494-A1EF-49ECD36603A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березень</c:v>
                </c:pt>
                <c:pt idx="1">
                  <c:v>квітень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2.5096007135323617E-2</c:v>
                </c:pt>
                <c:pt idx="1">
                  <c:v>1.4325838992433041E-2</c:v>
                </c:pt>
                <c:pt idx="2">
                  <c:v>3.9581989837097618E-2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297-4494-A1EF-49ECD36603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1710798527"/>
        <c:axId val="1"/>
      </c:barChart>
      <c:catAx>
        <c:axId val="171079852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22"/>
          <c:min val="-0.02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710798527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145583971522718E-2"/>
          <c:y val="0.85826838987915"/>
          <c:w val="0.64275506042851249"/>
          <c:h val="8.4294216863130794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українських та світових індексів акцій
за місяць</a:t>
            </a:r>
          </a:p>
        </c:rich>
      </c:tx>
      <c:layout>
        <c:manualLayout>
          <c:xMode val="edge"/>
          <c:yMode val="edge"/>
          <c:x val="0.17021822416364421"/>
          <c:y val="1.35505942334766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534658940893198"/>
          <c:y val="0.17615772503519703"/>
          <c:w val="0.62358791736873498"/>
          <c:h val="0.596226146272974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'інд+дох'!$B$26</c:f>
              <c:strCache>
                <c:ptCount val="1"/>
                <c:pt idx="0">
                  <c:v>Зміна за місяць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9.4027105582705994E-2"/>
                  <c:y val="-4.390671182869587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11-4FEB-9BCD-CD25F2B2649F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211-4FEB-9BCD-CD25F2B2649F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211-4FEB-9BCD-CD25F2B2649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7211-4FEB-9BCD-CD25F2B2649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211-4FEB-9BCD-CD25F2B2649F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211-4FEB-9BCD-CD25F2B2649F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211-4FEB-9BCD-CD25F2B2649F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211-4FEB-9BCD-CD25F2B2649F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211-4FEB-9BCD-CD25F2B2649F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211-4FEB-9BCD-CD25F2B2649F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211-4FEB-9BCD-CD25F2B2649F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211-4FEB-9BCD-CD25F2B2649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'інд+дох'!$A$27:$A$37</c:f>
              <c:strCache>
                <c:ptCount val="11"/>
                <c:pt idx="0">
                  <c:v>HANG SENG (Гонг-Конг)</c:v>
                </c:pt>
                <c:pt idx="1">
                  <c:v>DJI (США)</c:v>
                </c:pt>
                <c:pt idx="2">
                  <c:v>CAC 40 (Франція)</c:v>
                </c:pt>
                <c:pt idx="3">
                  <c:v>SSE COMPOSITE (Китай)</c:v>
                </c:pt>
                <c:pt idx="4">
                  <c:v>FTSE 100  (Великобританія)</c:v>
                </c:pt>
                <c:pt idx="5">
                  <c:v>S&amp;P 500 (США)</c:v>
                </c:pt>
                <c:pt idx="6">
                  <c:v>Індекс УБ</c:v>
                </c:pt>
                <c:pt idx="7">
                  <c:v>Індекс ПФТС</c:v>
                </c:pt>
                <c:pt idx="8">
                  <c:v>NIKKEI 225 (Японія)</c:v>
                </c:pt>
                <c:pt idx="9">
                  <c:v>DAX (ФРН)</c:v>
                </c:pt>
                <c:pt idx="10">
                  <c:v>WIG20 (Польща)</c:v>
                </c:pt>
              </c:strCache>
            </c:strRef>
          </c:cat>
          <c:val>
            <c:numRef>
              <c:f>'інд+дох'!$B$27:$B$37</c:f>
              <c:numCache>
                <c:formatCode>0.00%</c:formatCode>
                <c:ptCount val="11"/>
                <c:pt idx="0">
                  <c:v>-4.3260733975271304E-2</c:v>
                </c:pt>
                <c:pt idx="1">
                  <c:v>-3.1722480200829684E-2</c:v>
                </c:pt>
                <c:pt idx="2">
                  <c:v>-2.5265989877687689E-2</c:v>
                </c:pt>
                <c:pt idx="3">
                  <c:v>-1.6873993721722935E-2</c:v>
                </c:pt>
                <c:pt idx="4">
                  <c:v>-1.0248391843696747E-2</c:v>
                </c:pt>
                <c:pt idx="5">
                  <c:v>-7.6249365182604611E-3</c:v>
                </c:pt>
                <c:pt idx="6">
                  <c:v>0</c:v>
                </c:pt>
                <c:pt idx="7">
                  <c:v>0</c:v>
                </c:pt>
                <c:pt idx="8">
                  <c:v>1.2011490961200133E-2</c:v>
                </c:pt>
                <c:pt idx="9">
                  <c:v>1.5046817987600214E-2</c:v>
                </c:pt>
                <c:pt idx="10">
                  <c:v>1.8151391755452551E-2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11-4FEB-9BCD-CD25F2B2649F}"/>
            </c:ext>
          </c:extLst>
        </c:ser>
        <c:ser>
          <c:idx val="1"/>
          <c:order val="1"/>
          <c:tx>
            <c:strRef>
              <c:f>'інд+дох'!$C$26</c:f>
              <c:strCache>
                <c:ptCount val="1"/>
                <c:pt idx="0">
                  <c:v>Зміна з початку року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'інд+дох'!$A$27:$A$37</c:f>
              <c:strCache>
                <c:ptCount val="11"/>
                <c:pt idx="0">
                  <c:v>HANG SENG (Гонг-Конг)</c:v>
                </c:pt>
                <c:pt idx="1">
                  <c:v>DJI (США)</c:v>
                </c:pt>
                <c:pt idx="2">
                  <c:v>CAC 40 (Франція)</c:v>
                </c:pt>
                <c:pt idx="3">
                  <c:v>SSE COMPOSITE (Китай)</c:v>
                </c:pt>
                <c:pt idx="4">
                  <c:v>FTSE 100  (Великобританія)</c:v>
                </c:pt>
                <c:pt idx="5">
                  <c:v>S&amp;P 500 (США)</c:v>
                </c:pt>
                <c:pt idx="6">
                  <c:v>Індекс УБ</c:v>
                </c:pt>
                <c:pt idx="7">
                  <c:v>Індекс ПФТС</c:v>
                </c:pt>
                <c:pt idx="8">
                  <c:v>NIKKEI 225 (Японія)</c:v>
                </c:pt>
                <c:pt idx="9">
                  <c:v>DAX (ФРН)</c:v>
                </c:pt>
                <c:pt idx="10">
                  <c:v>WIG20 (Польща)</c:v>
                </c:pt>
              </c:strCache>
            </c:strRef>
          </c:cat>
          <c:val>
            <c:numRef>
              <c:f>'інд+дох'!$C$27:$C$37</c:f>
              <c:numCache>
                <c:formatCode>0.00%</c:formatCode>
                <c:ptCount val="11"/>
                <c:pt idx="0">
                  <c:v>0.10266526088051053</c:v>
                </c:pt>
                <c:pt idx="1">
                  <c:v>-4.4068500962057833E-2</c:v>
                </c:pt>
                <c:pt idx="2">
                  <c:v>2.8876508317594141E-2</c:v>
                </c:pt>
                <c:pt idx="3">
                  <c:v>-2.1699047664510585E-2</c:v>
                </c:pt>
                <c:pt idx="4">
                  <c:v>3.9377121308892038E-2</c:v>
                </c:pt>
                <c:pt idx="5">
                  <c:v>-5.3143431327710156E-2</c:v>
                </c:pt>
                <c:pt idx="6">
                  <c:v>0</c:v>
                </c:pt>
                <c:pt idx="7">
                  <c:v>5.4136942834166479E-3</c:v>
                </c:pt>
                <c:pt idx="8">
                  <c:v>-9.6483378427223432E-2</c:v>
                </c:pt>
                <c:pt idx="9">
                  <c:v>0.12998251054540777</c:v>
                </c:pt>
                <c:pt idx="10">
                  <c:v>0.24901802455280753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11-4FEB-9BCD-CD25F2B264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1710810527"/>
        <c:axId val="1"/>
      </c:barChart>
      <c:catAx>
        <c:axId val="1710810527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5"/>
          <c:min val="-7.0000000000000007E-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710810527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8.3472398387940905E-2"/>
          <c:y val="0.87536838748259449"/>
          <c:w val="0.58430678871558628"/>
          <c:h val="6.50428523206881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Частки фондів у сукупній ВЧА відкритих ІСІ</a:t>
            </a:r>
          </a:p>
        </c:rich>
      </c:tx>
      <c:layout>
        <c:manualLayout>
          <c:xMode val="edge"/>
          <c:yMode val="edge"/>
          <c:x val="0.24799696614775629"/>
          <c:y val="7.2370845973380726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523889745489418"/>
          <c:y val="0.32237922297233235"/>
          <c:w val="0.33781208361748427"/>
          <c:h val="0.3508889501739671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2B-42DE-A651-3D8F706494C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52B-42DE-A651-3D8F706494C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752B-42DE-A651-3D8F706494C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52B-42DE-A651-3D8F706494C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752B-42DE-A651-3D8F706494C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52B-42DE-A651-3D8F706494C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752B-42DE-A651-3D8F706494C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52B-42DE-A651-3D8F706494C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752B-42DE-A651-3D8F706494C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52B-42DE-A651-3D8F706494C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752B-42DE-A651-3D8F706494CA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27346692483320156"/>
                  <c:y val="0.296062551709284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2B-42DE-A651-3D8F706494C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57240380835184834"/>
                  <c:y val="0.1995680904114438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2B-42DE-A651-3D8F706494C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7482295369407106"/>
                  <c:y val="0.5109820336908397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2B-42DE-A651-3D8F706494C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460722945389434"/>
                  <c:y val="0.6886195647164106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2B-42DE-A651-3D8F706494C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6436066350381298"/>
                  <c:y val="0.7960793057071879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2B-42DE-A651-3D8F706494C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4451470432418035"/>
                  <c:y val="0.8026584735229499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2B-42DE-A651-3D8F706494C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1930664857919086"/>
                  <c:y val="0.7851140260142515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2B-42DE-A651-3D8F706494C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13941451069927921"/>
                  <c:y val="0.664495949391950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2B-42DE-A651-3D8F706494CA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6.5685682925621935E-2"/>
                  <c:y val="0.5263334252609507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2B-42DE-A651-3D8F706494CA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13003084170990464"/>
                  <c:y val="0.425452852085935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2B-42DE-A651-3D8F706494CA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13003084170990464"/>
                  <c:y val="0.3355375586038560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2B-42DE-A651-3D8F706494C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В_ВЧА!$B$22:$B$32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КІНТО-Класичний</c:v>
                </c:pt>
                <c:pt idx="3">
                  <c:v>ОТП Фонд Акцій</c:v>
                </c:pt>
                <c:pt idx="4">
                  <c:v>КІНТО-Казначейський</c:v>
                </c:pt>
                <c:pt idx="5">
                  <c:v>УНIВЕР.УА/Михайло Грушевський: Фонд Державних Паперiв</c:v>
                </c:pt>
                <c:pt idx="6">
                  <c:v>УНІВЕР.УА/Ярослав Мудрий: Фонд Акцiй</c:v>
                </c:pt>
                <c:pt idx="7">
                  <c:v>Альтус-Депозит</c:v>
                </c:pt>
                <c:pt idx="8">
                  <c:v>Альтус-Збалансований</c:v>
                </c:pt>
                <c:pt idx="9">
                  <c:v>КІНТО-Еквіті</c:v>
                </c:pt>
                <c:pt idx="10">
                  <c:v>Софіївський</c:v>
                </c:pt>
              </c:strCache>
            </c:strRef>
          </c:cat>
          <c:val>
            <c:numRef>
              <c:f>В_ВЧА!$C$22:$C$32</c:f>
              <c:numCache>
                <c:formatCode>#,##0.00</c:formatCode>
                <c:ptCount val="11"/>
                <c:pt idx="0">
                  <c:v>6228362.9901000261</c:v>
                </c:pt>
                <c:pt idx="1">
                  <c:v>126775134.45</c:v>
                </c:pt>
                <c:pt idx="2">
                  <c:v>33368748.969999999</c:v>
                </c:pt>
                <c:pt idx="3">
                  <c:v>11076372.58</c:v>
                </c:pt>
                <c:pt idx="4">
                  <c:v>11032809.01</c:v>
                </c:pt>
                <c:pt idx="5">
                  <c:v>10999478.52</c:v>
                </c:pt>
                <c:pt idx="6">
                  <c:v>9589653.6300000008</c:v>
                </c:pt>
                <c:pt idx="7">
                  <c:v>6640083.8799999999</c:v>
                </c:pt>
                <c:pt idx="8">
                  <c:v>4943360.51</c:v>
                </c:pt>
                <c:pt idx="9">
                  <c:v>3277208.13</c:v>
                </c:pt>
                <c:pt idx="10">
                  <c:v>2736115.44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52B-42DE-A651-3D8F706494C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52B-42DE-A651-3D8F706494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752B-42DE-A651-3D8F706494C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52B-42DE-A651-3D8F706494C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52B-42DE-A651-3D8F706494C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52B-42DE-A651-3D8F706494C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52B-42DE-A651-3D8F706494C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752B-42DE-A651-3D8F706494C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752B-42DE-A651-3D8F706494C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752B-42DE-A651-3D8F706494C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752B-42DE-A651-3D8F706494C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752B-42DE-A651-3D8F706494C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В_ВЧА!$B$22:$B$32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КІНТО-Класичний</c:v>
                </c:pt>
                <c:pt idx="3">
                  <c:v>ОТП Фонд Акцій</c:v>
                </c:pt>
                <c:pt idx="4">
                  <c:v>КІНТО-Казначейський</c:v>
                </c:pt>
                <c:pt idx="5">
                  <c:v>УНIВЕР.УА/Михайло Грушевський: Фонд Державних Паперiв</c:v>
                </c:pt>
                <c:pt idx="6">
                  <c:v>УНІВЕР.УА/Ярослав Мудрий: Фонд Акцiй</c:v>
                </c:pt>
                <c:pt idx="7">
                  <c:v>Альтус-Депозит</c:v>
                </c:pt>
                <c:pt idx="8">
                  <c:v>Альтус-Збалансований</c:v>
                </c:pt>
                <c:pt idx="9">
                  <c:v>КІНТО-Еквіті</c:v>
                </c:pt>
                <c:pt idx="10">
                  <c:v>Софіївський</c:v>
                </c:pt>
              </c:strCache>
            </c:strRef>
          </c:cat>
          <c:val>
            <c:numRef>
              <c:f>В_ВЧА!$D$22:$D$32</c:f>
              <c:numCache>
                <c:formatCode>0.00%</c:formatCode>
                <c:ptCount val="11"/>
                <c:pt idx="0">
                  <c:v>2.7025349572932723E-2</c:v>
                </c:pt>
                <c:pt idx="1">
                  <c:v>0.55008713061724956</c:v>
                </c:pt>
                <c:pt idx="2">
                  <c:v>0.1447895871128741</c:v>
                </c:pt>
                <c:pt idx="3">
                  <c:v>4.8061238795868468E-2</c:v>
                </c:pt>
                <c:pt idx="4">
                  <c:v>4.7872213090435711E-2</c:v>
                </c:pt>
                <c:pt idx="5">
                  <c:v>4.772758951195788E-2</c:v>
                </c:pt>
                <c:pt idx="6">
                  <c:v>4.1610250084337351E-2</c:v>
                </c:pt>
                <c:pt idx="7">
                  <c:v>2.881183841337313E-2</c:v>
                </c:pt>
                <c:pt idx="8">
                  <c:v>2.1449624252814374E-2</c:v>
                </c:pt>
                <c:pt idx="9">
                  <c:v>1.4220059986433893E-2</c:v>
                </c:pt>
                <c:pt idx="10">
                  <c:v>1.1872216881937238E-2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52B-42DE-A651-3D8F706494C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відкритих ІСІ за місяць</a:t>
            </a:r>
          </a:p>
        </c:rich>
      </c:tx>
      <c:layout>
        <c:manualLayout>
          <c:xMode val="edge"/>
          <c:yMode val="edge"/>
          <c:x val="0.39305849239151813"/>
          <c:y val="3.901559616170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35290296825209E-2"/>
          <c:y val="0.38399560432839297"/>
          <c:w val="0.8896727798938785"/>
          <c:h val="0.344980008166684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'В_динаміка ВЧА'!$C$56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F76-44C8-A6DE-758938D7D5FA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FF76-44C8-A6DE-758938D7D5FA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FF76-44C8-A6DE-758938D7D5FA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FF76-44C8-A6DE-758938D7D5FA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FF76-44C8-A6DE-758938D7D5FA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FF76-44C8-A6DE-758938D7D5FA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FF76-44C8-A6DE-758938D7D5FA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FF76-44C8-A6DE-758938D7D5FA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0826116802087014"/>
                  <c:y val="0.3347127460188665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76-44C8-A6DE-758938D7D5FA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FF76-44C8-A6DE-758938D7D5FA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F76-44C8-A6DE-758938D7D5FA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F76-44C8-A6DE-758938D7D5FA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F76-44C8-A6DE-758938D7D5FA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F76-44C8-A6DE-758938D7D5FA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F76-44C8-A6DE-758938D7D5FA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F76-44C8-A6DE-758938D7D5FA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FF76-44C8-A6DE-758938D7D5FA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FF76-44C8-A6DE-758938D7D5FA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FF76-44C8-A6DE-758938D7D5FA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FF76-44C8-A6DE-758938D7D5FA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FF76-44C8-A6DE-758938D7D5FA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ВЧА'!$B$57:$B$67</c:f>
              <c:strCache>
                <c:ptCount val="11"/>
                <c:pt idx="0">
                  <c:v>УНIВЕР.УА/Михайло Грушевський: Фонд Державних Паперiв</c:v>
                </c:pt>
                <c:pt idx="1">
                  <c:v>КІНТО-Казначейський</c:v>
                </c:pt>
                <c:pt idx="2">
                  <c:v>КІНТО-Класичний</c:v>
                </c:pt>
                <c:pt idx="3">
                  <c:v>ОТП Фонд Акцій</c:v>
                </c:pt>
                <c:pt idx="4">
                  <c:v>Альтус-Збалансований</c:v>
                </c:pt>
                <c:pt idx="5">
                  <c:v>ТАСК Ресурс</c:v>
                </c:pt>
                <c:pt idx="6">
                  <c:v>Софіївський</c:v>
                </c:pt>
                <c:pt idx="7">
                  <c:v>Надбання</c:v>
                </c:pt>
                <c:pt idx="8">
                  <c:v>УНІВЕР.УА/Ярослав Мудрий: Фонд Акцiй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ВЧА'!$C$57:$C$67</c:f>
              <c:numCache>
                <c:formatCode>#,##0.00</c:formatCode>
                <c:ptCount val="11"/>
                <c:pt idx="0">
                  <c:v>1200.6143099999988</c:v>
                </c:pt>
                <c:pt idx="1">
                  <c:v>251.03694999999925</c:v>
                </c:pt>
                <c:pt idx="2">
                  <c:v>148.87655999999865</c:v>
                </c:pt>
                <c:pt idx="3">
                  <c:v>54.578980000000449</c:v>
                </c:pt>
                <c:pt idx="4">
                  <c:v>34.57031999999937</c:v>
                </c:pt>
                <c:pt idx="5">
                  <c:v>7.0340600000000553</c:v>
                </c:pt>
                <c:pt idx="6">
                  <c:v>0.11679999999981373</c:v>
                </c:pt>
                <c:pt idx="7">
                  <c:v>-9.222399999999908</c:v>
                </c:pt>
                <c:pt idx="8">
                  <c:v>-35.851759999999778</c:v>
                </c:pt>
                <c:pt idx="9">
                  <c:v>-31236.304189999981</c:v>
                </c:pt>
                <c:pt idx="10">
                  <c:v>104.74375999999756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F76-44C8-A6DE-758938D7D5FA}"/>
            </c:ext>
          </c:extLst>
        </c:ser>
        <c:ser>
          <c:idx val="0"/>
          <c:order val="1"/>
          <c:tx>
            <c:strRef>
              <c:f>'В_динаміка ВЧА'!$E$56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070580593650418E-2"/>
                  <c:y val="0.3326592935893030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F76-44C8-A6DE-758938D7D5F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7989984844073328"/>
                  <c:y val="0.34703346059624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F76-44C8-A6DE-758938D7D5F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6002331035131199"/>
                  <c:y val="0.3881025091875201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F76-44C8-A6DE-758938D7D5F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4090265397802821"/>
                  <c:y val="0.34703346059624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F76-44C8-A6DE-758938D7D5F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1951435245633184"/>
                  <c:y val="0.34703346059624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F76-44C8-A6DE-758938D7D5F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9963781436691052"/>
                  <c:y val="0.34703346059624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F76-44C8-A6DE-758938D7D5F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827848031420394"/>
                  <c:y val="0.34292655573712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F76-44C8-A6DE-758938D7D5F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6215238333648052"/>
                  <c:y val="0.3449800081666846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F76-44C8-A6DE-758938D7D5FA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4303172696319675"/>
                  <c:y val="0.3326592935893030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F76-44C8-A6DE-758938D7D5FA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0803755455102477"/>
                  <c:y val="0.7269221600655139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F76-44C8-A6DE-758938D7D5FA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90403453250049171"/>
                  <c:y val="0.2998040547162854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F76-44C8-A6DE-758938D7D5FA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82495128452142"/>
                  <c:y val="0.3552472703145025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F76-44C8-A6DE-758938D7D5FA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587006096187892"/>
                  <c:y val="0.34908691302581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F76-44C8-A6DE-758938D7D5FA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273472736240603"/>
                  <c:y val="0.383995604328392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F76-44C8-A6DE-758938D7D5FA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2035527547907074"/>
                  <c:y val="0.34703346059624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F76-44C8-A6DE-758938D7D5FA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873170531187296"/>
                  <c:y val="0.351140365455375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F76-44C8-A6DE-758938D7D5FA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1332872656398747"/>
                  <c:y val="0.3531938178849389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F76-44C8-A6DE-758938D7D5FA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5868162953223959"/>
                  <c:y val="0.3573007227440661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76-44C8-A6DE-758938D7D5FA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972315970552539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F76-44C8-A6DE-758938D7D5FA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3298165118356338"/>
                  <c:y val="0.46408024908137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F76-44C8-A6DE-758938D7D5FA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6775221012588999"/>
                  <c:y val="0.663265134749042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F76-44C8-A6DE-758938D7D5FA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1990804853937991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F76-44C8-A6DE-758938D7D5FA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ВЧА'!$B$57:$B$67</c:f>
              <c:strCache>
                <c:ptCount val="11"/>
                <c:pt idx="0">
                  <c:v>УНIВЕР.УА/Михайло Грушевський: Фонд Державних Паперiв</c:v>
                </c:pt>
                <c:pt idx="1">
                  <c:v>КІНТО-Казначейський</c:v>
                </c:pt>
                <c:pt idx="2">
                  <c:v>КІНТО-Класичний</c:v>
                </c:pt>
                <c:pt idx="3">
                  <c:v>ОТП Фонд Акцій</c:v>
                </c:pt>
                <c:pt idx="4">
                  <c:v>Альтус-Збалансований</c:v>
                </c:pt>
                <c:pt idx="5">
                  <c:v>ТАСК Ресурс</c:v>
                </c:pt>
                <c:pt idx="6">
                  <c:v>Софіївський</c:v>
                </c:pt>
                <c:pt idx="7">
                  <c:v>Надбання</c:v>
                </c:pt>
                <c:pt idx="8">
                  <c:v>УНІВЕР.УА/Ярослав Мудрий: Фонд Акцiй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ВЧА'!$E$57:$E$67</c:f>
              <c:numCache>
                <c:formatCode>#,##0.00</c:formatCode>
                <c:ptCount val="11"/>
                <c:pt idx="0">
                  <c:v>1013.5952734657392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-32668.968510068997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FF76-44C8-A6DE-758938D7D5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1571668367"/>
        <c:axId val="1"/>
      </c:barChart>
      <c:lineChart>
        <c:grouping val="standard"/>
        <c:varyColors val="0"/>
        <c:ser>
          <c:idx val="2"/>
          <c:order val="2"/>
          <c:tx>
            <c:strRef>
              <c:f>'В_динаміка ВЧА'!$D$56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7.1808763033065812E-2"/>
                  <c:y val="0.34908691302581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F76-44C8-A6DE-758938D7D5F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5722339695660725"/>
                  <c:y val="0.410690485912719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F76-44C8-A6DE-758938D7D5F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4717332117697391"/>
                  <c:y val="0.525683821968281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F76-44C8-A6DE-758938D7D5F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1973796592617726"/>
                  <c:y val="0.5236303695387176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F76-44C8-A6DE-758938D7D5F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39683790097220578"/>
                  <c:y val="0.517470012250026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F76-44C8-A6DE-758938D7D5F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7771724459892201"/>
                  <c:y val="0.589340847284752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F76-44C8-A6DE-758938D7D5F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5859658822563829"/>
                  <c:y val="0.574966680277807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F76-44C8-A6DE-758938D7D5F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4249945871690461"/>
                  <c:y val="0.5872873948551892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F76-44C8-A6DE-758938D7D5FA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959939376293314"/>
                  <c:y val="0.5811270375664984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F76-44C8-A6DE-758938D7D5FA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9896697395737437"/>
                  <c:y val="0.589340847284752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F76-44C8-A6DE-758938D7D5FA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FF76-44C8-A6DE-758938D7D5FA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708482479336319"/>
                  <c:y val="1.02672621478179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F76-44C8-A6DE-758938D7D5FA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031936094777528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F76-44C8-A6DE-758938D7D5FA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FF76-44C8-A6DE-758938D7D5FA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FF76-44C8-A6DE-758938D7D5FA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FF76-44C8-A6DE-758938D7D5FA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9065227507986147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F76-44C8-A6DE-758938D7D5FA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3827282319652618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F76-44C8-A6DE-758938D7D5FA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58933713131909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F76-44C8-A6DE-758938D7D5FA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FF76-44C8-A6DE-758938D7D5FA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FF76-44C8-A6DE-758938D7D5FA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FF76-44C8-A6DE-758938D7D5F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ВЧА'!$B$57:$B$66</c:f>
              <c:strCache>
                <c:ptCount val="10"/>
                <c:pt idx="0">
                  <c:v>УНIВЕР.УА/Михайло Грушевський: Фонд Державних Паперiв</c:v>
                </c:pt>
                <c:pt idx="1">
                  <c:v>КІНТО-Казначейський</c:v>
                </c:pt>
                <c:pt idx="2">
                  <c:v>КІНТО-Класичний</c:v>
                </c:pt>
                <c:pt idx="3">
                  <c:v>ОТП Фонд Акцій</c:v>
                </c:pt>
                <c:pt idx="4">
                  <c:v>Альтус-Збалансований</c:v>
                </c:pt>
                <c:pt idx="5">
                  <c:v>ТАСК Ресурс</c:v>
                </c:pt>
                <c:pt idx="6">
                  <c:v>Софіївський</c:v>
                </c:pt>
                <c:pt idx="7">
                  <c:v>Надбання</c:v>
                </c:pt>
                <c:pt idx="8">
                  <c:v>УНІВЕР.УА/Ярослав Мудрий: Фонд Акцiй</c:v>
                </c:pt>
                <c:pt idx="9">
                  <c:v>ОТП Класичний</c:v>
                </c:pt>
              </c:strCache>
            </c:strRef>
          </c:cat>
          <c:val>
            <c:numRef>
              <c:f>'В_динаміка ВЧА'!$D$57:$D$66</c:f>
              <c:numCache>
                <c:formatCode>0.00%</c:formatCode>
                <c:ptCount val="10"/>
                <c:pt idx="0">
                  <c:v>0.12252586465834889</c:v>
                </c:pt>
                <c:pt idx="1">
                  <c:v>2.3283459212733462E-2</c:v>
                </c:pt>
                <c:pt idx="2">
                  <c:v>4.481551228209508E-3</c:v>
                </c:pt>
                <c:pt idx="3">
                  <c:v>4.9519145413864808E-3</c:v>
                </c:pt>
                <c:pt idx="4">
                  <c:v>7.042533630878073E-3</c:v>
                </c:pt>
                <c:pt idx="5">
                  <c:v>6.9821032366346866E-3</c:v>
                </c:pt>
                <c:pt idx="6">
                  <c:v>4.2690079699679141E-5</c:v>
                </c:pt>
                <c:pt idx="7">
                  <c:v>-7.6401846806542217E-3</c:v>
                </c:pt>
                <c:pt idx="8">
                  <c:v>-3.7246626070404987E-3</c:v>
                </c:pt>
                <c:pt idx="9">
                  <c:v>-0.19768381617717029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FF76-44C8-A6DE-758938D7D5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71668367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2000"/>
          <c:min val="-330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57166836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8611698478303627E-2"/>
          <c:y val="0.75567049407940434"/>
          <c:w val="0.48300841661188476"/>
          <c:h val="5.13363107390899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52999245439053"/>
          <c:y val="1.8162973903528026E-2"/>
          <c:w val="0.69910102832616872"/>
          <c:h val="0.944474642983457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8EB-42E9-9852-B0CD832FBD61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8EB-42E9-9852-B0CD832FBD61}"/>
              </c:ext>
            </c:extLst>
          </c:dPt>
          <c:dPt>
            <c:idx val="1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8EB-42E9-9852-B0CD832FBD61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8EB-42E9-9852-B0CD832FBD61}"/>
              </c:ext>
            </c:extLst>
          </c:dPt>
          <c:dPt>
            <c:idx val="2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8EB-42E9-9852-B0CD832FBD61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EB-42E9-9852-B0CD832FBD61}"/>
              </c:ext>
            </c:extLst>
          </c:dPt>
          <c:cat>
            <c:strRef>
              <c:f>'В_діаграма(дох)'!$A$2:$A$23</c:f>
              <c:strCache>
                <c:ptCount val="22"/>
                <c:pt idx="0">
                  <c:v>Надбання</c:v>
                </c:pt>
                <c:pt idx="1">
                  <c:v>УНІВЕР.УА/Ярослав Мудрий: Фонд Акцiй</c:v>
                </c:pt>
                <c:pt idx="2">
                  <c:v>Софіївський</c:v>
                </c:pt>
                <c:pt idx="3">
                  <c:v>КІНТО-Еквіті</c:v>
                </c:pt>
                <c:pt idx="4">
                  <c:v>КІНТО-Класичний</c:v>
                </c:pt>
                <c:pt idx="5">
                  <c:v>ОТП Фонд Акцій</c:v>
                </c:pt>
                <c:pt idx="6">
                  <c:v>УНІВЕР.УА/Володимир Великий: Фонд Збалансований</c:v>
                </c:pt>
                <c:pt idx="7">
                  <c:v>Альтус-Депозит</c:v>
                </c:pt>
                <c:pt idx="8">
                  <c:v>ВСІ</c:v>
                </c:pt>
                <c:pt idx="9">
                  <c:v>ТАСК Ресурс</c:v>
                </c:pt>
                <c:pt idx="10">
                  <c:v>Альтус-Збалансований</c:v>
                </c:pt>
                <c:pt idx="11">
                  <c:v>УНIВЕР.УА/Тарас Шевченко: Фонд Заощаджень</c:v>
                </c:pt>
                <c:pt idx="12">
                  <c:v>ОТП Класичний</c:v>
                </c:pt>
                <c:pt idx="13">
                  <c:v>УНIВЕР.УА/Михайло Грушевський: Фонд Державних Паперiв</c:v>
                </c:pt>
                <c:pt idx="14">
                  <c:v>КІНТО-Казначейський</c:v>
                </c:pt>
                <c:pt idx="15">
                  <c:v>Середня доходність фондів</c:v>
                </c:pt>
                <c:pt idx="16">
                  <c:v>Індекс УБ</c:v>
                </c:pt>
                <c:pt idx="17">
                  <c:v>Індекс ПФТС</c:v>
                </c:pt>
                <c:pt idx="18">
                  <c:v>Депозити у євро</c:v>
                </c:pt>
                <c:pt idx="19">
                  <c:v>Депозити у дол. США</c:v>
                </c:pt>
                <c:pt idx="20">
                  <c:v>Депозити у грн.</c:v>
                </c:pt>
                <c:pt idx="21">
                  <c:v>"Золотий" депозит (за офіційним курсом золота)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-7.6396687255267937E-3</c:v>
                </c:pt>
                <c:pt idx="1">
                  <c:v>-3.7370715352981199E-3</c:v>
                </c:pt>
                <c:pt idx="2">
                  <c:v>4.2766689713813477E-5</c:v>
                </c:pt>
                <c:pt idx="3">
                  <c:v>2.5475671650638798E-3</c:v>
                </c:pt>
                <c:pt idx="4">
                  <c:v>4.4815605883690157E-3</c:v>
                </c:pt>
                <c:pt idx="5">
                  <c:v>5.2083333332688664E-3</c:v>
                </c:pt>
                <c:pt idx="6">
                  <c:v>5.6058298983656663E-3</c:v>
                </c:pt>
                <c:pt idx="7">
                  <c:v>6.2027749756601303E-3</c:v>
                </c:pt>
                <c:pt idx="8">
                  <c:v>6.4167375343335831E-3</c:v>
                </c:pt>
                <c:pt idx="9">
                  <c:v>6.9820411258105786E-3</c:v>
                </c:pt>
                <c:pt idx="10">
                  <c:v>7.0419952319602519E-3</c:v>
                </c:pt>
                <c:pt idx="11">
                  <c:v>9.3088387370157122E-3</c:v>
                </c:pt>
                <c:pt idx="12">
                  <c:v>1.0710039738744959E-2</c:v>
                </c:pt>
                <c:pt idx="13">
                  <c:v>1.695262148932164E-2</c:v>
                </c:pt>
                <c:pt idx="14">
                  <c:v>2.3283393123938678E-2</c:v>
                </c:pt>
                <c:pt idx="15">
                  <c:v>6.2271839580494573E-3</c:v>
                </c:pt>
                <c:pt idx="16">
                  <c:v>0</c:v>
                </c:pt>
                <c:pt idx="17">
                  <c:v>0</c:v>
                </c:pt>
                <c:pt idx="18">
                  <c:v>5.7317145304813799E-2</c:v>
                </c:pt>
                <c:pt idx="19">
                  <c:v>3.1358256066134071E-3</c:v>
                </c:pt>
                <c:pt idx="20">
                  <c:v>1.0315068493150685E-2</c:v>
                </c:pt>
                <c:pt idx="21">
                  <c:v>7.7129216432685332E-2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EB-42E9-9852-B0CD832FB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71697647"/>
        <c:axId val="1"/>
      </c:barChart>
      <c:catAx>
        <c:axId val="15716976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8"/>
          <c:min val="-0.0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571697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інтервальних ІСІ за місяць</a:t>
            </a:r>
          </a:p>
        </c:rich>
      </c:tx>
      <c:layout>
        <c:manualLayout>
          <c:xMode val="edge"/>
          <c:yMode val="edge"/>
          <c:x val="0.31761006488926335"/>
          <c:y val="6.66689019846694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600811275708884E-2"/>
          <c:y val="0.34134477816150738"/>
          <c:w val="0.93042948480154475"/>
          <c:h val="0.43734799701943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'І_динаміка ВЧА'!$C$32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351D-4EE0-8688-C10E9429D4B2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51D-4EE0-8688-C10E9429D4B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3601064799367908"/>
                  <c:y val="0.234674534986036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1D-4EE0-8688-C10E9429D4B2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51D-4EE0-8688-C10E9429D4B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9761893821732925"/>
                  <c:y val="0.234674534986036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1D-4EE0-8688-C10E9429D4B2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51D-4EE0-8688-C10E9429D4B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722684815549087"/>
                  <c:y val="0.2640088518592908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1D-4EE0-8688-C10E9429D4B2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51D-4EE0-8688-C10E9429D4B2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51D-4EE0-8688-C10E9429D4B2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351D-4EE0-8688-C10E9429D4B2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351D-4EE0-8688-C10E9429D4B2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351D-4EE0-8688-C10E9429D4B2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51D-4EE0-8688-C10E9429D4B2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51D-4EE0-8688-C10E9429D4B2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51D-4EE0-8688-C10E9429D4B2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ВЧА'!$B$33:$B$33</c:f>
              <c:strCache>
                <c:ptCount val="1"/>
                <c:pt idx="0">
                  <c:v>н.д.</c:v>
                </c:pt>
              </c:strCache>
            </c:strRef>
          </c:cat>
          <c:val>
            <c:numRef>
              <c:f>'І_динаміка ВЧА'!$C$33:$C$33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51D-4EE0-8688-C10E9429D4B2}"/>
            </c:ext>
          </c:extLst>
        </c:ser>
        <c:ser>
          <c:idx val="0"/>
          <c:order val="1"/>
          <c:tx>
            <c:strRef>
              <c:f>'І_динаміка ВЧА'!$E$32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64882056076874706"/>
                  <c:y val="0.4826828503690064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51D-4EE0-8688-C10E9429D4B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5040793529052752"/>
                  <c:y val="0.2293410228272627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51D-4EE0-8688-C10E9429D4B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8401216913563324"/>
                  <c:y val="0.2213407545891024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51D-4EE0-8688-C10E9429D4B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1521632692364128"/>
                  <c:y val="0.22400751066848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51D-4EE0-8688-C10E9429D4B2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351D-4EE0-8688-C10E9429D4B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482487067095041"/>
                  <c:y val="0.22667426674787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51D-4EE0-8688-C10E9429D4B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602839464981088"/>
                  <c:y val="0.2773426322562247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51D-4EE0-8688-C10E9429D4B2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90402864817346995"/>
                  <c:y val="0.3840128754316957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51D-4EE0-8688-C10E9429D4B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90642872423056764"/>
                  <c:y val="0.5546852645124494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1D-4EE0-8688-C10E9429D4B2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4002028189272209"/>
                  <c:y val="0.51201716724226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51D-4EE0-8688-C10E9429D4B2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9681891286496336"/>
                  <c:y val="0.3920131436698561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51D-4EE0-8688-C10E9429D4B2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4962058612111295"/>
                  <c:y val="0.3786793632729222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51D-4EE0-8688-C10E9429D4B2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351D-4EE0-8688-C10E9429D4B2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351D-4EE0-8688-C10E9429D4B2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351D-4EE0-8688-C10E9429D4B2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351D-4EE0-8688-C10E9429D4B2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ВЧА'!$B$33:$B$33</c:f>
              <c:strCache>
                <c:ptCount val="1"/>
                <c:pt idx="0">
                  <c:v>н.д.</c:v>
                </c:pt>
              </c:strCache>
            </c:strRef>
          </c:cat>
          <c:val>
            <c:numRef>
              <c:f>'І_динаміка ВЧА'!$E$33:$E$33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51D-4EE0-8688-C10E9429D4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710813407"/>
        <c:axId val="1"/>
      </c:barChart>
      <c:lineChart>
        <c:grouping val="standard"/>
        <c:varyColors val="0"/>
        <c:ser>
          <c:idx val="2"/>
          <c:order val="2"/>
          <c:tx>
            <c:strRef>
              <c:f>'І_динаміка ВЧА'!$D$32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49441566776212781"/>
                  <c:y val="0.693356580640561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51D-4EE0-8688-C10E9429D4B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304073014813799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51D-4EE0-8688-C10E9429D4B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6561158603121752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51D-4EE0-8688-C10E9429D4B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9201559170503012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51D-4EE0-8688-C10E9429D4B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721987625486764"/>
                  <c:y val="2.666756079386776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51D-4EE0-8688-C10E9429D4B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362388192868024"/>
                  <c:y val="4.00013411908016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51D-4EE0-8688-C10E9429D4B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842783689776105"/>
                  <c:y val="0.3626788267966015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51D-4EE0-8688-C10E9429D4B2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912282425356155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51D-4EE0-8688-C10E9429D4B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808279129548587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51D-4EE0-8688-C10E9429D4B2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256198255501358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51D-4EE0-8688-C10E9429D4B2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7121810158925446"/>
                  <c:y val="0.58668633746509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51D-4EE0-8688-C10E9429D4B2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272198762548676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51D-4EE0-8688-C10E9429D4B2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351D-4EE0-8688-C10E9429D4B2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351D-4EE0-8688-C10E9429D4B2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351D-4EE0-8688-C10E9429D4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'І_динаміка ВЧА'!$D$33:$D$33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351D-4EE0-8688-C10E9429D4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10813407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-1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710813407"/>
        <c:crosses val="autoZero"/>
        <c:crossBetween val="between"/>
        <c:majorUnit val="0.5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0960347327412866"/>
          <c:y val="0.81602736029235357"/>
          <c:w val="0.53841706214225249"/>
          <c:h val="6.93356580640561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інтервальних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122689423198233"/>
          <c:y val="6.321314450669903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5516099770731"/>
          <c:y val="0.12895481479366602"/>
          <c:w val="0.81017711767914047"/>
          <c:h val="0.826827930147623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4ED-414C-A06E-5915CEC84A29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4ED-414C-A06E-5915CEC84A29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ED-414C-A06E-5915CEC84A29}"/>
              </c:ext>
            </c:extLst>
          </c:dPt>
          <c:dPt>
            <c:idx val="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4ED-414C-A06E-5915CEC84A29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4ED-414C-A06E-5915CEC84A29}"/>
              </c:ext>
            </c:extLst>
          </c:dPt>
          <c:dPt>
            <c:idx val="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ED-414C-A06E-5915CEC84A29}"/>
              </c:ext>
            </c:extLst>
          </c:dPt>
          <c:dPt>
            <c:idx val="7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4ED-414C-A06E-5915CEC84A29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4ED-414C-A06E-5915CEC84A29}"/>
              </c:ext>
            </c:extLst>
          </c:dPt>
          <c:cat>
            <c:strRef>
              <c:f>'І_діаграма(дох)'!$A$2:$A$9</c:f>
              <c:strCache>
                <c:ptCount val="8"/>
                <c:pt idx="0">
                  <c:v>н.д.</c:v>
                </c:pt>
                <c:pt idx="1">
                  <c:v>Середня доходність фондів</c:v>
                </c:pt>
                <c:pt idx="2">
                  <c:v>Індекс УБ</c:v>
                </c:pt>
                <c:pt idx="3">
                  <c:v>Індекс ПФТС</c:v>
                </c:pt>
                <c:pt idx="4">
                  <c:v>Депозити у євро</c:v>
                </c:pt>
                <c:pt idx="5">
                  <c:v>Депозити у дол. США</c:v>
                </c:pt>
                <c:pt idx="6">
                  <c:v>Депозити у грн.</c:v>
                </c:pt>
                <c:pt idx="7">
                  <c:v>"Золотий" депозит (за офіційним курсом золота)</c:v>
                </c:pt>
              </c:strCache>
            </c:strRef>
          </c:cat>
          <c:val>
            <c:numRef>
              <c:f>'І_діаграма(дох)'!$B$2:$B$9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5.7317145304813799E-2</c:v>
                </c:pt>
                <c:pt idx="5">
                  <c:v>3.1358256066134071E-3</c:v>
                </c:pt>
                <c:pt idx="6">
                  <c:v>1.0315068493150685E-2</c:v>
                </c:pt>
                <c:pt idx="7">
                  <c:v>7.7129216432685332E-2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ED-414C-A06E-5915CEC84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0796607"/>
        <c:axId val="1"/>
      </c:barChart>
      <c:catAx>
        <c:axId val="171079660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8"/>
          <c:min val="-0.0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710796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закритих ІСІ за місяць</a:t>
            </a:r>
          </a:p>
        </c:rich>
      </c:tx>
      <c:layout>
        <c:manualLayout>
          <c:xMode val="edge"/>
          <c:yMode val="edge"/>
          <c:x val="0.36905918680842464"/>
          <c:y val="5.3256178521748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119029922069737E-2"/>
          <c:y val="0.37871060282132496"/>
          <c:w val="0.9194966077409138"/>
          <c:h val="0.408297368666740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'3_динаміка ВЧА'!$C$38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7.4232018599037969E-2"/>
                  <c:y val="0.3106610413768681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AC-453E-8E61-D0C6C3321FC0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7AC-453E-8E61-D0C6C3321FC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8586643630254647"/>
                  <c:y val="0.5799006105701538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AC-453E-8E61-D0C6C3321FC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4063319206091809"/>
                  <c:y val="0.582859287154695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AC-453E-8E61-D0C6C3321FC0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7AC-453E-8E61-D0C6C3321FC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4176307883060042"/>
                  <c:y val="0.6982476739518178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AC-453E-8E61-D0C6C3321FC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1921021793596229"/>
                  <c:y val="0.2899503052850769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AC-453E-8E61-D0C6C3321FC0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035463848102843"/>
                  <c:y val="0.514809725710238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AC-453E-8E61-D0C6C3321FC0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018907357810698"/>
                  <c:y val="0.505933695956613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AC-453E-8E61-D0C6C3321FC0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437207901148899"/>
                  <c:y val="0.514809725710238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AC-453E-8E61-D0C6C3321FC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7620540233345116"/>
                  <c:y val="0.585817963739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7AC-453E-8E61-D0C6C3321FC0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1472201575748033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7AC-453E-8E61-D0C6C3321FC0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5814074361729493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AC-453E-8E61-D0C6C3321FC0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0296007560161979"/>
                  <c:y val="0.949735183637853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AC-453E-8E61-D0C6C3321FC0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7AC-453E-8E61-D0C6C3321FC0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6780177758639024"/>
                  <c:y val="0.479305606695739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AC-453E-8E61-D0C6C3321FC0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ВЧА'!$B$39:$B$44</c:f>
              <c:strCache>
                <c:ptCount val="6"/>
                <c:pt idx="0">
                  <c:v>Інжур Житній</c:v>
                </c:pt>
                <c:pt idx="1">
                  <c:v>Інжур Оушен</c:v>
                </c:pt>
                <c:pt idx="2">
                  <c:v>ЗЕМЕЛЬНИЙ ІНВЕСТИЦІЙНИЙ ФОНД ҐРУНТОВНО</c:v>
                </c:pt>
                <c:pt idx="3">
                  <c:v>КІНТО-Голд</c:v>
                </c:pt>
                <c:pt idx="4">
                  <c:v>Індекс Української Біржі</c:v>
                </c:pt>
                <c:pt idx="5">
                  <c:v>ІНЖУР ЕНЕРДЖІ</c:v>
                </c:pt>
              </c:strCache>
            </c:strRef>
          </c:cat>
          <c:val>
            <c:numRef>
              <c:f>'3_динаміка ВЧА'!$C$39:$C$44</c:f>
              <c:numCache>
                <c:formatCode>#,##0.00</c:formatCode>
                <c:ptCount val="6"/>
                <c:pt idx="0">
                  <c:v>13874.455229999996</c:v>
                </c:pt>
                <c:pt idx="1">
                  <c:v>1237.5907200000286</c:v>
                </c:pt>
                <c:pt idx="2">
                  <c:v>1131.948330000002</c:v>
                </c:pt>
                <c:pt idx="3">
                  <c:v>748.82432000000028</c:v>
                </c:pt>
                <c:pt idx="4">
                  <c:v>-4.0554799999999815</c:v>
                </c:pt>
                <c:pt idx="5">
                  <c:v>-288.41838999998566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7AC-453E-8E61-D0C6C3321FC0}"/>
            </c:ext>
          </c:extLst>
        </c:ser>
        <c:ser>
          <c:idx val="0"/>
          <c:order val="1"/>
          <c:tx>
            <c:strRef>
              <c:f>'3_динаміка ВЧА'!$E$38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17AC-453E-8E61-D0C6C3321FC0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17AC-453E-8E61-D0C6C3321FC0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17AC-453E-8E61-D0C6C3321FC0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17AC-453E-8E61-D0C6C3321FC0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17AC-453E-8E61-D0C6C3321FC0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17AC-453E-8E61-D0C6C3321FC0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17AC-453E-8E61-D0C6C3321FC0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17AC-453E-8E61-D0C6C3321FC0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0450387462860564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7AC-453E-8E61-D0C6C3321FC0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7733528910313354"/>
                  <c:y val="0.497057666202988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7AC-453E-8E61-D0C6C3321FC0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17AC-453E-8E61-D0C6C3321FC0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17AC-453E-8E61-D0C6C3321FC0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17AC-453E-8E61-D0C6C3321FC0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17AC-453E-8E61-D0C6C3321FC0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17AC-453E-8E61-D0C6C3321FC0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17AC-453E-8E61-D0C6C3321FC0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1542231781973535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7AC-453E-8E61-D0C6C3321FC0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ВЧА'!$B$39:$B$44</c:f>
              <c:strCache>
                <c:ptCount val="6"/>
                <c:pt idx="0">
                  <c:v>Інжур Житній</c:v>
                </c:pt>
                <c:pt idx="1">
                  <c:v>Інжур Оушен</c:v>
                </c:pt>
                <c:pt idx="2">
                  <c:v>ЗЕМЕЛЬНИЙ ІНВЕСТИЦІЙНИЙ ФОНД ҐРУНТОВНО</c:v>
                </c:pt>
                <c:pt idx="3">
                  <c:v>КІНТО-Голд</c:v>
                </c:pt>
                <c:pt idx="4">
                  <c:v>Індекс Української Біржі</c:v>
                </c:pt>
                <c:pt idx="5">
                  <c:v>ІНЖУР ЕНЕРДЖІ</c:v>
                </c:pt>
              </c:strCache>
            </c:strRef>
          </c:cat>
          <c:val>
            <c:numRef>
              <c:f>'3_динаміка ВЧА'!$E$39:$E$44</c:f>
              <c:numCache>
                <c:formatCode>#,##0.00</c:formatCode>
                <c:ptCount val="6"/>
                <c:pt idx="0">
                  <c:v>13752.195866890283</c:v>
                </c:pt>
                <c:pt idx="1">
                  <c:v>1351.7535956863831</c:v>
                </c:pt>
                <c:pt idx="2">
                  <c:v>1021.8563750465864</c:v>
                </c:pt>
                <c:pt idx="3">
                  <c:v>275.97882881099264</c:v>
                </c:pt>
                <c:pt idx="4">
                  <c:v>0</c:v>
                </c:pt>
                <c:pt idx="5">
                  <c:v>-1785.622148952013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7AC-453E-8E61-D0C6C3321F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571688047"/>
        <c:axId val="1"/>
      </c:barChart>
      <c:lineChart>
        <c:grouping val="standard"/>
        <c:varyColors val="0"/>
        <c:ser>
          <c:idx val="2"/>
          <c:order val="2"/>
          <c:tx>
            <c:strRef>
              <c:f>'3_динаміка ВЧА'!$D$38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045195470787294"/>
                  <c:y val="4.438014876812401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7AC-453E-8E61-D0C6C3321FC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7241750221722427"/>
                  <c:y val="0.6154047295846529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7AC-453E-8E61-D0C6C3321FC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299854662246162"/>
                  <c:y val="0.582859287154695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7AC-453E-8E61-D0C6C3321FC0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17AC-453E-8E61-D0C6C3321FC0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17AC-453E-8E61-D0C6C3321FC0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17AC-453E-8E61-D0C6C3321FC0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17AC-453E-8E61-D0C6C3321FC0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1416490859770101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7AC-453E-8E61-D0C6C3321FC0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859269832516789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17AC-453E-8E61-D0C6C3321FC0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772683135999142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7AC-453E-8E61-D0C6C3321FC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530932914276714"/>
                  <c:y val="0.860974886101605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7AC-453E-8E61-D0C6C3321FC0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592684875356144"/>
                  <c:y val="0.893520328531563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7AC-453E-8E61-D0C6C3321FC0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864527455112113"/>
                  <c:y val="0.87280959243977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7AC-453E-8E61-D0C6C3321FC0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06400241093573"/>
                  <c:y val="0.931983124130604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7AC-453E-8E61-D0C6C3321FC0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6178544883104606"/>
                  <c:y val="0.976363272898728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7AC-453E-8E61-D0C6C3321FC0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6038484470653591"/>
                  <c:y val="0.997074008990519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7AC-453E-8E61-D0C6C3321FC0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9441325595208313"/>
                  <c:y val="0.6597848783527769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7AC-453E-8E61-D0C6C3321FC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'3_динаміка ВЧА'!$D$39:$D$44</c:f>
              <c:numCache>
                <c:formatCode>0.00%</c:formatCode>
                <c:ptCount val="6"/>
                <c:pt idx="0">
                  <c:v>0.30156559370460245</c:v>
                </c:pt>
                <c:pt idx="1">
                  <c:v>1.8850700123123206E-3</c:v>
                </c:pt>
                <c:pt idx="2">
                  <c:v>6.7758593203320783E-2</c:v>
                </c:pt>
                <c:pt idx="3">
                  <c:v>0.12625482820516529</c:v>
                </c:pt>
                <c:pt idx="4">
                  <c:v>-1.0405321803771061E-3</c:v>
                </c:pt>
                <c:pt idx="5">
                  <c:v>-5.4102105938854631E-4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17AC-453E-8E61-D0C6C3321F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71688047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57168804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925830671201457"/>
          <c:y val="0.86097488610160589"/>
          <c:w val="0.43208637241138143"/>
          <c:h val="7.3966914613540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закритих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472421975394602"/>
          <c:y val="6.993233244389855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674163745369678"/>
          <c:y val="0.16783759786535654"/>
          <c:w val="0.71630619495992731"/>
          <c:h val="0.783242123371663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006-4F22-8DB6-8BA20FB11C13}"/>
              </c:ext>
            </c:extLst>
          </c:dPt>
          <c:dPt>
            <c:idx val="9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06-4F22-8DB6-8BA20FB11C13}"/>
              </c:ext>
            </c:extLst>
          </c:dPt>
          <c:dPt>
            <c:idx val="1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006-4F22-8DB6-8BA20FB11C13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06-4F22-8DB6-8BA20FB11C13}"/>
              </c:ext>
            </c:extLst>
          </c:dPt>
          <c:dPt>
            <c:idx val="1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006-4F22-8DB6-8BA20FB11C13}"/>
              </c:ext>
            </c:extLst>
          </c:dPt>
          <c:cat>
            <c:strRef>
              <c:f>'З_діаграма(дох)'!$A$2:$A$14</c:f>
              <c:strCache>
                <c:ptCount val="13"/>
                <c:pt idx="0">
                  <c:v>Індекс Української Біржі</c:v>
                </c:pt>
                <c:pt idx="1">
                  <c:v>Інжур Оушен</c:v>
                </c:pt>
                <c:pt idx="2">
                  <c:v>Інжур Житній</c:v>
                </c:pt>
                <c:pt idx="3">
                  <c:v>ІНЖУР ЕНЕРДЖІ</c:v>
                </c:pt>
                <c:pt idx="4">
                  <c:v>ЗЕМЕЛЬНИЙ ІНВЕСТИЦІЙНИЙ ФОНД ҐРУНТОВНО</c:v>
                </c:pt>
                <c:pt idx="5">
                  <c:v>КІНТО-Голд</c:v>
                </c:pt>
                <c:pt idx="6">
                  <c:v>Середня доходність фондів</c:v>
                </c:pt>
                <c:pt idx="7">
                  <c:v>Індекс УБ</c:v>
                </c:pt>
                <c:pt idx="8">
                  <c:v>Індекс ПФТС</c:v>
                </c:pt>
                <c:pt idx="9">
                  <c:v>Депозити у євро</c:v>
                </c:pt>
                <c:pt idx="10">
                  <c:v>Депозити у дол. США</c:v>
                </c:pt>
                <c:pt idx="11">
                  <c:v>Депозити у грн.</c:v>
                </c:pt>
                <c:pt idx="12">
                  <c:v>"Золотий" депозит (за офіційним курсом золота)</c:v>
                </c:pt>
              </c:strCache>
            </c:strRef>
          </c:cat>
          <c:val>
            <c:numRef>
              <c:f>'З_діаграма(дох)'!$B$2:$B$14</c:f>
              <c:numCache>
                <c:formatCode>0.00%</c:formatCode>
                <c:ptCount val="13"/>
                <c:pt idx="0">
                  <c:v>-1.0417278583877421E-3</c:v>
                </c:pt>
                <c:pt idx="1">
                  <c:v>-5.8325475595588649E-5</c:v>
                </c:pt>
                <c:pt idx="2">
                  <c:v>1.2254421395239135E-3</c:v>
                </c:pt>
                <c:pt idx="3">
                  <c:v>2.8151509269935815E-3</c:v>
                </c:pt>
                <c:pt idx="4">
                  <c:v>6.3783295115009686E-3</c:v>
                </c:pt>
                <c:pt idx="5">
                  <c:v>7.6636164710563115E-2</c:v>
                </c:pt>
                <c:pt idx="6">
                  <c:v>1.4325838992433041E-2</c:v>
                </c:pt>
                <c:pt idx="7">
                  <c:v>0</c:v>
                </c:pt>
                <c:pt idx="8">
                  <c:v>0</c:v>
                </c:pt>
                <c:pt idx="9">
                  <c:v>5.7317145304813799E-2</c:v>
                </c:pt>
                <c:pt idx="10">
                  <c:v>3.1358256066134071E-3</c:v>
                </c:pt>
                <c:pt idx="11">
                  <c:v>1.0315068493150685E-2</c:v>
                </c:pt>
                <c:pt idx="12">
                  <c:v>7.7129216432685332E-2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06-4F22-8DB6-8BA20FB11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0805247"/>
        <c:axId val="1"/>
      </c:barChart>
      <c:catAx>
        <c:axId val="17108052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8"/>
          <c:min val="-0.0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710805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11</xdr:col>
      <xdr:colOff>590550</xdr:colOff>
      <xdr:row>21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9260EE21-3052-2E93-2212-77BFF1AC3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25</xdr:row>
      <xdr:rowOff>19050</xdr:rowOff>
    </xdr:from>
    <xdr:to>
      <xdr:col>11</xdr:col>
      <xdr:colOff>561975</xdr:colOff>
      <xdr:row>43</xdr:row>
      <xdr:rowOff>133350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6FB0E93B-1273-A1CE-B9CC-81E296040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20</xdr:row>
      <xdr:rowOff>171450</xdr:rowOff>
    </xdr:from>
    <xdr:to>
      <xdr:col>9</xdr:col>
      <xdr:colOff>133350</xdr:colOff>
      <xdr:row>44</xdr:row>
      <xdr:rowOff>171450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041945AB-557E-3516-CE11-294BDDECD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104775</xdr:rowOff>
    </xdr:from>
    <xdr:to>
      <xdr:col>7</xdr:col>
      <xdr:colOff>38100</xdr:colOff>
      <xdr:row>50</xdr:row>
      <xdr:rowOff>142875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F492745A-A277-3A01-B684-63A7B0C97D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76200</xdr:rowOff>
    </xdr:from>
    <xdr:to>
      <xdr:col>18</xdr:col>
      <xdr:colOff>180975</xdr:colOff>
      <xdr:row>52</xdr:row>
      <xdr:rowOff>104775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16A2D7B9-B25C-ED4B-1F49-6595F7005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19050</xdr:rowOff>
    </xdr:from>
    <xdr:to>
      <xdr:col>7</xdr:col>
      <xdr:colOff>9525</xdr:colOff>
      <xdr:row>29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FD428575-7DA6-C8BA-6407-A21659481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46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0D592CD8-5BAA-2D85-6708-FFDA44AF81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123825</xdr:rowOff>
    </xdr:from>
    <xdr:to>
      <xdr:col>9</xdr:col>
      <xdr:colOff>295275</xdr:colOff>
      <xdr:row>32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770877D4-6089-17A8-C396-111741ECF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41</xdr:row>
      <xdr:rowOff>76200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AFFAD1DE-4319-D6A2-EA9F-2F775DE43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8BF7-0059-41FD-8A4F-372F06D2F85E}">
  <sheetPr>
    <tabColor indexed="9"/>
  </sheetPr>
  <dimension ref="A1:N39"/>
  <sheetViews>
    <sheetView tabSelected="1" zoomScale="85" workbookViewId="0">
      <selection activeCell="A3" sqref="A3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71" t="s">
        <v>82</v>
      </c>
      <c r="B1" s="71"/>
      <c r="C1" s="71"/>
      <c r="D1" s="72"/>
      <c r="E1" s="72"/>
      <c r="F1" s="72"/>
    </row>
    <row r="2" spans="1:14" ht="15.75" thickBot="1" x14ac:dyDescent="0.25">
      <c r="A2" s="25" t="s">
        <v>49</v>
      </c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"/>
      <c r="I2" s="1"/>
    </row>
    <row r="3" spans="1:14" ht="14.25" x14ac:dyDescent="0.2">
      <c r="A3" s="85" t="s">
        <v>102</v>
      </c>
      <c r="B3" s="86">
        <v>5.6341346028541128E-3</v>
      </c>
      <c r="C3" s="86">
        <v>0</v>
      </c>
      <c r="D3" s="86">
        <v>2.6611717386414643E-2</v>
      </c>
      <c r="E3" s="86">
        <v>0</v>
      </c>
      <c r="F3" s="86">
        <v>2.5096007135323617E-2</v>
      </c>
      <c r="G3" s="58"/>
      <c r="H3" s="58"/>
      <c r="I3" s="2"/>
      <c r="J3" s="2"/>
      <c r="K3" s="2"/>
      <c r="L3" s="2"/>
    </row>
    <row r="4" spans="1:14" ht="14.25" x14ac:dyDescent="0.2">
      <c r="A4" s="85" t="s">
        <v>104</v>
      </c>
      <c r="B4" s="86">
        <v>0</v>
      </c>
      <c r="C4" s="86">
        <v>0</v>
      </c>
      <c r="D4" s="86">
        <v>6.2271839580494573E-3</v>
      </c>
      <c r="E4" s="86" t="s">
        <v>19</v>
      </c>
      <c r="F4" s="86">
        <v>1.4325838992433041E-2</v>
      </c>
      <c r="G4" s="58"/>
      <c r="H4" s="58"/>
      <c r="I4" s="2"/>
      <c r="J4" s="2"/>
      <c r="K4" s="2"/>
      <c r="L4" s="2"/>
    </row>
    <row r="5" spans="1:14" ht="15" thickBot="1" x14ac:dyDescent="0.25">
      <c r="A5" s="75" t="s">
        <v>111</v>
      </c>
      <c r="B5" s="77">
        <v>5.4136942834166479E-3</v>
      </c>
      <c r="C5" s="77">
        <v>0</v>
      </c>
      <c r="D5" s="77">
        <v>0.21053016069049005</v>
      </c>
      <c r="E5" s="77" t="s">
        <v>19</v>
      </c>
      <c r="F5" s="77">
        <v>3.9581989837097618E-2</v>
      </c>
      <c r="G5" s="58"/>
      <c r="H5" s="58"/>
      <c r="I5" s="2"/>
      <c r="J5" s="2"/>
      <c r="K5" s="2"/>
      <c r="L5" s="2"/>
    </row>
    <row r="6" spans="1:14" ht="14.25" x14ac:dyDescent="0.2">
      <c r="A6" s="54"/>
      <c r="B6" s="55"/>
      <c r="C6" s="55"/>
      <c r="D6" s="55"/>
      <c r="E6" s="55"/>
      <c r="F6" s="55"/>
      <c r="G6" s="58"/>
      <c r="H6" s="58"/>
      <c r="I6" s="2"/>
      <c r="J6" s="2"/>
      <c r="K6" s="2"/>
      <c r="L6" s="2"/>
    </row>
    <row r="7" spans="1:14" ht="14.25" x14ac:dyDescent="0.2">
      <c r="A7" s="54"/>
      <c r="B7" s="55"/>
      <c r="C7" s="55"/>
      <c r="D7" s="55"/>
      <c r="E7" s="55"/>
      <c r="F7" s="55"/>
      <c r="G7" s="58"/>
      <c r="H7" s="58"/>
      <c r="I7" s="2"/>
      <c r="J7" s="2"/>
      <c r="K7" s="2"/>
      <c r="L7" s="2"/>
    </row>
    <row r="8" spans="1:14" ht="14.25" x14ac:dyDescent="0.2">
      <c r="A8" s="69"/>
      <c r="B8" s="68"/>
      <c r="C8" s="68"/>
      <c r="D8" s="70"/>
      <c r="E8" s="70"/>
      <c r="F8" s="70"/>
      <c r="G8" s="10"/>
      <c r="J8" s="2"/>
      <c r="K8" s="2"/>
      <c r="L8" s="2"/>
      <c r="M8" s="2"/>
      <c r="N8" s="2"/>
    </row>
    <row r="9" spans="1:14" ht="14.25" x14ac:dyDescent="0.2">
      <c r="A9" s="69"/>
      <c r="B9" s="70"/>
      <c r="C9" s="70"/>
      <c r="D9" s="70"/>
      <c r="E9" s="70"/>
      <c r="F9" s="70"/>
      <c r="J9" s="4"/>
      <c r="K9" s="4"/>
      <c r="L9" s="4"/>
      <c r="M9" s="4"/>
      <c r="N9" s="4"/>
    </row>
    <row r="10" spans="1:14" ht="14.25" x14ac:dyDescent="0.2">
      <c r="A10" s="69"/>
      <c r="B10" s="70"/>
      <c r="C10" s="70"/>
      <c r="D10" s="70"/>
      <c r="E10" s="70"/>
      <c r="F10" s="70"/>
    </row>
    <row r="11" spans="1:14" ht="14.25" x14ac:dyDescent="0.2">
      <c r="A11" s="69"/>
      <c r="B11" s="70"/>
      <c r="C11" s="70"/>
      <c r="D11" s="70"/>
      <c r="E11" s="70"/>
      <c r="F11" s="70"/>
    </row>
    <row r="12" spans="1:14" ht="14.25" x14ac:dyDescent="0.2">
      <c r="A12" s="69"/>
      <c r="B12" s="70"/>
      <c r="C12" s="70"/>
      <c r="D12" s="70"/>
      <c r="E12" s="70"/>
      <c r="F12" s="70"/>
      <c r="N12" s="10"/>
    </row>
    <row r="13" spans="1:14" ht="14.25" x14ac:dyDescent="0.2">
      <c r="A13" s="69"/>
      <c r="B13" s="70"/>
      <c r="C13" s="70"/>
      <c r="D13" s="70"/>
      <c r="E13" s="70"/>
      <c r="F13" s="70"/>
    </row>
    <row r="14" spans="1:14" ht="14.25" x14ac:dyDescent="0.2">
      <c r="A14" s="69"/>
      <c r="B14" s="70"/>
      <c r="C14" s="70"/>
      <c r="D14" s="70"/>
      <c r="E14" s="70"/>
      <c r="F14" s="70"/>
    </row>
    <row r="15" spans="1:14" ht="14.25" x14ac:dyDescent="0.2">
      <c r="A15" s="69"/>
      <c r="B15" s="70"/>
      <c r="C15" s="70"/>
      <c r="D15" s="70"/>
      <c r="E15" s="70"/>
      <c r="F15" s="70"/>
    </row>
    <row r="16" spans="1:14" ht="14.25" x14ac:dyDescent="0.2">
      <c r="A16" s="69"/>
      <c r="B16" s="70"/>
      <c r="C16" s="70"/>
      <c r="D16" s="70"/>
      <c r="E16" s="70"/>
      <c r="F16" s="70"/>
    </row>
    <row r="17" spans="1:6" ht="14.25" x14ac:dyDescent="0.2">
      <c r="A17" s="69"/>
      <c r="B17" s="70"/>
      <c r="C17" s="70"/>
      <c r="D17" s="70"/>
      <c r="E17" s="70"/>
      <c r="F17" s="70"/>
    </row>
    <row r="18" spans="1:6" ht="14.25" x14ac:dyDescent="0.2">
      <c r="A18" s="69"/>
      <c r="B18" s="70"/>
      <c r="C18" s="70"/>
      <c r="D18" s="70"/>
      <c r="E18" s="70"/>
      <c r="F18" s="70"/>
    </row>
    <row r="19" spans="1:6" ht="14.25" x14ac:dyDescent="0.2">
      <c r="A19" s="69"/>
      <c r="B19" s="70"/>
      <c r="C19" s="70"/>
      <c r="D19" s="70"/>
      <c r="E19" s="70"/>
      <c r="F19" s="70"/>
    </row>
    <row r="20" spans="1:6" ht="14.25" x14ac:dyDescent="0.2">
      <c r="A20" s="69"/>
      <c r="B20" s="70"/>
      <c r="C20" s="70"/>
      <c r="D20" s="70"/>
      <c r="E20" s="70"/>
      <c r="F20" s="70"/>
    </row>
    <row r="21" spans="1:6" ht="14.25" x14ac:dyDescent="0.2">
      <c r="A21" s="69"/>
      <c r="B21" s="70"/>
      <c r="C21" s="70"/>
      <c r="D21" s="70"/>
      <c r="E21" s="70"/>
      <c r="F21" s="70"/>
    </row>
    <row r="22" spans="1:6" ht="14.25" x14ac:dyDescent="0.2">
      <c r="A22" s="69"/>
      <c r="B22" s="70"/>
      <c r="C22" s="70"/>
      <c r="D22" s="70"/>
      <c r="E22" s="70"/>
      <c r="F22" s="70"/>
    </row>
    <row r="23" spans="1:6" ht="14.25" x14ac:dyDescent="0.2">
      <c r="A23" s="69"/>
      <c r="B23" s="70"/>
      <c r="C23" s="70"/>
      <c r="D23" s="70"/>
      <c r="E23" s="70"/>
      <c r="F23" s="70"/>
    </row>
    <row r="24" spans="1:6" ht="14.25" x14ac:dyDescent="0.2">
      <c r="A24" s="69"/>
      <c r="B24" s="70"/>
      <c r="C24" s="70"/>
      <c r="D24" s="70"/>
      <c r="E24" s="70"/>
      <c r="F24" s="70"/>
    </row>
    <row r="25" spans="1:6" ht="15" thickBot="1" x14ac:dyDescent="0.25">
      <c r="A25" s="69"/>
      <c r="B25" s="70"/>
      <c r="C25" s="70"/>
      <c r="D25" s="70"/>
      <c r="E25" s="70"/>
      <c r="F25" s="70"/>
    </row>
    <row r="26" spans="1:6" ht="30.75" thickBot="1" x14ac:dyDescent="0.25">
      <c r="A26" s="25" t="s">
        <v>72</v>
      </c>
      <c r="B26" s="18" t="s">
        <v>77</v>
      </c>
      <c r="C26" s="18" t="s">
        <v>59</v>
      </c>
      <c r="D26" s="74"/>
      <c r="E26" s="70"/>
      <c r="F26" s="70"/>
    </row>
    <row r="27" spans="1:6" ht="14.25" x14ac:dyDescent="0.2">
      <c r="A27" s="27" t="s">
        <v>7</v>
      </c>
      <c r="B27" s="28">
        <v>-4.3260733975271304E-2</v>
      </c>
      <c r="C27" s="65">
        <v>0.10266526088051053</v>
      </c>
      <c r="D27" s="74"/>
      <c r="E27" s="70"/>
      <c r="F27" s="70"/>
    </row>
    <row r="28" spans="1:6" ht="14.25" x14ac:dyDescent="0.2">
      <c r="A28" s="27" t="s">
        <v>105</v>
      </c>
      <c r="B28" s="28">
        <v>-3.1722480200829684E-2</v>
      </c>
      <c r="C28" s="65">
        <v>-4.4068500962057833E-2</v>
      </c>
      <c r="D28" s="74"/>
      <c r="E28" s="70"/>
      <c r="F28" s="70"/>
    </row>
    <row r="29" spans="1:6" ht="14.25" x14ac:dyDescent="0.2">
      <c r="A29" s="27" t="s">
        <v>5</v>
      </c>
      <c r="B29" s="28">
        <v>-2.5265989877687689E-2</v>
      </c>
      <c r="C29" s="65">
        <v>2.8876508317594141E-2</v>
      </c>
      <c r="D29" s="74"/>
      <c r="E29" s="70"/>
      <c r="F29" s="70"/>
    </row>
    <row r="30" spans="1:6" ht="14.25" x14ac:dyDescent="0.2">
      <c r="A30" s="27" t="s">
        <v>112</v>
      </c>
      <c r="B30" s="28">
        <v>-1.6873993721722935E-2</v>
      </c>
      <c r="C30" s="65">
        <v>-2.1699047664510585E-2</v>
      </c>
      <c r="D30" s="74"/>
      <c r="E30" s="70"/>
      <c r="F30" s="70"/>
    </row>
    <row r="31" spans="1:6" ht="14.25" x14ac:dyDescent="0.2">
      <c r="A31" s="27" t="s">
        <v>6</v>
      </c>
      <c r="B31" s="28">
        <v>-1.0248391843696747E-2</v>
      </c>
      <c r="C31" s="65">
        <v>3.9377121308892038E-2</v>
      </c>
      <c r="D31" s="74"/>
      <c r="E31" s="70"/>
      <c r="F31" s="70"/>
    </row>
    <row r="32" spans="1:6" ht="14.25" x14ac:dyDescent="0.2">
      <c r="A32" s="27" t="s">
        <v>10</v>
      </c>
      <c r="B32" s="28">
        <v>-7.6249365182604611E-3</v>
      </c>
      <c r="C32" s="65">
        <v>-5.3143431327710156E-2</v>
      </c>
      <c r="D32" s="74"/>
      <c r="E32" s="70"/>
      <c r="F32" s="70"/>
    </row>
    <row r="33" spans="1:6" ht="14.25" x14ac:dyDescent="0.2">
      <c r="A33" s="27" t="s">
        <v>1</v>
      </c>
      <c r="B33" s="28">
        <v>0</v>
      </c>
      <c r="C33" s="65">
        <v>0</v>
      </c>
      <c r="D33" s="74"/>
      <c r="E33" s="70"/>
      <c r="F33" s="70"/>
    </row>
    <row r="34" spans="1:6" ht="14.25" x14ac:dyDescent="0.2">
      <c r="A34" s="27" t="s">
        <v>0</v>
      </c>
      <c r="B34" s="28">
        <v>0</v>
      </c>
      <c r="C34" s="65">
        <v>5.4136942834166479E-3</v>
      </c>
      <c r="D34" s="74"/>
      <c r="E34" s="70"/>
      <c r="F34" s="70"/>
    </row>
    <row r="35" spans="1:6" ht="14.25" x14ac:dyDescent="0.2">
      <c r="A35" s="27" t="s">
        <v>8</v>
      </c>
      <c r="B35" s="28">
        <v>1.2011490961200133E-2</v>
      </c>
      <c r="C35" s="65">
        <v>-9.6483378427223432E-2</v>
      </c>
      <c r="D35" s="74"/>
      <c r="E35" s="70"/>
      <c r="F35" s="70"/>
    </row>
    <row r="36" spans="1:6" ht="14.25" x14ac:dyDescent="0.2">
      <c r="A36" s="27" t="s">
        <v>9</v>
      </c>
      <c r="B36" s="28">
        <v>1.5046817987600214E-2</v>
      </c>
      <c r="C36" s="65">
        <v>0.12998251054540777</v>
      </c>
      <c r="D36" s="74"/>
      <c r="E36" s="70"/>
      <c r="F36" s="70"/>
    </row>
    <row r="37" spans="1:6" ht="15" thickBot="1" x14ac:dyDescent="0.25">
      <c r="A37" s="75" t="s">
        <v>113</v>
      </c>
      <c r="B37" s="76">
        <v>1.8151391755452551E-2</v>
      </c>
      <c r="C37" s="77">
        <v>0.24901802455280753</v>
      </c>
      <c r="D37" s="74"/>
      <c r="E37" s="70"/>
      <c r="F37" s="70"/>
    </row>
    <row r="38" spans="1:6" ht="14.25" x14ac:dyDescent="0.2">
      <c r="A38" s="69"/>
      <c r="B38" s="70"/>
      <c r="C38" s="70"/>
      <c r="D38" s="74"/>
      <c r="E38" s="70"/>
      <c r="F38" s="70"/>
    </row>
    <row r="39" spans="1:6" ht="14.25" x14ac:dyDescent="0.2">
      <c r="A39" s="69"/>
      <c r="B39" s="70"/>
      <c r="C39" s="70"/>
      <c r="D39" s="74"/>
      <c r="E39" s="70"/>
      <c r="F39" s="70"/>
    </row>
  </sheetData>
  <autoFilter ref="A26:C26" xr:uid="{9208DE5A-9DA8-4F52-B328-B9412FBD5387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2C5E2-39D0-4D90-AFF7-F175DE7666D7}">
  <sheetPr>
    <tabColor indexed="43"/>
    <pageSetUpPr fitToPage="1"/>
  </sheetPr>
  <dimension ref="A1:K10"/>
  <sheetViews>
    <sheetView zoomScale="85" workbookViewId="0">
      <selection activeCell="E9" sqref="E9"/>
    </sheetView>
  </sheetViews>
  <sheetFormatPr defaultRowHeight="14.25" x14ac:dyDescent="0.2"/>
  <cols>
    <col min="1" max="1" width="4.7109375" style="31" customWidth="1"/>
    <col min="2" max="2" width="53.85546875" style="29" bestFit="1" customWidth="1"/>
    <col min="3" max="3" width="12.7109375" style="31" customWidth="1"/>
    <col min="4" max="4" width="42.42578125" style="31" bestFit="1" customWidth="1"/>
    <col min="5" max="5" width="19.28515625" style="6" bestFit="1" customWidth="1"/>
    <col min="6" max="6" width="14.7109375" style="12" customWidth="1"/>
    <col min="7" max="7" width="14.7109375" style="6" customWidth="1"/>
    <col min="8" max="8" width="12.7109375" style="12" customWidth="1"/>
    <col min="9" max="9" width="21.7109375" style="29" bestFit="1" customWidth="1"/>
    <col min="10" max="10" width="22.28515625" style="29" bestFit="1" customWidth="1"/>
    <col min="11" max="11" width="35.85546875" style="29" customWidth="1"/>
    <col min="12" max="16384" width="9.140625" style="29"/>
  </cols>
  <sheetData>
    <row r="1" spans="1:11" ht="16.5" thickBot="1" x14ac:dyDescent="0.25">
      <c r="A1" s="180" t="s">
        <v>99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1" ht="30.75" thickBot="1" x14ac:dyDescent="0.25">
      <c r="A2" s="15" t="s">
        <v>34</v>
      </c>
      <c r="B2" s="48" t="s">
        <v>21</v>
      </c>
      <c r="C2" s="18" t="s">
        <v>31</v>
      </c>
      <c r="D2" s="18" t="s">
        <v>32</v>
      </c>
      <c r="E2" s="17" t="s">
        <v>35</v>
      </c>
      <c r="F2" s="17" t="s">
        <v>54</v>
      </c>
      <c r="G2" s="17" t="s">
        <v>55</v>
      </c>
      <c r="H2" s="18" t="s">
        <v>56</v>
      </c>
      <c r="I2" s="18" t="s">
        <v>14</v>
      </c>
      <c r="J2" s="18" t="s">
        <v>15</v>
      </c>
    </row>
    <row r="3" spans="1:11" ht="14.25" customHeight="1" x14ac:dyDescent="0.2">
      <c r="A3" s="21">
        <v>1</v>
      </c>
      <c r="B3" s="81" t="s">
        <v>121</v>
      </c>
      <c r="C3" s="108" t="s">
        <v>33</v>
      </c>
      <c r="D3" s="109" t="s">
        <v>115</v>
      </c>
      <c r="E3" s="82">
        <v>657760007.35000002</v>
      </c>
      <c r="F3" s="83">
        <v>159860</v>
      </c>
      <c r="G3" s="82">
        <v>4114.6000000000004</v>
      </c>
      <c r="H3" s="52">
        <v>4000</v>
      </c>
      <c r="I3" s="81" t="s">
        <v>122</v>
      </c>
      <c r="J3" s="84" t="s">
        <v>123</v>
      </c>
      <c r="K3" s="49"/>
    </row>
    <row r="4" spans="1:11" ht="14.25" customHeight="1" x14ac:dyDescent="0.2">
      <c r="A4" s="142">
        <v>2</v>
      </c>
      <c r="B4" s="162" t="s">
        <v>124</v>
      </c>
      <c r="C4" s="163" t="s">
        <v>33</v>
      </c>
      <c r="D4" s="164" t="s">
        <v>115</v>
      </c>
      <c r="E4" s="165">
        <v>532811698.5</v>
      </c>
      <c r="F4" s="166">
        <v>86659</v>
      </c>
      <c r="G4" s="165">
        <v>6148.37</v>
      </c>
      <c r="H4" s="167">
        <v>4000</v>
      </c>
      <c r="I4" s="168" t="s">
        <v>122</v>
      </c>
      <c r="J4" s="169" t="s">
        <v>123</v>
      </c>
      <c r="K4" s="49"/>
    </row>
    <row r="5" spans="1:11" ht="14.25" customHeight="1" x14ac:dyDescent="0.2">
      <c r="A5" s="142">
        <v>3</v>
      </c>
      <c r="B5" s="162" t="s">
        <v>125</v>
      </c>
      <c r="C5" s="163" t="s">
        <v>33</v>
      </c>
      <c r="D5" s="164" t="s">
        <v>115</v>
      </c>
      <c r="E5" s="165">
        <v>59882539.439999998</v>
      </c>
      <c r="F5" s="166">
        <v>58634</v>
      </c>
      <c r="G5" s="165">
        <v>1021.29</v>
      </c>
      <c r="H5" s="167">
        <v>1000</v>
      </c>
      <c r="I5" s="168" t="s">
        <v>122</v>
      </c>
      <c r="J5" s="169" t="s">
        <v>123</v>
      </c>
      <c r="K5" s="49"/>
    </row>
    <row r="6" spans="1:11" ht="14.25" customHeight="1" x14ac:dyDescent="0.2">
      <c r="A6" s="142">
        <v>4</v>
      </c>
      <c r="B6" s="162" t="s">
        <v>114</v>
      </c>
      <c r="C6" s="163" t="s">
        <v>33</v>
      </c>
      <c r="D6" s="164" t="s">
        <v>115</v>
      </c>
      <c r="E6" s="165">
        <v>17837553.870000001</v>
      </c>
      <c r="F6" s="166">
        <v>16526</v>
      </c>
      <c r="G6" s="165">
        <v>1079.3631</v>
      </c>
      <c r="H6" s="167">
        <v>1000</v>
      </c>
      <c r="I6" s="168" t="s">
        <v>116</v>
      </c>
      <c r="J6" s="169" t="s">
        <v>117</v>
      </c>
      <c r="K6" s="49"/>
    </row>
    <row r="7" spans="1:11" ht="14.25" customHeight="1" x14ac:dyDescent="0.2">
      <c r="A7" s="142">
        <v>5</v>
      </c>
      <c r="B7" s="162" t="s">
        <v>106</v>
      </c>
      <c r="C7" s="163" t="s">
        <v>33</v>
      </c>
      <c r="D7" s="164" t="s">
        <v>118</v>
      </c>
      <c r="E7" s="165">
        <v>6679879.2400000002</v>
      </c>
      <c r="F7" s="166">
        <v>181502</v>
      </c>
      <c r="G7" s="165">
        <v>36.8033</v>
      </c>
      <c r="H7" s="167">
        <v>10</v>
      </c>
      <c r="I7" s="168" t="s">
        <v>119</v>
      </c>
      <c r="J7" s="169" t="s">
        <v>120</v>
      </c>
      <c r="K7" s="49"/>
    </row>
    <row r="8" spans="1:11" ht="14.25" customHeight="1" x14ac:dyDescent="0.2">
      <c r="A8" s="142">
        <v>6</v>
      </c>
      <c r="B8" s="162" t="s">
        <v>71</v>
      </c>
      <c r="C8" s="163" t="s">
        <v>33</v>
      </c>
      <c r="D8" s="164" t="s">
        <v>115</v>
      </c>
      <c r="E8" s="165">
        <v>3893450.12</v>
      </c>
      <c r="F8" s="166">
        <v>152637</v>
      </c>
      <c r="G8" s="165">
        <v>25.507899999999999</v>
      </c>
      <c r="H8" s="167">
        <v>100</v>
      </c>
      <c r="I8" s="168" t="s">
        <v>119</v>
      </c>
      <c r="J8" s="169" t="s">
        <v>120</v>
      </c>
      <c r="K8" s="49"/>
    </row>
    <row r="9" spans="1:11" ht="15.75" thickBot="1" x14ac:dyDescent="0.25">
      <c r="A9" s="181" t="s">
        <v>41</v>
      </c>
      <c r="B9" s="182"/>
      <c r="C9" s="110" t="s">
        <v>42</v>
      </c>
      <c r="D9" s="110" t="s">
        <v>42</v>
      </c>
      <c r="E9" s="96">
        <f>SUM(E3:E8)</f>
        <v>1278865128.5199997</v>
      </c>
      <c r="F9" s="97">
        <f>SUM(F3:F8)</f>
        <v>655818</v>
      </c>
      <c r="G9" s="110" t="s">
        <v>42</v>
      </c>
      <c r="H9" s="110" t="s">
        <v>42</v>
      </c>
      <c r="I9" s="110" t="s">
        <v>42</v>
      </c>
      <c r="J9" s="110" t="s">
        <v>42</v>
      </c>
    </row>
    <row r="10" spans="1:11" ht="15" thickBot="1" x14ac:dyDescent="0.25">
      <c r="A10" s="198"/>
      <c r="B10" s="198"/>
      <c r="C10" s="198"/>
      <c r="D10" s="198"/>
      <c r="E10" s="198"/>
      <c r="F10" s="198"/>
      <c r="G10" s="198"/>
      <c r="H10" s="198"/>
      <c r="I10" s="156"/>
      <c r="J10" s="156"/>
    </row>
  </sheetData>
  <mergeCells count="3">
    <mergeCell ref="A1:J1"/>
    <mergeCell ref="A9:B9"/>
    <mergeCell ref="A10:H10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9632-A2D6-43AC-BA5D-E77D50ABA641}">
  <sheetPr>
    <tabColor indexed="43"/>
    <pageSetUpPr fitToPage="1"/>
  </sheetPr>
  <dimension ref="A1:K16"/>
  <sheetViews>
    <sheetView zoomScale="85" workbookViewId="0">
      <selection activeCell="B4" sqref="B4"/>
    </sheetView>
  </sheetViews>
  <sheetFormatPr defaultRowHeight="14.25" x14ac:dyDescent="0.2"/>
  <cols>
    <col min="1" max="1" width="4.42578125" style="31" customWidth="1"/>
    <col min="2" max="2" width="53.85546875" style="31" bestFit="1" customWidth="1"/>
    <col min="3" max="4" width="14.7109375" style="30" customWidth="1"/>
    <col min="5" max="8" width="12.7109375" style="31" customWidth="1"/>
    <col min="9" max="9" width="16.140625" style="31" bestFit="1" customWidth="1"/>
    <col min="10" max="10" width="19.140625" style="31" customWidth="1"/>
    <col min="11" max="11" width="21.42578125" style="31" bestFit="1" customWidth="1"/>
    <col min="12" max="16384" width="9.140625" style="31"/>
  </cols>
  <sheetData>
    <row r="1" spans="1:11" s="50" customFormat="1" ht="16.5" thickBot="1" x14ac:dyDescent="0.25">
      <c r="A1" s="196" t="s">
        <v>100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1" s="22" customFormat="1" ht="15.75" customHeight="1" thickBot="1" x14ac:dyDescent="0.25">
      <c r="A2" s="187" t="s">
        <v>34</v>
      </c>
      <c r="B2" s="100"/>
      <c r="C2" s="101"/>
      <c r="D2" s="102"/>
      <c r="E2" s="189" t="s">
        <v>58</v>
      </c>
      <c r="F2" s="189"/>
      <c r="G2" s="189"/>
      <c r="H2" s="189"/>
      <c r="I2" s="189"/>
      <c r="J2" s="189"/>
      <c r="K2" s="189"/>
    </row>
    <row r="3" spans="1:11" s="22" customFormat="1" ht="60.75" thickBot="1" x14ac:dyDescent="0.25">
      <c r="A3" s="188"/>
      <c r="B3" s="103" t="s">
        <v>21</v>
      </c>
      <c r="C3" s="26" t="s">
        <v>11</v>
      </c>
      <c r="D3" s="26" t="s">
        <v>12</v>
      </c>
      <c r="E3" s="17" t="s">
        <v>78</v>
      </c>
      <c r="F3" s="17" t="s">
        <v>87</v>
      </c>
      <c r="G3" s="17" t="s">
        <v>88</v>
      </c>
      <c r="H3" s="17" t="s">
        <v>76</v>
      </c>
      <c r="I3" s="17" t="s">
        <v>89</v>
      </c>
      <c r="J3" s="17" t="s">
        <v>43</v>
      </c>
      <c r="K3" s="18" t="s">
        <v>79</v>
      </c>
    </row>
    <row r="4" spans="1:11" s="22" customFormat="1" collapsed="1" x14ac:dyDescent="0.2">
      <c r="A4" s="21">
        <v>1</v>
      </c>
      <c r="B4" s="27" t="s">
        <v>71</v>
      </c>
      <c r="C4" s="104">
        <v>40555</v>
      </c>
      <c r="D4" s="104">
        <v>40626</v>
      </c>
      <c r="E4" s="98">
        <v>-1.0417278583877421E-3</v>
      </c>
      <c r="F4" s="98">
        <v>-2.8107568506721137E-2</v>
      </c>
      <c r="G4" s="98">
        <v>0.16598481489438544</v>
      </c>
      <c r="H4" s="98">
        <v>0.14300629579011037</v>
      </c>
      <c r="I4" s="98">
        <v>4.7464490258948278E-3</v>
      </c>
      <c r="J4" s="105">
        <v>-0.74492099999999994</v>
      </c>
      <c r="K4" s="118">
        <v>-9.2269446880050454E-2</v>
      </c>
    </row>
    <row r="5" spans="1:11" s="22" customFormat="1" x14ac:dyDescent="0.2">
      <c r="A5" s="157">
        <v>2</v>
      </c>
      <c r="B5" s="170" t="s">
        <v>106</v>
      </c>
      <c r="C5" s="171">
        <v>41848</v>
      </c>
      <c r="D5" s="171">
        <v>42032</v>
      </c>
      <c r="E5" s="172">
        <v>7.6636164710563115E-2</v>
      </c>
      <c r="F5" s="172">
        <v>0.18540599735884311</v>
      </c>
      <c r="G5" s="172">
        <v>0.19740433824940862</v>
      </c>
      <c r="H5" s="172">
        <v>0.47813915753622727</v>
      </c>
      <c r="I5" s="172">
        <v>0.25237947779097336</v>
      </c>
      <c r="J5" s="173">
        <v>2.6803300000000001</v>
      </c>
      <c r="K5" s="174">
        <v>0.13541122218420232</v>
      </c>
    </row>
    <row r="6" spans="1:11" s="22" customFormat="1" x14ac:dyDescent="0.2">
      <c r="A6" s="157">
        <v>3</v>
      </c>
      <c r="B6" s="170" t="s">
        <v>121</v>
      </c>
      <c r="C6" s="171">
        <v>45218</v>
      </c>
      <c r="D6" s="171">
        <v>45264</v>
      </c>
      <c r="E6" s="172">
        <v>-5.8325475595588649E-5</v>
      </c>
      <c r="F6" s="172">
        <v>5.9384252049357045E-3</v>
      </c>
      <c r="G6" s="172">
        <v>5.5686463325965718E-4</v>
      </c>
      <c r="H6" s="172">
        <v>9.3264452065211501E-3</v>
      </c>
      <c r="I6" s="172">
        <v>9.9744556623293512E-4</v>
      </c>
      <c r="J6" s="173">
        <v>2.8650000000000064E-2</v>
      </c>
      <c r="K6" s="174">
        <v>2.0301278857864036E-2</v>
      </c>
    </row>
    <row r="7" spans="1:11" s="22" customFormat="1" x14ac:dyDescent="0.2">
      <c r="A7" s="157">
        <v>4</v>
      </c>
      <c r="B7" s="170" t="s">
        <v>125</v>
      </c>
      <c r="C7" s="171">
        <v>45407</v>
      </c>
      <c r="D7" s="171">
        <v>45439</v>
      </c>
      <c r="E7" s="172">
        <v>1.2254421395239135E-3</v>
      </c>
      <c r="F7" s="172">
        <v>-1.2727379530452776E-4</v>
      </c>
      <c r="G7" s="172">
        <v>2.0014716703458113E-3</v>
      </c>
      <c r="H7" s="172" t="s">
        <v>19</v>
      </c>
      <c r="I7" s="172">
        <v>2.2473012757604494E-3</v>
      </c>
      <c r="J7" s="173">
        <v>2.1290000000000031E-2</v>
      </c>
      <c r="K7" s="174">
        <v>2.3010104006258691E-2</v>
      </c>
    </row>
    <row r="8" spans="1:11" s="22" customFormat="1" x14ac:dyDescent="0.2">
      <c r="A8" s="157">
        <v>5</v>
      </c>
      <c r="B8" s="170" t="s">
        <v>114</v>
      </c>
      <c r="C8" s="171">
        <v>45198</v>
      </c>
      <c r="D8" s="171">
        <v>45449</v>
      </c>
      <c r="E8" s="172">
        <v>6.3783295115009686E-3</v>
      </c>
      <c r="F8" s="172">
        <v>1.3461451609223296E-2</v>
      </c>
      <c r="G8" s="172">
        <v>5.1363297789597251E-2</v>
      </c>
      <c r="H8" s="172" t="s">
        <v>19</v>
      </c>
      <c r="I8" s="172">
        <v>-2.8016924646313668E-2</v>
      </c>
      <c r="J8" s="173">
        <v>7.9363100000000131E-2</v>
      </c>
      <c r="K8" s="174">
        <v>8.8702023620776727E-2</v>
      </c>
    </row>
    <row r="9" spans="1:11" s="22" customFormat="1" x14ac:dyDescent="0.2">
      <c r="A9" s="157">
        <v>6</v>
      </c>
      <c r="B9" s="170" t="s">
        <v>124</v>
      </c>
      <c r="C9" s="171">
        <v>45471</v>
      </c>
      <c r="D9" s="171">
        <v>45513</v>
      </c>
      <c r="E9" s="172">
        <v>2.8151509269935815E-3</v>
      </c>
      <c r="F9" s="172">
        <v>4.8408580183860739E-3</v>
      </c>
      <c r="G9" s="172">
        <v>0.51631893065009371</v>
      </c>
      <c r="H9" s="172" t="s">
        <v>19</v>
      </c>
      <c r="I9" s="172">
        <v>5.1381900100377909E-3</v>
      </c>
      <c r="J9" s="173">
        <v>0.53709249999999997</v>
      </c>
      <c r="K9" s="174">
        <v>0.81186943489040608</v>
      </c>
    </row>
    <row r="10" spans="1:11" s="22" customFormat="1" ht="15.75" collapsed="1" thickBot="1" x14ac:dyDescent="0.25">
      <c r="A10" s="157"/>
      <c r="B10" s="158" t="s">
        <v>91</v>
      </c>
      <c r="C10" s="159" t="s">
        <v>42</v>
      </c>
      <c r="D10" s="159" t="s">
        <v>42</v>
      </c>
      <c r="E10" s="160">
        <f>AVERAGE(E4:E9)</f>
        <v>1.4325838992433041E-2</v>
      </c>
      <c r="F10" s="160">
        <f>AVERAGE(F4:F9)</f>
        <v>3.0235314981560419E-2</v>
      </c>
      <c r="G10" s="160">
        <f>AVERAGE(G4:G9)</f>
        <v>0.15560495298118174</v>
      </c>
      <c r="H10" s="160">
        <f>AVERAGE(H4:H9)</f>
        <v>0.21015729951095294</v>
      </c>
      <c r="I10" s="160">
        <f>AVERAGE(I4:I9)</f>
        <v>3.9581989837097618E-2</v>
      </c>
      <c r="J10" s="159" t="s">
        <v>42</v>
      </c>
      <c r="K10" s="160">
        <f>AVERAGE(K4:K9)</f>
        <v>0.16450410277990957</v>
      </c>
    </row>
    <row r="11" spans="1:11" s="22" customFormat="1" hidden="1" x14ac:dyDescent="0.2">
      <c r="A11" s="201" t="s">
        <v>80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</row>
    <row r="12" spans="1:11" s="22" customFormat="1" ht="15" hidden="1" thickBot="1" x14ac:dyDescent="0.25">
      <c r="A12" s="200" t="s">
        <v>81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</row>
    <row r="13" spans="1:11" s="22" customFormat="1" ht="15.75" hidden="1" customHeight="1" x14ac:dyDescent="0.2">
      <c r="C13" s="64"/>
      <c r="D13" s="64"/>
    </row>
    <row r="14" spans="1:11" ht="15" thickBot="1" x14ac:dyDescent="0.25">
      <c r="A14" s="199"/>
      <c r="B14" s="199"/>
      <c r="C14" s="199"/>
      <c r="D14" s="199"/>
      <c r="E14" s="199"/>
      <c r="F14" s="199"/>
      <c r="G14" s="199"/>
      <c r="H14" s="199"/>
      <c r="I14" s="161"/>
      <c r="J14" s="161"/>
      <c r="K14" s="161"/>
    </row>
    <row r="15" spans="1:11" x14ac:dyDescent="0.2">
      <c r="B15" s="29"/>
      <c r="C15" s="106"/>
      <c r="E15" s="106"/>
    </row>
    <row r="16" spans="1:11" x14ac:dyDescent="0.2">
      <c r="E16" s="106"/>
      <c r="F16" s="106"/>
    </row>
  </sheetData>
  <mergeCells count="6">
    <mergeCell ref="A14:H14"/>
    <mergeCell ref="A12:K12"/>
    <mergeCell ref="A1:J1"/>
    <mergeCell ref="A2:A3"/>
    <mergeCell ref="E2:K2"/>
    <mergeCell ref="A11:K11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8C425-558B-49A4-B63F-B04F60032945}">
  <sheetPr>
    <tabColor indexed="43"/>
  </sheetPr>
  <dimension ref="A1:H120"/>
  <sheetViews>
    <sheetView zoomScale="85" workbookViewId="0">
      <selection activeCell="G5" sqref="G5"/>
    </sheetView>
  </sheetViews>
  <sheetFormatPr defaultRowHeight="14.25" x14ac:dyDescent="0.2"/>
  <cols>
    <col min="1" max="1" width="4" style="20" customWidth="1"/>
    <col min="2" max="2" width="53.85546875" style="20" bestFit="1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8" s="29" customFormat="1" ht="16.5" thickBot="1" x14ac:dyDescent="0.25">
      <c r="A1" s="192" t="s">
        <v>101</v>
      </c>
      <c r="B1" s="192"/>
      <c r="C1" s="192"/>
      <c r="D1" s="192"/>
      <c r="E1" s="192"/>
      <c r="F1" s="192"/>
      <c r="G1" s="192"/>
    </row>
    <row r="2" spans="1:8" s="29" customFormat="1" ht="15.75" customHeight="1" thickBot="1" x14ac:dyDescent="0.25">
      <c r="A2" s="205" t="s">
        <v>34</v>
      </c>
      <c r="B2" s="88"/>
      <c r="C2" s="193" t="s">
        <v>22</v>
      </c>
      <c r="D2" s="202"/>
      <c r="E2" s="203" t="s">
        <v>57</v>
      </c>
      <c r="F2" s="204"/>
      <c r="G2" s="89"/>
    </row>
    <row r="3" spans="1:8" s="29" customFormat="1" ht="45.75" thickBot="1" x14ac:dyDescent="0.25">
      <c r="A3" s="188"/>
      <c r="B3" s="35" t="s">
        <v>21</v>
      </c>
      <c r="C3" s="35" t="s">
        <v>44</v>
      </c>
      <c r="D3" s="35" t="s">
        <v>24</v>
      </c>
      <c r="E3" s="35" t="s">
        <v>25</v>
      </c>
      <c r="F3" s="35" t="s">
        <v>24</v>
      </c>
      <c r="G3" s="36" t="s">
        <v>85</v>
      </c>
    </row>
    <row r="4" spans="1:8" s="29" customFormat="1" x14ac:dyDescent="0.2">
      <c r="A4" s="21">
        <v>1</v>
      </c>
      <c r="B4" s="37" t="s">
        <v>125</v>
      </c>
      <c r="C4" s="38">
        <v>13874.455229999996</v>
      </c>
      <c r="D4" s="98">
        <v>0.30156559370460245</v>
      </c>
      <c r="E4" s="39">
        <v>13530</v>
      </c>
      <c r="F4" s="98">
        <v>0.29997339482085844</v>
      </c>
      <c r="G4" s="40">
        <v>13752.195866890283</v>
      </c>
    </row>
    <row r="5" spans="1:8" s="29" customFormat="1" x14ac:dyDescent="0.2">
      <c r="A5" s="21">
        <v>2</v>
      </c>
      <c r="B5" s="175" t="s">
        <v>121</v>
      </c>
      <c r="C5" s="152">
        <v>1237.5907200000286</v>
      </c>
      <c r="D5" s="176">
        <v>1.8850700123123206E-3</v>
      </c>
      <c r="E5" s="177">
        <v>310</v>
      </c>
      <c r="F5" s="176">
        <v>1.9429645879034784E-3</v>
      </c>
      <c r="G5" s="41">
        <v>1351.7535956863831</v>
      </c>
    </row>
    <row r="6" spans="1:8" s="29" customFormat="1" x14ac:dyDescent="0.2">
      <c r="A6" s="21">
        <v>3</v>
      </c>
      <c r="B6" s="175" t="s">
        <v>114</v>
      </c>
      <c r="C6" s="152">
        <v>1131.948330000002</v>
      </c>
      <c r="D6" s="176">
        <v>6.7758593203320783E-2</v>
      </c>
      <c r="E6" s="177">
        <v>950</v>
      </c>
      <c r="F6" s="176">
        <v>6.0991268618387259E-2</v>
      </c>
      <c r="G6" s="41">
        <v>1021.8563750465864</v>
      </c>
    </row>
    <row r="7" spans="1:8" s="29" customFormat="1" x14ac:dyDescent="0.2">
      <c r="A7" s="21">
        <v>4</v>
      </c>
      <c r="B7" s="175" t="s">
        <v>106</v>
      </c>
      <c r="C7" s="152">
        <v>748.82432000000028</v>
      </c>
      <c r="D7" s="176">
        <v>0.12625482820516529</v>
      </c>
      <c r="E7" s="177">
        <v>7996</v>
      </c>
      <c r="F7" s="176">
        <v>4.6084861618618377E-2</v>
      </c>
      <c r="G7" s="41">
        <v>275.97882881099264</v>
      </c>
    </row>
    <row r="8" spans="1:8" s="29" customFormat="1" x14ac:dyDescent="0.2">
      <c r="A8" s="21">
        <v>5</v>
      </c>
      <c r="B8" s="175" t="s">
        <v>71</v>
      </c>
      <c r="C8" s="152">
        <v>-4.0554799999999815</v>
      </c>
      <c r="D8" s="176">
        <v>-1.0405321803771061E-3</v>
      </c>
      <c r="E8" s="177">
        <v>0</v>
      </c>
      <c r="F8" s="176">
        <v>0</v>
      </c>
      <c r="G8" s="41">
        <v>0</v>
      </c>
    </row>
    <row r="9" spans="1:8" s="29" customFormat="1" x14ac:dyDescent="0.2">
      <c r="A9" s="21">
        <v>6</v>
      </c>
      <c r="B9" s="175" t="s">
        <v>124</v>
      </c>
      <c r="C9" s="152">
        <v>-288.41838999998566</v>
      </c>
      <c r="D9" s="176">
        <v>-5.4102105938854631E-4</v>
      </c>
      <c r="E9" s="177">
        <v>-291</v>
      </c>
      <c r="F9" s="176">
        <v>-3.3467510063254742E-3</v>
      </c>
      <c r="G9" s="41">
        <v>-1785.622148952013</v>
      </c>
    </row>
    <row r="10" spans="1:8" s="29" customFormat="1" ht="15.75" thickBot="1" x14ac:dyDescent="0.25">
      <c r="A10" s="113"/>
      <c r="B10" s="90" t="s">
        <v>41</v>
      </c>
      <c r="C10" s="91">
        <v>16700.344730000044</v>
      </c>
      <c r="D10" s="95">
        <v>1.3231509026779076E-2</v>
      </c>
      <c r="E10" s="92">
        <v>22495</v>
      </c>
      <c r="F10" s="95">
        <v>3.5519000573167245E-2</v>
      </c>
      <c r="G10" s="114">
        <v>14616.162517482229</v>
      </c>
    </row>
    <row r="11" spans="1:8" s="29" customFormat="1" ht="15" customHeight="1" thickBot="1" x14ac:dyDescent="0.25">
      <c r="A11" s="183"/>
      <c r="B11" s="183"/>
      <c r="C11" s="183"/>
      <c r="D11" s="183"/>
      <c r="E11" s="183"/>
      <c r="F11" s="183"/>
      <c r="G11" s="183"/>
      <c r="H11" s="7"/>
    </row>
    <row r="12" spans="1:8" s="29" customFormat="1" x14ac:dyDescent="0.2">
      <c r="D12" s="6"/>
    </row>
    <row r="13" spans="1:8" s="29" customFormat="1" x14ac:dyDescent="0.2">
      <c r="D13" s="6"/>
    </row>
    <row r="14" spans="1:8" s="29" customFormat="1" x14ac:dyDescent="0.2">
      <c r="D14" s="6"/>
    </row>
    <row r="15" spans="1:8" s="29" customFormat="1" x14ac:dyDescent="0.2">
      <c r="D15" s="6"/>
    </row>
    <row r="16" spans="1:8" s="29" customFormat="1" x14ac:dyDescent="0.2">
      <c r="D16" s="6"/>
    </row>
    <row r="17" spans="2:5" s="29" customFormat="1" x14ac:dyDescent="0.2">
      <c r="D17" s="6"/>
    </row>
    <row r="18" spans="2:5" s="29" customFormat="1" x14ac:dyDescent="0.2">
      <c r="D18" s="6"/>
    </row>
    <row r="19" spans="2:5" s="29" customFormat="1" x14ac:dyDescent="0.2">
      <c r="D19" s="6"/>
    </row>
    <row r="20" spans="2:5" s="29" customFormat="1" x14ac:dyDescent="0.2">
      <c r="D20" s="6"/>
    </row>
    <row r="21" spans="2:5" s="29" customFormat="1" x14ac:dyDescent="0.2">
      <c r="D21" s="6"/>
    </row>
    <row r="22" spans="2:5" s="29" customFormat="1" x14ac:dyDescent="0.2">
      <c r="D22" s="6"/>
    </row>
    <row r="23" spans="2:5" s="29" customFormat="1" x14ac:dyDescent="0.2">
      <c r="D23" s="6"/>
    </row>
    <row r="24" spans="2:5" s="29" customFormat="1" x14ac:dyDescent="0.2">
      <c r="D24" s="6"/>
    </row>
    <row r="25" spans="2:5" s="29" customFormat="1" x14ac:dyDescent="0.2">
      <c r="D25" s="6"/>
    </row>
    <row r="26" spans="2:5" s="29" customFormat="1" x14ac:dyDescent="0.2">
      <c r="D26" s="6"/>
    </row>
    <row r="27" spans="2:5" s="29" customFormat="1" x14ac:dyDescent="0.2">
      <c r="D27" s="6"/>
    </row>
    <row r="28" spans="2:5" s="29" customFormat="1" x14ac:dyDescent="0.2">
      <c r="D28" s="6"/>
    </row>
    <row r="29" spans="2:5" s="29" customFormat="1" x14ac:dyDescent="0.2">
      <c r="D29" s="6"/>
    </row>
    <row r="30" spans="2:5" s="29" customFormat="1" x14ac:dyDescent="0.2">
      <c r="D30" s="6"/>
    </row>
    <row r="31" spans="2:5" s="29" customFormat="1" x14ac:dyDescent="0.2">
      <c r="D31" s="6"/>
    </row>
    <row r="32" spans="2:5" s="29" customFormat="1" ht="15" thickBot="1" x14ac:dyDescent="0.25">
      <c r="B32" s="79"/>
      <c r="C32" s="79"/>
      <c r="D32" s="80"/>
      <c r="E32" s="79"/>
    </row>
    <row r="33" spans="2:6" s="29" customFormat="1" x14ac:dyDescent="0.2"/>
    <row r="34" spans="2:6" s="29" customFormat="1" x14ac:dyDescent="0.2"/>
    <row r="35" spans="2:6" s="29" customFormat="1" x14ac:dyDescent="0.2"/>
    <row r="36" spans="2:6" s="29" customFormat="1" x14ac:dyDescent="0.2"/>
    <row r="37" spans="2:6" s="29" customFormat="1" x14ac:dyDescent="0.2"/>
    <row r="38" spans="2:6" s="29" customFormat="1" ht="30.75" thickBot="1" x14ac:dyDescent="0.25">
      <c r="B38" s="47" t="s">
        <v>21</v>
      </c>
      <c r="C38" s="35" t="s">
        <v>47</v>
      </c>
      <c r="D38" s="35" t="s">
        <v>48</v>
      </c>
      <c r="E38" s="36" t="s">
        <v>45</v>
      </c>
    </row>
    <row r="39" spans="2:6" s="29" customFormat="1" x14ac:dyDescent="0.2">
      <c r="B39" s="37" t="str">
        <f t="shared" ref="B39:D44" si="0">B4</f>
        <v>Інжур Житній</v>
      </c>
      <c r="C39" s="38">
        <f t="shared" si="0"/>
        <v>13874.455229999996</v>
      </c>
      <c r="D39" s="151">
        <f t="shared" si="0"/>
        <v>0.30156559370460245</v>
      </c>
      <c r="E39" s="40">
        <f t="shared" ref="E39:E44" si="1">G4</f>
        <v>13752.195866890283</v>
      </c>
    </row>
    <row r="40" spans="2:6" x14ac:dyDescent="0.2">
      <c r="B40" s="37" t="str">
        <f t="shared" si="0"/>
        <v>Інжур Оушен</v>
      </c>
      <c r="C40" s="38">
        <f t="shared" si="0"/>
        <v>1237.5907200000286</v>
      </c>
      <c r="D40" s="151">
        <f t="shared" si="0"/>
        <v>1.8850700123123206E-3</v>
      </c>
      <c r="E40" s="40">
        <f t="shared" si="1"/>
        <v>1351.7535956863831</v>
      </c>
      <c r="F40" s="19"/>
    </row>
    <row r="41" spans="2:6" x14ac:dyDescent="0.2">
      <c r="B41" s="37" t="str">
        <f t="shared" si="0"/>
        <v>ЗЕМЕЛЬНИЙ ІНВЕСТИЦІЙНИЙ ФОНД ҐРУНТОВНО</v>
      </c>
      <c r="C41" s="38">
        <f t="shared" si="0"/>
        <v>1131.948330000002</v>
      </c>
      <c r="D41" s="151">
        <f t="shared" si="0"/>
        <v>6.7758593203320783E-2</v>
      </c>
      <c r="E41" s="40">
        <f t="shared" si="1"/>
        <v>1021.8563750465864</v>
      </c>
      <c r="F41" s="19"/>
    </row>
    <row r="42" spans="2:6" x14ac:dyDescent="0.2">
      <c r="B42" s="37" t="str">
        <f t="shared" si="0"/>
        <v>КІНТО-Голд</v>
      </c>
      <c r="C42" s="38">
        <f t="shared" si="0"/>
        <v>748.82432000000028</v>
      </c>
      <c r="D42" s="151">
        <f t="shared" si="0"/>
        <v>0.12625482820516529</v>
      </c>
      <c r="E42" s="40">
        <f t="shared" si="1"/>
        <v>275.97882881099264</v>
      </c>
      <c r="F42" s="19"/>
    </row>
    <row r="43" spans="2:6" x14ac:dyDescent="0.2">
      <c r="B43" s="37" t="str">
        <f t="shared" si="0"/>
        <v>Індекс Української Біржі</v>
      </c>
      <c r="C43" s="38">
        <f t="shared" si="0"/>
        <v>-4.0554799999999815</v>
      </c>
      <c r="D43" s="151">
        <f t="shared" si="0"/>
        <v>-1.0405321803771061E-3</v>
      </c>
      <c r="E43" s="40">
        <f t="shared" si="1"/>
        <v>0</v>
      </c>
      <c r="F43" s="19"/>
    </row>
    <row r="44" spans="2:6" x14ac:dyDescent="0.2">
      <c r="B44" s="37" t="str">
        <f t="shared" si="0"/>
        <v>ІНЖУР ЕНЕРДЖІ</v>
      </c>
      <c r="C44" s="38">
        <f t="shared" si="0"/>
        <v>-288.41838999998566</v>
      </c>
      <c r="D44" s="151">
        <f t="shared" si="0"/>
        <v>-5.4102105938854631E-4</v>
      </c>
      <c r="E44" s="40">
        <f t="shared" si="1"/>
        <v>-1785.622148952013</v>
      </c>
      <c r="F44" s="19"/>
    </row>
    <row r="45" spans="2:6" x14ac:dyDescent="0.2">
      <c r="B45" s="29"/>
      <c r="C45" s="29"/>
      <c r="D45" s="6"/>
      <c r="F45" s="19"/>
    </row>
    <row r="46" spans="2:6" x14ac:dyDescent="0.2">
      <c r="B46" s="29"/>
      <c r="C46" s="29"/>
      <c r="D46" s="6"/>
      <c r="F46" s="19"/>
    </row>
    <row r="47" spans="2:6" x14ac:dyDescent="0.2">
      <c r="B47" s="29"/>
      <c r="C47" s="29"/>
      <c r="D47" s="6"/>
      <c r="F47" s="19"/>
    </row>
    <row r="48" spans="2:6" x14ac:dyDescent="0.2">
      <c r="B48" s="29"/>
      <c r="C48" s="29"/>
      <c r="D48" s="6"/>
    </row>
    <row r="49" spans="2:4" x14ac:dyDescent="0.2">
      <c r="B49" s="29"/>
      <c r="C49" s="29"/>
      <c r="D49" s="6"/>
    </row>
    <row r="50" spans="2:4" x14ac:dyDescent="0.2">
      <c r="B50" s="29"/>
      <c r="C50" s="29"/>
      <c r="D50" s="6"/>
    </row>
    <row r="51" spans="2:4" x14ac:dyDescent="0.2">
      <c r="B51" s="29"/>
      <c r="C51" s="29"/>
      <c r="D51" s="6"/>
    </row>
    <row r="52" spans="2:4" x14ac:dyDescent="0.2">
      <c r="B52" s="29"/>
      <c r="C52" s="29"/>
      <c r="D52" s="6"/>
    </row>
    <row r="53" spans="2:4" x14ac:dyDescent="0.2">
      <c r="B53" s="29"/>
      <c r="C53" s="29"/>
      <c r="D53" s="6"/>
    </row>
    <row r="54" spans="2:4" x14ac:dyDescent="0.2">
      <c r="B54" s="29"/>
      <c r="C54" s="29"/>
      <c r="D54" s="6"/>
    </row>
    <row r="55" spans="2:4" x14ac:dyDescent="0.2">
      <c r="B55" s="29"/>
      <c r="C55" s="29"/>
      <c r="D55" s="6"/>
    </row>
    <row r="56" spans="2:4" x14ac:dyDescent="0.2">
      <c r="B56" s="29"/>
      <c r="C56" s="29"/>
      <c r="D56" s="6"/>
    </row>
    <row r="57" spans="2:4" x14ac:dyDescent="0.2">
      <c r="B57" s="29"/>
      <c r="C57" s="29"/>
      <c r="D57" s="6"/>
    </row>
    <row r="58" spans="2:4" x14ac:dyDescent="0.2">
      <c r="B58" s="29"/>
      <c r="C58" s="29"/>
      <c r="D58" s="6"/>
    </row>
    <row r="59" spans="2:4" x14ac:dyDescent="0.2">
      <c r="B59" s="29"/>
      <c r="C59" s="29"/>
      <c r="D59" s="6"/>
    </row>
    <row r="60" spans="2:4" x14ac:dyDescent="0.2">
      <c r="B60" s="29"/>
      <c r="C60" s="29"/>
      <c r="D60" s="6"/>
    </row>
    <row r="61" spans="2:4" x14ac:dyDescent="0.2">
      <c r="B61" s="29"/>
      <c r="C61" s="29"/>
      <c r="D61" s="6"/>
    </row>
    <row r="62" spans="2:4" x14ac:dyDescent="0.2">
      <c r="B62" s="29"/>
      <c r="C62" s="29"/>
      <c r="D62" s="6"/>
    </row>
    <row r="63" spans="2:4" x14ac:dyDescent="0.2">
      <c r="B63" s="29"/>
      <c r="C63" s="29"/>
      <c r="D63" s="6"/>
    </row>
    <row r="64" spans="2:4" x14ac:dyDescent="0.2">
      <c r="B64" s="29"/>
      <c r="C64" s="29"/>
      <c r="D64" s="6"/>
    </row>
    <row r="65" spans="2:4" x14ac:dyDescent="0.2">
      <c r="B65" s="29"/>
      <c r="C65" s="29"/>
      <c r="D65" s="6"/>
    </row>
    <row r="66" spans="2:4" x14ac:dyDescent="0.2">
      <c r="B66" s="29"/>
      <c r="C66" s="29"/>
      <c r="D66" s="6"/>
    </row>
    <row r="67" spans="2:4" x14ac:dyDescent="0.2">
      <c r="B67" s="29"/>
      <c r="C67" s="29"/>
      <c r="D67" s="6"/>
    </row>
    <row r="68" spans="2:4" x14ac:dyDescent="0.2">
      <c r="B68" s="29"/>
      <c r="C68" s="29"/>
      <c r="D68" s="6"/>
    </row>
    <row r="69" spans="2:4" x14ac:dyDescent="0.2">
      <c r="B69" s="29"/>
      <c r="C69" s="29"/>
      <c r="D69" s="6"/>
    </row>
    <row r="70" spans="2:4" x14ac:dyDescent="0.2">
      <c r="B70" s="29"/>
      <c r="C70" s="29"/>
      <c r="D70" s="6"/>
    </row>
    <row r="71" spans="2:4" x14ac:dyDescent="0.2">
      <c r="B71" s="29"/>
      <c r="C71" s="29"/>
      <c r="D71" s="6"/>
    </row>
    <row r="72" spans="2:4" x14ac:dyDescent="0.2">
      <c r="B72" s="29"/>
      <c r="C72" s="29"/>
      <c r="D72" s="6"/>
    </row>
    <row r="73" spans="2:4" x14ac:dyDescent="0.2">
      <c r="B73" s="29"/>
      <c r="C73" s="29"/>
      <c r="D73" s="6"/>
    </row>
    <row r="74" spans="2:4" x14ac:dyDescent="0.2">
      <c r="B74" s="29"/>
      <c r="C74" s="29"/>
      <c r="D74" s="6"/>
    </row>
    <row r="75" spans="2:4" x14ac:dyDescent="0.2">
      <c r="B75" s="29"/>
      <c r="C75" s="29"/>
      <c r="D75" s="6"/>
    </row>
    <row r="76" spans="2:4" x14ac:dyDescent="0.2">
      <c r="B76" s="29"/>
      <c r="C76" s="29"/>
      <c r="D76" s="6"/>
    </row>
    <row r="77" spans="2:4" x14ac:dyDescent="0.2">
      <c r="B77" s="29"/>
      <c r="C77" s="29"/>
      <c r="D77" s="6"/>
    </row>
    <row r="78" spans="2:4" x14ac:dyDescent="0.2">
      <c r="B78" s="29"/>
      <c r="C78" s="29"/>
      <c r="D78" s="6"/>
    </row>
    <row r="79" spans="2:4" x14ac:dyDescent="0.2">
      <c r="B79" s="29"/>
      <c r="C79" s="29"/>
      <c r="D79" s="6"/>
    </row>
    <row r="80" spans="2:4" x14ac:dyDescent="0.2">
      <c r="B80" s="29"/>
      <c r="C80" s="29"/>
      <c r="D80" s="6"/>
    </row>
    <row r="81" spans="2:4" x14ac:dyDescent="0.2">
      <c r="B81" s="29"/>
      <c r="C81" s="29"/>
      <c r="D81" s="6"/>
    </row>
    <row r="82" spans="2:4" x14ac:dyDescent="0.2">
      <c r="B82" s="29"/>
      <c r="C82" s="29"/>
      <c r="D82" s="6"/>
    </row>
    <row r="83" spans="2:4" x14ac:dyDescent="0.2">
      <c r="B83" s="29"/>
      <c r="C83" s="29"/>
      <c r="D83" s="6"/>
    </row>
    <row r="84" spans="2:4" x14ac:dyDescent="0.2">
      <c r="B84" s="29"/>
      <c r="C84" s="29"/>
      <c r="D84" s="6"/>
    </row>
    <row r="85" spans="2:4" x14ac:dyDescent="0.2">
      <c r="B85" s="29"/>
      <c r="C85" s="29"/>
      <c r="D85" s="6"/>
    </row>
    <row r="86" spans="2:4" x14ac:dyDescent="0.2">
      <c r="B86" s="29"/>
      <c r="C86" s="29"/>
      <c r="D86" s="6"/>
    </row>
    <row r="87" spans="2:4" x14ac:dyDescent="0.2">
      <c r="B87" s="29"/>
      <c r="C87" s="29"/>
      <c r="D87" s="6"/>
    </row>
    <row r="88" spans="2:4" x14ac:dyDescent="0.2">
      <c r="B88" s="29"/>
      <c r="C88" s="29"/>
      <c r="D88" s="6"/>
    </row>
    <row r="89" spans="2:4" x14ac:dyDescent="0.2">
      <c r="B89" s="29"/>
      <c r="C89" s="29"/>
      <c r="D89" s="6"/>
    </row>
    <row r="90" spans="2:4" x14ac:dyDescent="0.2">
      <c r="B90" s="29"/>
      <c r="C90" s="29"/>
      <c r="D90" s="6"/>
    </row>
    <row r="91" spans="2:4" x14ac:dyDescent="0.2">
      <c r="B91" s="29"/>
      <c r="C91" s="29"/>
      <c r="D91" s="6"/>
    </row>
    <row r="92" spans="2:4" x14ac:dyDescent="0.2">
      <c r="B92" s="29"/>
      <c r="C92" s="29"/>
      <c r="D92" s="6"/>
    </row>
    <row r="93" spans="2:4" x14ac:dyDescent="0.2">
      <c r="B93" s="29"/>
      <c r="C93" s="29"/>
      <c r="D93" s="6"/>
    </row>
    <row r="94" spans="2:4" x14ac:dyDescent="0.2">
      <c r="B94" s="29"/>
      <c r="C94" s="29"/>
      <c r="D94" s="6"/>
    </row>
    <row r="95" spans="2:4" x14ac:dyDescent="0.2">
      <c r="B95" s="29"/>
      <c r="C95" s="29"/>
      <c r="D95" s="6"/>
    </row>
    <row r="96" spans="2:4" x14ac:dyDescent="0.2">
      <c r="B96" s="29"/>
      <c r="C96" s="29"/>
      <c r="D96" s="6"/>
    </row>
    <row r="97" spans="2:4" x14ac:dyDescent="0.2">
      <c r="B97" s="29"/>
      <c r="C97" s="29"/>
      <c r="D97" s="6"/>
    </row>
    <row r="98" spans="2:4" x14ac:dyDescent="0.2">
      <c r="B98" s="29"/>
      <c r="C98" s="29"/>
      <c r="D98" s="6"/>
    </row>
    <row r="99" spans="2:4" x14ac:dyDescent="0.2">
      <c r="B99" s="29"/>
      <c r="C99" s="29"/>
      <c r="D99" s="6"/>
    </row>
    <row r="100" spans="2:4" x14ac:dyDescent="0.2">
      <c r="B100" s="29"/>
      <c r="C100" s="29"/>
      <c r="D100" s="6"/>
    </row>
    <row r="101" spans="2:4" x14ac:dyDescent="0.2">
      <c r="B101" s="29"/>
      <c r="C101" s="29"/>
      <c r="D101" s="6"/>
    </row>
    <row r="102" spans="2:4" x14ac:dyDescent="0.2">
      <c r="B102" s="29"/>
      <c r="C102" s="29"/>
      <c r="D102" s="6"/>
    </row>
    <row r="103" spans="2:4" x14ac:dyDescent="0.2">
      <c r="B103" s="29"/>
      <c r="C103" s="29"/>
      <c r="D103" s="6"/>
    </row>
    <row r="104" spans="2:4" x14ac:dyDescent="0.2">
      <c r="B104" s="29"/>
      <c r="C104" s="29"/>
      <c r="D104" s="6"/>
    </row>
    <row r="105" spans="2:4" x14ac:dyDescent="0.2">
      <c r="B105" s="29"/>
      <c r="C105" s="29"/>
      <c r="D105" s="6"/>
    </row>
    <row r="106" spans="2:4" x14ac:dyDescent="0.2">
      <c r="B106" s="29"/>
      <c r="C106" s="29"/>
      <c r="D106" s="6"/>
    </row>
    <row r="107" spans="2:4" x14ac:dyDescent="0.2">
      <c r="B107" s="29"/>
      <c r="C107" s="29"/>
      <c r="D107" s="6"/>
    </row>
    <row r="108" spans="2:4" x14ac:dyDescent="0.2">
      <c r="B108" s="29"/>
      <c r="C108" s="29"/>
      <c r="D108" s="6"/>
    </row>
    <row r="109" spans="2:4" x14ac:dyDescent="0.2">
      <c r="B109" s="29"/>
      <c r="C109" s="29"/>
      <c r="D109" s="6"/>
    </row>
    <row r="110" spans="2:4" x14ac:dyDescent="0.2">
      <c r="B110" s="29"/>
      <c r="C110" s="29"/>
      <c r="D110" s="6"/>
    </row>
    <row r="111" spans="2:4" x14ac:dyDescent="0.2">
      <c r="B111" s="29"/>
      <c r="C111" s="29"/>
      <c r="D111" s="6"/>
    </row>
    <row r="112" spans="2:4" x14ac:dyDescent="0.2">
      <c r="B112" s="29"/>
      <c r="C112" s="29"/>
      <c r="D112" s="6"/>
    </row>
    <row r="113" spans="2:4" x14ac:dyDescent="0.2">
      <c r="B113" s="29"/>
      <c r="C113" s="29"/>
      <c r="D113" s="6"/>
    </row>
    <row r="114" spans="2:4" x14ac:dyDescent="0.2">
      <c r="B114" s="29"/>
      <c r="C114" s="29"/>
      <c r="D114" s="6"/>
    </row>
    <row r="115" spans="2:4" x14ac:dyDescent="0.2">
      <c r="B115" s="29"/>
      <c r="C115" s="29"/>
      <c r="D115" s="6"/>
    </row>
    <row r="116" spans="2:4" x14ac:dyDescent="0.2">
      <c r="B116" s="29"/>
      <c r="C116" s="29"/>
      <c r="D116" s="6"/>
    </row>
    <row r="117" spans="2:4" x14ac:dyDescent="0.2">
      <c r="B117" s="29"/>
      <c r="C117" s="29"/>
      <c r="D117" s="6"/>
    </row>
    <row r="118" spans="2:4" x14ac:dyDescent="0.2">
      <c r="B118" s="29"/>
      <c r="C118" s="29"/>
      <c r="D118" s="6"/>
    </row>
    <row r="119" spans="2:4" x14ac:dyDescent="0.2">
      <c r="B119" s="29"/>
      <c r="C119" s="29"/>
      <c r="D119" s="6"/>
    </row>
    <row r="120" spans="2:4" x14ac:dyDescent="0.2">
      <c r="B120" s="29"/>
      <c r="C120" s="29"/>
      <c r="D120" s="6"/>
    </row>
  </sheetData>
  <mergeCells count="5">
    <mergeCell ref="A1:G1"/>
    <mergeCell ref="A11:G1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EB3F8-8516-4D57-8146-9D22ABCA43DA}">
  <sheetPr>
    <tabColor indexed="43"/>
  </sheetPr>
  <dimension ref="A1:D18"/>
  <sheetViews>
    <sheetView zoomScale="85" workbookViewId="0">
      <selection activeCell="A3" sqref="A3"/>
    </sheetView>
  </sheetViews>
  <sheetFormatPr defaultRowHeight="12.75" x14ac:dyDescent="0.2"/>
  <cols>
    <col min="1" max="1" width="53.8554687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21</v>
      </c>
      <c r="B1" s="67" t="s">
        <v>74</v>
      </c>
      <c r="C1" s="10"/>
      <c r="D1" s="10"/>
    </row>
    <row r="2" spans="1:4" ht="14.25" x14ac:dyDescent="0.2">
      <c r="A2" s="27" t="s">
        <v>71</v>
      </c>
      <c r="B2" s="135">
        <v>-1.0417278583877421E-3</v>
      </c>
      <c r="C2" s="10"/>
      <c r="D2" s="10"/>
    </row>
    <row r="3" spans="1:4" ht="14.25" x14ac:dyDescent="0.2">
      <c r="A3" s="27" t="s">
        <v>121</v>
      </c>
      <c r="B3" s="136">
        <v>-5.8325475595588649E-5</v>
      </c>
      <c r="C3" s="10"/>
      <c r="D3" s="10"/>
    </row>
    <row r="4" spans="1:4" ht="14.25" x14ac:dyDescent="0.2">
      <c r="A4" s="27" t="s">
        <v>125</v>
      </c>
      <c r="B4" s="136">
        <v>1.2254421395239135E-3</v>
      </c>
      <c r="C4" s="10"/>
      <c r="D4" s="10"/>
    </row>
    <row r="5" spans="1:4" ht="14.25" x14ac:dyDescent="0.2">
      <c r="A5" s="27" t="s">
        <v>124</v>
      </c>
      <c r="B5" s="136">
        <v>2.8151509269935815E-3</v>
      </c>
      <c r="C5" s="10"/>
      <c r="D5" s="10"/>
    </row>
    <row r="6" spans="1:4" ht="14.25" x14ac:dyDescent="0.2">
      <c r="A6" s="27" t="s">
        <v>114</v>
      </c>
      <c r="B6" s="136">
        <v>6.3783295115009686E-3</v>
      </c>
      <c r="C6" s="10"/>
      <c r="D6" s="10"/>
    </row>
    <row r="7" spans="1:4" ht="14.25" x14ac:dyDescent="0.2">
      <c r="A7" s="27" t="s">
        <v>106</v>
      </c>
      <c r="B7" s="136">
        <v>7.6636164710563115E-2</v>
      </c>
      <c r="C7" s="10"/>
      <c r="D7" s="10"/>
    </row>
    <row r="8" spans="1:4" ht="14.25" x14ac:dyDescent="0.2">
      <c r="A8" s="27" t="s">
        <v>26</v>
      </c>
      <c r="B8" s="136">
        <v>1.4325838992433041E-2</v>
      </c>
      <c r="C8" s="10"/>
      <c r="D8" s="10"/>
    </row>
    <row r="9" spans="1:4" ht="14.25" x14ac:dyDescent="0.2">
      <c r="A9" s="27" t="s">
        <v>1</v>
      </c>
      <c r="B9" s="136">
        <v>0</v>
      </c>
      <c r="C9" s="10"/>
      <c r="D9" s="10"/>
    </row>
    <row r="10" spans="1:4" ht="14.25" x14ac:dyDescent="0.2">
      <c r="A10" s="27" t="s">
        <v>0</v>
      </c>
      <c r="B10" s="136">
        <v>0</v>
      </c>
      <c r="C10" s="10"/>
      <c r="D10" s="10"/>
    </row>
    <row r="11" spans="1:4" ht="14.25" x14ac:dyDescent="0.2">
      <c r="A11" s="27" t="s">
        <v>27</v>
      </c>
      <c r="B11" s="136">
        <v>5.7317145304813799E-2</v>
      </c>
      <c r="C11" s="10"/>
      <c r="D11" s="10"/>
    </row>
    <row r="12" spans="1:4" ht="14.25" x14ac:dyDescent="0.2">
      <c r="A12" s="27" t="s">
        <v>28</v>
      </c>
      <c r="B12" s="136">
        <v>3.1358256066134071E-3</v>
      </c>
      <c r="C12" s="10"/>
      <c r="D12" s="10"/>
    </row>
    <row r="13" spans="1:4" ht="14.25" x14ac:dyDescent="0.2">
      <c r="A13" s="27" t="s">
        <v>29</v>
      </c>
      <c r="B13" s="136">
        <v>1.0315068493150685E-2</v>
      </c>
      <c r="C13" s="10"/>
      <c r="D13" s="10"/>
    </row>
    <row r="14" spans="1:4" ht="15" thickBot="1" x14ac:dyDescent="0.25">
      <c r="A14" s="75" t="s">
        <v>92</v>
      </c>
      <c r="B14" s="137">
        <v>7.7129216432685332E-2</v>
      </c>
      <c r="C14" s="10"/>
      <c r="D14" s="10"/>
    </row>
    <row r="15" spans="1:4" x14ac:dyDescent="0.2">
      <c r="C15" s="10"/>
      <c r="D15" s="10"/>
    </row>
    <row r="16" spans="1:4" x14ac:dyDescent="0.2">
      <c r="A16" s="10"/>
      <c r="B16" s="10"/>
      <c r="C16" s="10"/>
      <c r="D16" s="10"/>
    </row>
    <row r="17" spans="2:4" x14ac:dyDescent="0.2">
      <c r="B17" s="10"/>
      <c r="C17" s="10"/>
      <c r="D17" s="10"/>
    </row>
    <row r="18" spans="2:4" x14ac:dyDescent="0.2">
      <c r="C18" s="10"/>
    </row>
  </sheetData>
  <autoFilter ref="A1:B1" xr:uid="{8968386C-B2C3-4DB1-8EBF-11C1CA8BA2B1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9E844-1529-468E-BF88-54749721814A}">
  <sheetPr>
    <tabColor indexed="42"/>
  </sheetPr>
  <dimension ref="A1:I32"/>
  <sheetViews>
    <sheetView zoomScale="85" zoomScaleNormal="40" workbookViewId="0">
      <selection activeCell="B3" sqref="B3"/>
    </sheetView>
  </sheetViews>
  <sheetFormatPr defaultRowHeight="14.25" x14ac:dyDescent="0.2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80" t="s">
        <v>93</v>
      </c>
      <c r="B1" s="180"/>
      <c r="C1" s="180"/>
      <c r="D1" s="180"/>
      <c r="E1" s="180"/>
      <c r="F1" s="180"/>
      <c r="G1" s="180"/>
      <c r="H1" s="180"/>
      <c r="I1" s="13"/>
    </row>
    <row r="2" spans="1:9" ht="30.75" thickBot="1" x14ac:dyDescent="0.25">
      <c r="A2" s="15" t="s">
        <v>34</v>
      </c>
      <c r="B2" s="16" t="s">
        <v>75</v>
      </c>
      <c r="C2" s="17" t="s">
        <v>35</v>
      </c>
      <c r="D2" s="17" t="s">
        <v>36</v>
      </c>
      <c r="E2" s="17" t="s">
        <v>37</v>
      </c>
      <c r="F2" s="17" t="s">
        <v>13</v>
      </c>
      <c r="G2" s="17" t="s">
        <v>14</v>
      </c>
      <c r="H2" s="18" t="s">
        <v>15</v>
      </c>
      <c r="I2" s="19"/>
    </row>
    <row r="3" spans="1:9" x14ac:dyDescent="0.2">
      <c r="A3" s="21">
        <v>1</v>
      </c>
      <c r="B3" s="81" t="s">
        <v>107</v>
      </c>
      <c r="C3" s="82">
        <v>126775134.45</v>
      </c>
      <c r="D3" s="83">
        <v>15966</v>
      </c>
      <c r="E3" s="82">
        <v>7940.32</v>
      </c>
      <c r="F3" s="83">
        <v>1000</v>
      </c>
      <c r="G3" s="81" t="s">
        <v>108</v>
      </c>
      <c r="H3" s="84" t="s">
        <v>109</v>
      </c>
      <c r="I3" s="19"/>
    </row>
    <row r="4" spans="1:9" x14ac:dyDescent="0.2">
      <c r="A4" s="21">
        <v>2</v>
      </c>
      <c r="B4" s="81" t="s">
        <v>63</v>
      </c>
      <c r="C4" s="82">
        <v>33368748.969999999</v>
      </c>
      <c r="D4" s="83">
        <v>44302</v>
      </c>
      <c r="E4" s="82">
        <v>753.21090000000004</v>
      </c>
      <c r="F4" s="83">
        <v>100</v>
      </c>
      <c r="G4" s="81" t="s">
        <v>83</v>
      </c>
      <c r="H4" s="84" t="s">
        <v>64</v>
      </c>
      <c r="I4" s="19"/>
    </row>
    <row r="5" spans="1:9" ht="14.25" customHeight="1" x14ac:dyDescent="0.2">
      <c r="A5" s="21">
        <v>3</v>
      </c>
      <c r="B5" s="81" t="s">
        <v>110</v>
      </c>
      <c r="C5" s="82">
        <v>11076372.58</v>
      </c>
      <c r="D5" s="83">
        <v>5742640</v>
      </c>
      <c r="E5" s="82">
        <v>1.93</v>
      </c>
      <c r="F5" s="83">
        <v>1</v>
      </c>
      <c r="G5" s="81" t="s">
        <v>108</v>
      </c>
      <c r="H5" s="84" t="s">
        <v>109</v>
      </c>
      <c r="I5" s="19"/>
    </row>
    <row r="6" spans="1:9" x14ac:dyDescent="0.2">
      <c r="A6" s="21">
        <v>4</v>
      </c>
      <c r="B6" s="81" t="s">
        <v>90</v>
      </c>
      <c r="C6" s="82">
        <v>11032809.01</v>
      </c>
      <c r="D6" s="83">
        <v>12767</v>
      </c>
      <c r="E6" s="82">
        <v>864.16610000000003</v>
      </c>
      <c r="F6" s="83">
        <v>100</v>
      </c>
      <c r="G6" s="81" t="s">
        <v>83</v>
      </c>
      <c r="H6" s="84" t="s">
        <v>64</v>
      </c>
      <c r="I6" s="19"/>
    </row>
    <row r="7" spans="1:9" ht="14.25" customHeight="1" x14ac:dyDescent="0.2">
      <c r="A7" s="21">
        <v>5</v>
      </c>
      <c r="B7" s="81" t="s">
        <v>68</v>
      </c>
      <c r="C7" s="82">
        <v>10999478.52</v>
      </c>
      <c r="D7" s="83">
        <v>1191</v>
      </c>
      <c r="E7" s="82">
        <v>9235.4982999999993</v>
      </c>
      <c r="F7" s="83">
        <v>1000</v>
      </c>
      <c r="G7" s="81" t="s">
        <v>17</v>
      </c>
      <c r="H7" s="84" t="s">
        <v>39</v>
      </c>
      <c r="I7" s="19"/>
    </row>
    <row r="8" spans="1:9" x14ac:dyDescent="0.2">
      <c r="A8" s="21">
        <v>6</v>
      </c>
      <c r="B8" s="81" t="s">
        <v>67</v>
      </c>
      <c r="C8" s="82">
        <v>9589653.6300000008</v>
      </c>
      <c r="D8" s="83">
        <v>8326</v>
      </c>
      <c r="E8" s="82">
        <v>1151.7719999999999</v>
      </c>
      <c r="F8" s="83">
        <v>1000</v>
      </c>
      <c r="G8" s="81" t="s">
        <v>17</v>
      </c>
      <c r="H8" s="84" t="s">
        <v>39</v>
      </c>
      <c r="I8" s="19"/>
    </row>
    <row r="9" spans="1:9" x14ac:dyDescent="0.2">
      <c r="A9" s="21">
        <v>7</v>
      </c>
      <c r="B9" s="81" t="s">
        <v>53</v>
      </c>
      <c r="C9" s="82">
        <v>6640083.8799999999</v>
      </c>
      <c r="D9" s="83">
        <v>1256</v>
      </c>
      <c r="E9" s="82">
        <v>5286.69</v>
      </c>
      <c r="F9" s="83">
        <v>1000</v>
      </c>
      <c r="G9" s="81" t="s">
        <v>38</v>
      </c>
      <c r="H9" s="84" t="s">
        <v>52</v>
      </c>
      <c r="I9" s="19"/>
    </row>
    <row r="10" spans="1:9" x14ac:dyDescent="0.2">
      <c r="A10" s="21">
        <v>8</v>
      </c>
      <c r="B10" s="81" t="s">
        <v>51</v>
      </c>
      <c r="C10" s="82">
        <v>4943360.51</v>
      </c>
      <c r="D10" s="83">
        <v>643</v>
      </c>
      <c r="E10" s="82">
        <v>7687.96</v>
      </c>
      <c r="F10" s="83">
        <v>1000</v>
      </c>
      <c r="G10" s="81" t="s">
        <v>16</v>
      </c>
      <c r="H10" s="84" t="s">
        <v>52</v>
      </c>
      <c r="I10" s="19"/>
    </row>
    <row r="11" spans="1:9" x14ac:dyDescent="0.2">
      <c r="A11" s="21">
        <v>9</v>
      </c>
      <c r="B11" s="81" t="s">
        <v>60</v>
      </c>
      <c r="C11" s="82">
        <v>3796406.44</v>
      </c>
      <c r="D11" s="83">
        <v>1843</v>
      </c>
      <c r="E11" s="82">
        <v>2059.9058</v>
      </c>
      <c r="F11" s="83">
        <v>1000</v>
      </c>
      <c r="G11" s="81" t="s">
        <v>61</v>
      </c>
      <c r="H11" s="84" t="s">
        <v>62</v>
      </c>
      <c r="I11" s="19"/>
    </row>
    <row r="12" spans="1:9" x14ac:dyDescent="0.2">
      <c r="A12" s="21">
        <v>10</v>
      </c>
      <c r="B12" s="81" t="s">
        <v>65</v>
      </c>
      <c r="C12" s="82">
        <v>3277208.13</v>
      </c>
      <c r="D12" s="83">
        <v>3107</v>
      </c>
      <c r="E12" s="82">
        <v>1054.7820999999999</v>
      </c>
      <c r="F12" s="83">
        <v>1000</v>
      </c>
      <c r="G12" s="81" t="s">
        <v>83</v>
      </c>
      <c r="H12" s="84" t="s">
        <v>64</v>
      </c>
      <c r="I12" s="19"/>
    </row>
    <row r="13" spans="1:9" x14ac:dyDescent="0.2">
      <c r="A13" s="21">
        <v>11</v>
      </c>
      <c r="B13" s="81" t="s">
        <v>50</v>
      </c>
      <c r="C13" s="82">
        <v>2736115.44</v>
      </c>
      <c r="D13" s="83">
        <v>2566</v>
      </c>
      <c r="E13" s="82">
        <v>1066.296</v>
      </c>
      <c r="F13" s="83">
        <v>1000</v>
      </c>
      <c r="G13" s="81" t="s">
        <v>66</v>
      </c>
      <c r="H13" s="84" t="s">
        <v>73</v>
      </c>
      <c r="I13" s="19"/>
    </row>
    <row r="14" spans="1:9" x14ac:dyDescent="0.2">
      <c r="A14" s="21">
        <v>12</v>
      </c>
      <c r="B14" s="81" t="s">
        <v>69</v>
      </c>
      <c r="C14" s="82">
        <v>2371824.4</v>
      </c>
      <c r="D14" s="83">
        <v>396</v>
      </c>
      <c r="E14" s="82">
        <v>5989.4556000000002</v>
      </c>
      <c r="F14" s="83">
        <v>1000</v>
      </c>
      <c r="G14" s="81" t="s">
        <v>17</v>
      </c>
      <c r="H14" s="84" t="s">
        <v>39</v>
      </c>
      <c r="I14" s="19"/>
    </row>
    <row r="15" spans="1:9" x14ac:dyDescent="0.2">
      <c r="A15" s="21">
        <v>13</v>
      </c>
      <c r="B15" s="81" t="s">
        <v>70</v>
      </c>
      <c r="C15" s="82">
        <v>1644194.27</v>
      </c>
      <c r="D15" s="83">
        <v>529</v>
      </c>
      <c r="E15" s="82">
        <v>3108.1176999999998</v>
      </c>
      <c r="F15" s="83">
        <v>1000</v>
      </c>
      <c r="G15" s="81" t="s">
        <v>17</v>
      </c>
      <c r="H15" s="84" t="s">
        <v>39</v>
      </c>
      <c r="I15" s="19"/>
    </row>
    <row r="16" spans="1:9" x14ac:dyDescent="0.2">
      <c r="A16" s="21">
        <v>14</v>
      </c>
      <c r="B16" s="81" t="s">
        <v>20</v>
      </c>
      <c r="C16" s="82">
        <v>1197868.8400000001</v>
      </c>
      <c r="D16" s="83">
        <v>14120</v>
      </c>
      <c r="E16" s="82">
        <v>84.834900000000005</v>
      </c>
      <c r="F16" s="83">
        <v>100</v>
      </c>
      <c r="G16" s="81" t="s">
        <v>40</v>
      </c>
      <c r="H16" s="84" t="s">
        <v>86</v>
      </c>
      <c r="I16" s="19"/>
    </row>
    <row r="17" spans="1:9" x14ac:dyDescent="0.2">
      <c r="A17" s="21">
        <v>15</v>
      </c>
      <c r="B17" s="81" t="s">
        <v>103</v>
      </c>
      <c r="C17" s="82">
        <v>1014475.4801</v>
      </c>
      <c r="D17" s="83">
        <v>953</v>
      </c>
      <c r="E17" s="82">
        <v>1064.5073</v>
      </c>
      <c r="F17" s="83">
        <v>1000</v>
      </c>
      <c r="G17" s="81" t="s">
        <v>18</v>
      </c>
      <c r="H17" s="84" t="s">
        <v>30</v>
      </c>
      <c r="I17" s="19"/>
    </row>
    <row r="18" spans="1:9" ht="15" customHeight="1" thickBot="1" x14ac:dyDescent="0.25">
      <c r="A18" s="181" t="s">
        <v>41</v>
      </c>
      <c r="B18" s="182"/>
      <c r="C18" s="96">
        <f>SUM(C3:C17)</f>
        <v>230463734.55010003</v>
      </c>
      <c r="D18" s="97">
        <f>SUM(D3:D17)</f>
        <v>5850605</v>
      </c>
      <c r="E18" s="56" t="s">
        <v>42</v>
      </c>
      <c r="F18" s="56" t="s">
        <v>42</v>
      </c>
      <c r="G18" s="56" t="s">
        <v>42</v>
      </c>
      <c r="H18" s="56" t="s">
        <v>42</v>
      </c>
    </row>
    <row r="19" spans="1:9" ht="15" customHeight="1" x14ac:dyDescent="0.2">
      <c r="A19" s="184" t="s">
        <v>84</v>
      </c>
      <c r="B19" s="184"/>
      <c r="C19" s="184"/>
      <c r="D19" s="184"/>
      <c r="E19" s="184"/>
      <c r="F19" s="184"/>
      <c r="G19" s="184"/>
      <c r="H19" s="184"/>
    </row>
    <row r="20" spans="1:9" ht="15" customHeight="1" thickBot="1" x14ac:dyDescent="0.25">
      <c r="A20" s="183"/>
      <c r="B20" s="183"/>
      <c r="C20" s="183"/>
      <c r="D20" s="183"/>
      <c r="E20" s="183"/>
      <c r="F20" s="183"/>
      <c r="G20" s="183"/>
      <c r="H20" s="183"/>
    </row>
    <row r="22" spans="1:9" x14ac:dyDescent="0.2">
      <c r="B22" s="20" t="s">
        <v>46</v>
      </c>
      <c r="C22" s="23">
        <f>C18-SUM(C3:C13)</f>
        <v>6228362.9901000261</v>
      </c>
      <c r="D22" s="125">
        <f>C22/$C$18</f>
        <v>2.7025349572932723E-2</v>
      </c>
    </row>
    <row r="23" spans="1:9" x14ac:dyDescent="0.2">
      <c r="B23" s="81" t="str">
        <f t="shared" ref="B23:C29" si="0">B3</f>
        <v>ОТП Класичний</v>
      </c>
      <c r="C23" s="82">
        <f t="shared" si="0"/>
        <v>126775134.45</v>
      </c>
      <c r="D23" s="125">
        <f>C23/$C$18</f>
        <v>0.55008713061724956</v>
      </c>
      <c r="H23" s="19"/>
    </row>
    <row r="24" spans="1:9" x14ac:dyDescent="0.2">
      <c r="B24" s="81" t="str">
        <f t="shared" si="0"/>
        <v>КІНТО-Класичний</v>
      </c>
      <c r="C24" s="82">
        <f t="shared" si="0"/>
        <v>33368748.969999999</v>
      </c>
      <c r="D24" s="125">
        <f t="shared" ref="D24:D32" si="1">C24/$C$18</f>
        <v>0.1447895871128741</v>
      </c>
      <c r="H24" s="19"/>
    </row>
    <row r="25" spans="1:9" x14ac:dyDescent="0.2">
      <c r="B25" s="81" t="str">
        <f t="shared" si="0"/>
        <v>ОТП Фонд Акцій</v>
      </c>
      <c r="C25" s="82">
        <f t="shared" si="0"/>
        <v>11076372.58</v>
      </c>
      <c r="D25" s="125">
        <f t="shared" si="1"/>
        <v>4.8061238795868468E-2</v>
      </c>
      <c r="H25" s="19"/>
    </row>
    <row r="26" spans="1:9" x14ac:dyDescent="0.2">
      <c r="B26" s="81" t="str">
        <f t="shared" si="0"/>
        <v>КІНТО-Казначейський</v>
      </c>
      <c r="C26" s="82">
        <f t="shared" si="0"/>
        <v>11032809.01</v>
      </c>
      <c r="D26" s="125">
        <f t="shared" si="1"/>
        <v>4.7872213090435711E-2</v>
      </c>
      <c r="H26" s="19"/>
    </row>
    <row r="27" spans="1:9" x14ac:dyDescent="0.2">
      <c r="B27" s="81" t="str">
        <f t="shared" si="0"/>
        <v>УНIВЕР.УА/Михайло Грушевський: Фонд Державних Паперiв</v>
      </c>
      <c r="C27" s="82">
        <f t="shared" si="0"/>
        <v>10999478.52</v>
      </c>
      <c r="D27" s="125">
        <f t="shared" si="1"/>
        <v>4.772758951195788E-2</v>
      </c>
      <c r="H27" s="19"/>
    </row>
    <row r="28" spans="1:9" x14ac:dyDescent="0.2">
      <c r="B28" s="81" t="str">
        <f t="shared" si="0"/>
        <v>УНІВЕР.УА/Ярослав Мудрий: Фонд Акцiй</v>
      </c>
      <c r="C28" s="82">
        <f t="shared" si="0"/>
        <v>9589653.6300000008</v>
      </c>
      <c r="D28" s="125">
        <f t="shared" si="1"/>
        <v>4.1610250084337351E-2</v>
      </c>
      <c r="H28" s="19"/>
    </row>
    <row r="29" spans="1:9" x14ac:dyDescent="0.2">
      <c r="B29" s="81" t="str">
        <f t="shared" si="0"/>
        <v>Альтус-Депозит</v>
      </c>
      <c r="C29" s="82">
        <f t="shared" si="0"/>
        <v>6640083.8799999999</v>
      </c>
      <c r="D29" s="125">
        <f t="shared" si="1"/>
        <v>2.881183841337313E-2</v>
      </c>
      <c r="H29" s="19"/>
    </row>
    <row r="30" spans="1:9" x14ac:dyDescent="0.2">
      <c r="B30" s="81" t="str">
        <f>B10</f>
        <v>Альтус-Збалансований</v>
      </c>
      <c r="C30" s="82">
        <f>C10</f>
        <v>4943360.51</v>
      </c>
      <c r="D30" s="125">
        <f t="shared" si="1"/>
        <v>2.1449624252814374E-2</v>
      </c>
      <c r="H30" s="19"/>
    </row>
    <row r="31" spans="1:9" x14ac:dyDescent="0.2">
      <c r="B31" s="81" t="str">
        <f>B12</f>
        <v>КІНТО-Еквіті</v>
      </c>
      <c r="C31" s="82">
        <f>C12</f>
        <v>3277208.13</v>
      </c>
      <c r="D31" s="125">
        <f t="shared" si="1"/>
        <v>1.4220059986433893E-2</v>
      </c>
    </row>
    <row r="32" spans="1:9" x14ac:dyDescent="0.2">
      <c r="B32" s="81" t="str">
        <f>B13</f>
        <v>Софіївський</v>
      </c>
      <c r="C32" s="82">
        <f>C13</f>
        <v>2736115.44</v>
      </c>
      <c r="D32" s="125">
        <f t="shared" si="1"/>
        <v>1.1872216881937238E-2</v>
      </c>
    </row>
  </sheetData>
  <mergeCells count="4">
    <mergeCell ref="A1:H1"/>
    <mergeCell ref="A18:B18"/>
    <mergeCell ref="A20:H20"/>
    <mergeCell ref="A19:H19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6B83A-83B2-4917-9A18-4A2AD9C3963F}">
  <sheetPr>
    <tabColor indexed="42"/>
    <pageSetUpPr fitToPage="1"/>
  </sheetPr>
  <dimension ref="A1:L60"/>
  <sheetViews>
    <sheetView zoomScale="85" workbookViewId="0">
      <selection activeCell="B4" sqref="B4"/>
    </sheetView>
  </sheetViews>
  <sheetFormatPr defaultRowHeight="14.25" x14ac:dyDescent="0.2"/>
  <cols>
    <col min="1" max="1" width="4.28515625" style="32" customWidth="1"/>
    <col min="2" max="2" width="61.7109375" style="32" bestFit="1" customWidth="1"/>
    <col min="3" max="4" width="14.7109375" style="33" customWidth="1"/>
    <col min="5" max="8" width="12.7109375" style="34" customWidth="1"/>
    <col min="9" max="9" width="16.140625" style="32" bestFit="1" customWidth="1"/>
    <col min="10" max="10" width="18.5703125" style="32" customWidth="1"/>
    <col min="11" max="11" width="20.7109375" style="32" customWidth="1"/>
    <col min="12" max="16384" width="9.140625" style="32"/>
  </cols>
  <sheetData>
    <row r="1" spans="1:11" s="14" customFormat="1" ht="16.5" thickBot="1" x14ac:dyDescent="0.25">
      <c r="A1" s="186" t="s">
        <v>94</v>
      </c>
      <c r="B1" s="186"/>
      <c r="C1" s="186"/>
      <c r="D1" s="186"/>
      <c r="E1" s="186"/>
      <c r="F1" s="186"/>
      <c r="G1" s="186"/>
      <c r="H1" s="186"/>
      <c r="I1" s="186"/>
      <c r="J1" s="99"/>
    </row>
    <row r="2" spans="1:11" s="20" customFormat="1" ht="15.75" customHeight="1" thickBot="1" x14ac:dyDescent="0.25">
      <c r="A2" s="187" t="s">
        <v>34</v>
      </c>
      <c r="B2" s="100"/>
      <c r="C2" s="101"/>
      <c r="D2" s="102"/>
      <c r="E2" s="189" t="s">
        <v>58</v>
      </c>
      <c r="F2" s="189"/>
      <c r="G2" s="189"/>
      <c r="H2" s="189"/>
      <c r="I2" s="189"/>
      <c r="J2" s="189"/>
      <c r="K2" s="189"/>
    </row>
    <row r="3" spans="1:11" s="22" customFormat="1" ht="60.75" thickBot="1" x14ac:dyDescent="0.25">
      <c r="A3" s="188"/>
      <c r="B3" s="103" t="s">
        <v>21</v>
      </c>
      <c r="C3" s="26" t="s">
        <v>11</v>
      </c>
      <c r="D3" s="26" t="s">
        <v>12</v>
      </c>
      <c r="E3" s="17" t="s">
        <v>78</v>
      </c>
      <c r="F3" s="17" t="s">
        <v>87</v>
      </c>
      <c r="G3" s="17" t="s">
        <v>88</v>
      </c>
      <c r="H3" s="17" t="s">
        <v>76</v>
      </c>
      <c r="I3" s="17" t="s">
        <v>89</v>
      </c>
      <c r="J3" s="17" t="s">
        <v>43</v>
      </c>
      <c r="K3" s="18" t="s">
        <v>79</v>
      </c>
    </row>
    <row r="4" spans="1:11" s="20" customFormat="1" collapsed="1" x14ac:dyDescent="0.2">
      <c r="A4" s="21">
        <v>1</v>
      </c>
      <c r="B4" s="143" t="s">
        <v>63</v>
      </c>
      <c r="C4" s="144">
        <v>38118</v>
      </c>
      <c r="D4" s="144">
        <v>38182</v>
      </c>
      <c r="E4" s="145">
        <v>4.4815605883690157E-3</v>
      </c>
      <c r="F4" s="145">
        <v>0.10380270061372232</v>
      </c>
      <c r="G4" s="145">
        <v>0.2633972347238196</v>
      </c>
      <c r="H4" s="145">
        <v>0.33715508218047274</v>
      </c>
      <c r="I4" s="145">
        <v>0.23038373303383941</v>
      </c>
      <c r="J4" s="146">
        <v>6.5321090000006272</v>
      </c>
      <c r="K4" s="118">
        <v>0.10190156250197768</v>
      </c>
    </row>
    <row r="5" spans="1:11" s="20" customFormat="1" collapsed="1" x14ac:dyDescent="0.2">
      <c r="A5" s="21">
        <v>2</v>
      </c>
      <c r="B5" s="143" t="s">
        <v>51</v>
      </c>
      <c r="C5" s="144">
        <v>38828</v>
      </c>
      <c r="D5" s="144">
        <v>39028</v>
      </c>
      <c r="E5" s="145">
        <v>7.0419952319602519E-3</v>
      </c>
      <c r="F5" s="145">
        <v>1.7235402304913494E-2</v>
      </c>
      <c r="G5" s="145">
        <v>4.2732167803600785E-2</v>
      </c>
      <c r="H5" s="145">
        <v>9.7575983404992295E-2</v>
      </c>
      <c r="I5" s="145">
        <v>2.5628847962493095E-2</v>
      </c>
      <c r="J5" s="146">
        <v>6.6879600000006034</v>
      </c>
      <c r="K5" s="119">
        <v>0.11662285598185718</v>
      </c>
    </row>
    <row r="6" spans="1:11" s="20" customFormat="1" collapsed="1" x14ac:dyDescent="0.2">
      <c r="A6" s="21">
        <v>3</v>
      </c>
      <c r="B6" s="143" t="s">
        <v>70</v>
      </c>
      <c r="C6" s="144">
        <v>38919</v>
      </c>
      <c r="D6" s="144">
        <v>39092</v>
      </c>
      <c r="E6" s="145">
        <v>5.6058298983656663E-3</v>
      </c>
      <c r="F6" s="145">
        <v>1.8437632313636376E-2</v>
      </c>
      <c r="G6" s="145">
        <v>4.859383763277858E-2</v>
      </c>
      <c r="H6" s="145">
        <v>7.9395829328067435E-2</v>
      </c>
      <c r="I6" s="145">
        <v>2.4132160765664379E-2</v>
      </c>
      <c r="J6" s="146">
        <v>2.1081176999995761</v>
      </c>
      <c r="K6" s="119">
        <v>6.3874225741052726E-2</v>
      </c>
    </row>
    <row r="7" spans="1:11" s="20" customFormat="1" collapsed="1" x14ac:dyDescent="0.2">
      <c r="A7" s="21">
        <v>4</v>
      </c>
      <c r="B7" s="143" t="s">
        <v>67</v>
      </c>
      <c r="C7" s="144">
        <v>38919</v>
      </c>
      <c r="D7" s="144">
        <v>39092</v>
      </c>
      <c r="E7" s="145">
        <v>-3.7370715352981199E-3</v>
      </c>
      <c r="F7" s="145">
        <v>-3.4604300934685917E-2</v>
      </c>
      <c r="G7" s="145">
        <v>-1.7550851168052328E-2</v>
      </c>
      <c r="H7" s="145">
        <v>9.6417078597423878E-3</v>
      </c>
      <c r="I7" s="145">
        <v>-3.7046760133180423E-2</v>
      </c>
      <c r="J7" s="146">
        <v>0.15177199999991475</v>
      </c>
      <c r="K7" s="119">
        <v>7.7448853072248358E-3</v>
      </c>
    </row>
    <row r="8" spans="1:11" s="20" customFormat="1" collapsed="1" x14ac:dyDescent="0.2">
      <c r="A8" s="21">
        <v>5</v>
      </c>
      <c r="B8" s="143" t="s">
        <v>107</v>
      </c>
      <c r="C8" s="144">
        <v>39413</v>
      </c>
      <c r="D8" s="144">
        <v>39589</v>
      </c>
      <c r="E8" s="145">
        <v>1.0710039738744959E-2</v>
      </c>
      <c r="F8" s="145">
        <v>2.9915638521276211E-2</v>
      </c>
      <c r="G8" s="145">
        <v>6.5102790349425899E-2</v>
      </c>
      <c r="H8" s="145">
        <v>0.14815023677820638</v>
      </c>
      <c r="I8" s="145">
        <v>4.187540512015353E-2</v>
      </c>
      <c r="J8" s="146">
        <v>6.9403199999988798</v>
      </c>
      <c r="K8" s="119">
        <v>0.1299964106309841</v>
      </c>
    </row>
    <row r="9" spans="1:11" s="20" customFormat="1" collapsed="1" x14ac:dyDescent="0.2">
      <c r="A9" s="21">
        <v>6</v>
      </c>
      <c r="B9" s="143" t="s">
        <v>103</v>
      </c>
      <c r="C9" s="144">
        <v>39429</v>
      </c>
      <c r="D9" s="144">
        <v>39618</v>
      </c>
      <c r="E9" s="145">
        <v>6.9820411258105786E-3</v>
      </c>
      <c r="F9" s="145">
        <v>-3.5278565142373375E-2</v>
      </c>
      <c r="G9" s="145">
        <v>-3.038362479009038E-2</v>
      </c>
      <c r="H9" s="145">
        <v>-3.1281683157624585E-4</v>
      </c>
      <c r="I9" s="145">
        <v>-3.3576122403466191E-2</v>
      </c>
      <c r="J9" s="146">
        <v>6.4507300000017143E-2</v>
      </c>
      <c r="K9" s="119">
        <v>3.7115147734989584E-3</v>
      </c>
    </row>
    <row r="10" spans="1:11" s="20" customFormat="1" collapsed="1" x14ac:dyDescent="0.2">
      <c r="A10" s="21">
        <v>7</v>
      </c>
      <c r="B10" s="143" t="s">
        <v>20</v>
      </c>
      <c r="C10" s="144">
        <v>39560</v>
      </c>
      <c r="D10" s="144">
        <v>39770</v>
      </c>
      <c r="E10" s="145">
        <v>-7.6396687255267937E-3</v>
      </c>
      <c r="F10" s="145">
        <v>-6.1737283917920549E-2</v>
      </c>
      <c r="G10" s="145">
        <v>5.7099778823325842E-2</v>
      </c>
      <c r="H10" s="145">
        <v>2.9097653700746129E-2</v>
      </c>
      <c r="I10" s="145">
        <v>6.7000973489243165E-2</v>
      </c>
      <c r="J10" s="146">
        <v>-0.15165099999998033</v>
      </c>
      <c r="K10" s="119">
        <v>-9.9434182491138223E-3</v>
      </c>
    </row>
    <row r="11" spans="1:11" s="20" customFormat="1" x14ac:dyDescent="0.2">
      <c r="A11" s="21">
        <v>8</v>
      </c>
      <c r="B11" s="143" t="s">
        <v>65</v>
      </c>
      <c r="C11" s="144">
        <v>39884</v>
      </c>
      <c r="D11" s="144">
        <v>40001</v>
      </c>
      <c r="E11" s="145">
        <v>2.5475671650638798E-3</v>
      </c>
      <c r="F11" s="145">
        <v>0.38731571030159451</v>
      </c>
      <c r="G11" s="145">
        <v>1.3762529720557306</v>
      </c>
      <c r="H11" s="145">
        <v>1.2718183772288416</v>
      </c>
      <c r="I11" s="145">
        <v>1.2896149396228078</v>
      </c>
      <c r="J11" s="146">
        <v>5.4782100000185574E-2</v>
      </c>
      <c r="K11" s="119">
        <v>3.3760088013499168E-3</v>
      </c>
    </row>
    <row r="12" spans="1:11" s="20" customFormat="1" collapsed="1" x14ac:dyDescent="0.2">
      <c r="A12" s="21">
        <v>9</v>
      </c>
      <c r="B12" s="143" t="s">
        <v>110</v>
      </c>
      <c r="C12" s="144">
        <v>40253</v>
      </c>
      <c r="D12" s="144">
        <v>40366</v>
      </c>
      <c r="E12" s="145">
        <v>5.2083333332688664E-3</v>
      </c>
      <c r="F12" s="145">
        <v>6.0439560439573548E-2</v>
      </c>
      <c r="G12" s="145">
        <v>9.6590909090779054E-2</v>
      </c>
      <c r="H12" s="145">
        <v>0.39855072463754659</v>
      </c>
      <c r="I12" s="145">
        <v>7.8212290502777781E-2</v>
      </c>
      <c r="J12" s="146">
        <v>0.92999999999993666</v>
      </c>
      <c r="K12" s="119">
        <v>4.5351437497424651E-2</v>
      </c>
    </row>
    <row r="13" spans="1:11" s="20" customFormat="1" collapsed="1" x14ac:dyDescent="0.2">
      <c r="A13" s="21">
        <v>10</v>
      </c>
      <c r="B13" s="143" t="s">
        <v>50</v>
      </c>
      <c r="C13" s="144">
        <v>40114</v>
      </c>
      <c r="D13" s="144">
        <v>40401</v>
      </c>
      <c r="E13" s="145">
        <v>4.2766689713813477E-5</v>
      </c>
      <c r="F13" s="145">
        <v>-6.3274000981449863E-2</v>
      </c>
      <c r="G13" s="145">
        <v>-7.1800662111580982E-2</v>
      </c>
      <c r="H13" s="145">
        <v>0.11014009493753107</v>
      </c>
      <c r="I13" s="145">
        <v>-1.8943216720878953E-2</v>
      </c>
      <c r="J13" s="146">
        <v>6.6296000000029887E-2</v>
      </c>
      <c r="K13" s="119">
        <v>4.3677140294202665E-3</v>
      </c>
    </row>
    <row r="14" spans="1:11" s="20" customFormat="1" collapsed="1" x14ac:dyDescent="0.2">
      <c r="A14" s="21">
        <v>11</v>
      </c>
      <c r="B14" s="143" t="s">
        <v>53</v>
      </c>
      <c r="C14" s="144">
        <v>40226</v>
      </c>
      <c r="D14" s="144">
        <v>40430</v>
      </c>
      <c r="E14" s="145">
        <v>6.2027749756601303E-3</v>
      </c>
      <c r="F14" s="145">
        <v>1.3247546271483168E-2</v>
      </c>
      <c r="G14" s="145">
        <v>3.7268920918163584E-2</v>
      </c>
      <c r="H14" s="145">
        <v>8.9282292510133532E-2</v>
      </c>
      <c r="I14" s="145">
        <v>1.9126857601130975E-2</v>
      </c>
      <c r="J14" s="146">
        <v>4.2866899999999424</v>
      </c>
      <c r="K14" s="119">
        <v>0.12038269695256432</v>
      </c>
    </row>
    <row r="15" spans="1:11" s="20" customFormat="1" x14ac:dyDescent="0.2">
      <c r="A15" s="21">
        <v>12</v>
      </c>
      <c r="B15" s="143" t="s">
        <v>69</v>
      </c>
      <c r="C15" s="144">
        <v>40427</v>
      </c>
      <c r="D15" s="144">
        <v>40543</v>
      </c>
      <c r="E15" s="145">
        <v>9.3088387370157122E-3</v>
      </c>
      <c r="F15" s="145">
        <v>3.7065160198802127E-2</v>
      </c>
      <c r="G15" s="145">
        <v>8.5571213428840442E-2</v>
      </c>
      <c r="H15" s="145">
        <v>0.15109475553833418</v>
      </c>
      <c r="I15" s="145">
        <v>5.5046292382239237E-2</v>
      </c>
      <c r="J15" s="146">
        <v>4.9894556000007642</v>
      </c>
      <c r="K15" s="119">
        <v>0.13295366331179537</v>
      </c>
    </row>
    <row r="16" spans="1:11" s="20" customFormat="1" x14ac:dyDescent="0.2">
      <c r="A16" s="21">
        <v>13</v>
      </c>
      <c r="B16" s="143" t="s">
        <v>60</v>
      </c>
      <c r="C16" s="144">
        <v>40444</v>
      </c>
      <c r="D16" s="144">
        <v>40638</v>
      </c>
      <c r="E16" s="145">
        <v>6.4167375343335831E-3</v>
      </c>
      <c r="F16" s="145">
        <v>1.1600096980547647E-2</v>
      </c>
      <c r="G16" s="145">
        <v>2.8256174486476215E-2</v>
      </c>
      <c r="H16" s="145">
        <v>8.3839560416628878E-2</v>
      </c>
      <c r="I16" s="145">
        <v>1.4835404398351626E-2</v>
      </c>
      <c r="J16" s="146">
        <v>1.0599057999999775</v>
      </c>
      <c r="K16" s="119">
        <v>5.2667374500029895E-2</v>
      </c>
    </row>
    <row r="17" spans="1:12" s="20" customFormat="1" x14ac:dyDescent="0.2">
      <c r="A17" s="21">
        <v>14</v>
      </c>
      <c r="B17" s="143" t="s">
        <v>68</v>
      </c>
      <c r="C17" s="144">
        <v>40427</v>
      </c>
      <c r="D17" s="144">
        <v>40708</v>
      </c>
      <c r="E17" s="145">
        <v>1.695262148932164E-2</v>
      </c>
      <c r="F17" s="145">
        <v>6.4483201119823086E-2</v>
      </c>
      <c r="G17" s="145">
        <v>0.14774222019402861</v>
      </c>
      <c r="H17" s="145">
        <v>0.38527120080491595</v>
      </c>
      <c r="I17" s="145">
        <v>8.1968700960991958E-2</v>
      </c>
      <c r="J17" s="146">
        <v>8.2354983000007085</v>
      </c>
      <c r="K17" s="119">
        <v>0.17359767049142527</v>
      </c>
    </row>
    <row r="18" spans="1:12" s="20" customFormat="1" x14ac:dyDescent="0.2">
      <c r="A18" s="21">
        <v>15</v>
      </c>
      <c r="B18" s="143" t="s">
        <v>90</v>
      </c>
      <c r="C18" s="144">
        <v>41026</v>
      </c>
      <c r="D18" s="144">
        <v>41242</v>
      </c>
      <c r="E18" s="145">
        <v>2.3283393123938678E-2</v>
      </c>
      <c r="F18" s="145">
        <v>0.4355641156024761</v>
      </c>
      <c r="G18" s="145">
        <v>1.2854813610387188</v>
      </c>
      <c r="H18" s="145">
        <v>1.5313415933724221</v>
      </c>
      <c r="I18" s="145">
        <v>1.3196929037751834</v>
      </c>
      <c r="J18" s="146">
        <v>7.6416610000000365</v>
      </c>
      <c r="K18" s="119">
        <v>0.18954845189051706</v>
      </c>
    </row>
    <row r="19" spans="1:12" s="20" customFormat="1" ht="15.75" thickBot="1" x14ac:dyDescent="0.25">
      <c r="A19" s="142"/>
      <c r="B19" s="147" t="s">
        <v>91</v>
      </c>
      <c r="C19" s="148" t="s">
        <v>42</v>
      </c>
      <c r="D19" s="148" t="s">
        <v>42</v>
      </c>
      <c r="E19" s="149">
        <f>AVERAGE(E4:E18)</f>
        <v>6.2271839580494573E-3</v>
      </c>
      <c r="F19" s="149">
        <f>AVERAGE(F4:F18)</f>
        <v>6.5614174246094586E-2</v>
      </c>
      <c r="G19" s="149">
        <f>AVERAGE(G4:G18)</f>
        <v>0.22762362949839765</v>
      </c>
      <c r="H19" s="149">
        <f>AVERAGE(H4:H18)</f>
        <v>0.31480281839113361</v>
      </c>
      <c r="I19" s="149">
        <f>AVERAGE(I4:I18)</f>
        <v>0.21053016069049005</v>
      </c>
      <c r="J19" s="148" t="s">
        <v>42</v>
      </c>
      <c r="K19" s="149">
        <f>AVERAGE(K4:K18)</f>
        <v>7.5743536944133896E-2</v>
      </c>
      <c r="L19" s="150"/>
    </row>
    <row r="20" spans="1:12" s="20" customFormat="1" x14ac:dyDescent="0.2">
      <c r="A20" s="190" t="s">
        <v>80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</row>
    <row r="21" spans="1:12" s="20" customFormat="1" ht="15" collapsed="1" thickBot="1" x14ac:dyDescent="0.25">
      <c r="A21" s="185"/>
      <c r="B21" s="185"/>
      <c r="C21" s="185"/>
      <c r="D21" s="185"/>
      <c r="E21" s="185"/>
      <c r="F21" s="185"/>
      <c r="G21" s="185"/>
      <c r="H21" s="185"/>
      <c r="I21" s="155"/>
      <c r="J21" s="155"/>
      <c r="K21" s="155"/>
    </row>
    <row r="22" spans="1:12" s="20" customFormat="1" collapsed="1" x14ac:dyDescent="0.2">
      <c r="E22" s="106"/>
      <c r="J22" s="19"/>
    </row>
    <row r="23" spans="1:12" s="20" customFormat="1" collapsed="1" x14ac:dyDescent="0.2">
      <c r="E23" s="107"/>
      <c r="J23" s="19"/>
    </row>
    <row r="24" spans="1:12" s="20" customFormat="1" x14ac:dyDescent="0.2">
      <c r="E24" s="106"/>
      <c r="F24" s="106"/>
      <c r="J24" s="19"/>
    </row>
    <row r="25" spans="1:12" s="20" customFormat="1" collapsed="1" x14ac:dyDescent="0.2">
      <c r="E25" s="107"/>
      <c r="I25" s="107"/>
      <c r="J25" s="19"/>
    </row>
    <row r="26" spans="1:12" s="20" customFormat="1" collapsed="1" x14ac:dyDescent="0.2"/>
    <row r="27" spans="1:12" s="20" customFormat="1" collapsed="1" x14ac:dyDescent="0.2"/>
    <row r="28" spans="1:12" s="20" customFormat="1" collapsed="1" x14ac:dyDescent="0.2"/>
    <row r="29" spans="1:12" s="20" customFormat="1" collapsed="1" x14ac:dyDescent="0.2"/>
    <row r="30" spans="1:12" s="20" customFormat="1" collapsed="1" x14ac:dyDescent="0.2"/>
    <row r="31" spans="1:12" s="20" customFormat="1" collapsed="1" x14ac:dyDescent="0.2"/>
    <row r="32" spans="1:12" s="20" customFormat="1" collapsed="1" x14ac:dyDescent="0.2"/>
    <row r="33" spans="3:8" s="20" customFormat="1" collapsed="1" x14ac:dyDescent="0.2"/>
    <row r="34" spans="3:8" s="20" customFormat="1" collapsed="1" x14ac:dyDescent="0.2"/>
    <row r="35" spans="3:8" s="20" customFormat="1" collapsed="1" x14ac:dyDescent="0.2"/>
    <row r="36" spans="3:8" s="20" customFormat="1" collapsed="1" x14ac:dyDescent="0.2"/>
    <row r="37" spans="3:8" s="20" customFormat="1" collapsed="1" x14ac:dyDescent="0.2"/>
    <row r="38" spans="3:8" s="20" customFormat="1" collapsed="1" x14ac:dyDescent="0.2"/>
    <row r="39" spans="3:8" s="20" customFormat="1" x14ac:dyDescent="0.2"/>
    <row r="40" spans="3:8" s="20" customFormat="1" x14ac:dyDescent="0.2"/>
    <row r="41" spans="3:8" s="29" customFormat="1" x14ac:dyDescent="0.2">
      <c r="C41" s="30"/>
      <c r="D41" s="30"/>
      <c r="E41" s="31"/>
      <c r="F41" s="31"/>
      <c r="G41" s="31"/>
      <c r="H41" s="31"/>
    </row>
    <row r="42" spans="3:8" s="29" customFormat="1" x14ac:dyDescent="0.2">
      <c r="C42" s="30"/>
      <c r="D42" s="30"/>
      <c r="E42" s="31"/>
      <c r="F42" s="31"/>
      <c r="G42" s="31"/>
      <c r="H42" s="31"/>
    </row>
    <row r="43" spans="3:8" s="29" customFormat="1" x14ac:dyDescent="0.2">
      <c r="C43" s="30"/>
      <c r="D43" s="30"/>
      <c r="E43" s="31"/>
      <c r="F43" s="31"/>
      <c r="G43" s="31"/>
      <c r="H43" s="31"/>
    </row>
    <row r="44" spans="3:8" s="29" customFormat="1" x14ac:dyDescent="0.2">
      <c r="C44" s="30"/>
      <c r="D44" s="30"/>
      <c r="E44" s="31"/>
      <c r="F44" s="31"/>
      <c r="G44" s="31"/>
      <c r="H44" s="31"/>
    </row>
    <row r="45" spans="3:8" s="29" customFormat="1" x14ac:dyDescent="0.2">
      <c r="C45" s="30"/>
      <c r="D45" s="30"/>
      <c r="E45" s="31"/>
      <c r="F45" s="31"/>
      <c r="G45" s="31"/>
      <c r="H45" s="31"/>
    </row>
    <row r="46" spans="3:8" s="29" customFormat="1" x14ac:dyDescent="0.2">
      <c r="C46" s="30"/>
      <c r="D46" s="30"/>
      <c r="E46" s="31"/>
      <c r="F46" s="31"/>
      <c r="G46" s="31"/>
      <c r="H46" s="31"/>
    </row>
    <row r="47" spans="3:8" s="29" customFormat="1" x14ac:dyDescent="0.2">
      <c r="C47" s="30"/>
      <c r="D47" s="30"/>
      <c r="E47" s="31"/>
      <c r="F47" s="31"/>
      <c r="G47" s="31"/>
      <c r="H47" s="31"/>
    </row>
    <row r="48" spans="3:8" s="29" customFormat="1" x14ac:dyDescent="0.2">
      <c r="C48" s="30"/>
      <c r="D48" s="30"/>
      <c r="E48" s="31"/>
      <c r="F48" s="31"/>
      <c r="G48" s="31"/>
      <c r="H48" s="31"/>
    </row>
    <row r="49" spans="3:8" s="29" customFormat="1" x14ac:dyDescent="0.2">
      <c r="C49" s="30"/>
      <c r="D49" s="30"/>
      <c r="E49" s="31"/>
      <c r="F49" s="31"/>
      <c r="G49" s="31"/>
      <c r="H49" s="31"/>
    </row>
    <row r="50" spans="3:8" s="29" customFormat="1" x14ac:dyDescent="0.2">
      <c r="C50" s="30"/>
      <c r="D50" s="30"/>
      <c r="E50" s="31"/>
      <c r="F50" s="31"/>
      <c r="G50" s="31"/>
      <c r="H50" s="31"/>
    </row>
    <row r="51" spans="3:8" s="29" customFormat="1" x14ac:dyDescent="0.2">
      <c r="C51" s="30"/>
      <c r="D51" s="30"/>
      <c r="E51" s="31"/>
      <c r="F51" s="31"/>
      <c r="G51" s="31"/>
      <c r="H51" s="31"/>
    </row>
    <row r="52" spans="3:8" s="29" customFormat="1" x14ac:dyDescent="0.2">
      <c r="C52" s="30"/>
      <c r="D52" s="30"/>
      <c r="E52" s="31"/>
      <c r="F52" s="31"/>
      <c r="G52" s="31"/>
      <c r="H52" s="31"/>
    </row>
    <row r="53" spans="3:8" s="29" customFormat="1" x14ac:dyDescent="0.2">
      <c r="C53" s="30"/>
      <c r="D53" s="30"/>
      <c r="E53" s="31"/>
      <c r="F53" s="31"/>
      <c r="G53" s="31"/>
      <c r="H53" s="31"/>
    </row>
    <row r="54" spans="3:8" s="29" customFormat="1" x14ac:dyDescent="0.2">
      <c r="C54" s="30"/>
      <c r="D54" s="30"/>
      <c r="E54" s="31"/>
      <c r="F54" s="31"/>
      <c r="G54" s="31"/>
      <c r="H54" s="31"/>
    </row>
    <row r="55" spans="3:8" s="29" customFormat="1" x14ac:dyDescent="0.2">
      <c r="C55" s="30"/>
      <c r="D55" s="30"/>
      <c r="E55" s="31"/>
      <c r="F55" s="31"/>
      <c r="G55" s="31"/>
      <c r="H55" s="31"/>
    </row>
    <row r="56" spans="3:8" s="29" customFormat="1" x14ac:dyDescent="0.2">
      <c r="C56" s="30"/>
      <c r="D56" s="30"/>
      <c r="E56" s="31"/>
      <c r="F56" s="31"/>
      <c r="G56" s="31"/>
      <c r="H56" s="31"/>
    </row>
    <row r="57" spans="3:8" s="29" customFormat="1" x14ac:dyDescent="0.2">
      <c r="C57" s="30"/>
      <c r="D57" s="30"/>
      <c r="E57" s="31"/>
      <c r="F57" s="31"/>
      <c r="G57" s="31"/>
      <c r="H57" s="31"/>
    </row>
    <row r="58" spans="3:8" s="29" customFormat="1" x14ac:dyDescent="0.2">
      <c r="C58" s="30"/>
      <c r="D58" s="30"/>
      <c r="E58" s="31"/>
      <c r="F58" s="31"/>
      <c r="G58" s="31"/>
      <c r="H58" s="31"/>
    </row>
    <row r="59" spans="3:8" s="29" customFormat="1" x14ac:dyDescent="0.2">
      <c r="C59" s="30"/>
      <c r="D59" s="30"/>
      <c r="E59" s="31"/>
      <c r="F59" s="31"/>
      <c r="G59" s="31"/>
      <c r="H59" s="31"/>
    </row>
    <row r="60" spans="3:8" s="29" customFormat="1" x14ac:dyDescent="0.2">
      <c r="C60" s="30"/>
      <c r="D60" s="30"/>
      <c r="E60" s="31"/>
      <c r="F60" s="31"/>
      <c r="G60" s="31"/>
      <c r="H60" s="31"/>
    </row>
  </sheetData>
  <mergeCells count="5">
    <mergeCell ref="A21:H21"/>
    <mergeCell ref="A1:I1"/>
    <mergeCell ref="A2:A3"/>
    <mergeCell ref="E2:K2"/>
    <mergeCell ref="A20:K20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991A-A009-48A3-B2DC-3765DA477FD0}">
  <sheetPr>
    <tabColor indexed="42"/>
  </sheetPr>
  <dimension ref="A1:H68"/>
  <sheetViews>
    <sheetView zoomScale="85" workbookViewId="0">
      <selection activeCell="B4" sqref="B4"/>
    </sheetView>
  </sheetViews>
  <sheetFormatPr defaultRowHeight="14.25" x14ac:dyDescent="0.2"/>
  <cols>
    <col min="1" max="1" width="3.85546875" style="29" customWidth="1"/>
    <col min="2" max="2" width="61.85546875" style="29" bestFit="1" customWidth="1"/>
    <col min="3" max="3" width="24.7109375" style="29" customWidth="1"/>
    <col min="4" max="4" width="24.7109375" style="41" customWidth="1"/>
    <col min="5" max="7" width="24.7109375" style="29" customWidth="1"/>
    <col min="8" max="16384" width="9.140625" style="29"/>
  </cols>
  <sheetData>
    <row r="1" spans="1:8" ht="16.5" thickBot="1" x14ac:dyDescent="0.25">
      <c r="A1" s="192" t="s">
        <v>95</v>
      </c>
      <c r="B1" s="192"/>
      <c r="C1" s="192"/>
      <c r="D1" s="192"/>
      <c r="E1" s="192"/>
      <c r="F1" s="192"/>
      <c r="G1" s="192"/>
    </row>
    <row r="2" spans="1:8" ht="15.75" thickBot="1" x14ac:dyDescent="0.25">
      <c r="A2" s="187" t="s">
        <v>34</v>
      </c>
      <c r="B2" s="88"/>
      <c r="C2" s="193" t="s">
        <v>22</v>
      </c>
      <c r="D2" s="194"/>
      <c r="E2" s="193" t="s">
        <v>23</v>
      </c>
      <c r="F2" s="194"/>
      <c r="G2" s="89"/>
    </row>
    <row r="3" spans="1:8" ht="45.75" thickBot="1" x14ac:dyDescent="0.25">
      <c r="A3" s="188"/>
      <c r="B3" s="42" t="s">
        <v>21</v>
      </c>
      <c r="C3" s="35" t="s">
        <v>44</v>
      </c>
      <c r="D3" s="35" t="s">
        <v>24</v>
      </c>
      <c r="E3" s="35" t="s">
        <v>25</v>
      </c>
      <c r="F3" s="35" t="s">
        <v>24</v>
      </c>
      <c r="G3" s="36" t="s">
        <v>85</v>
      </c>
    </row>
    <row r="4" spans="1:8" ht="15" customHeight="1" x14ac:dyDescent="0.2">
      <c r="A4" s="21">
        <v>1</v>
      </c>
      <c r="B4" s="37" t="s">
        <v>68</v>
      </c>
      <c r="C4" s="38">
        <v>1200.6143099999988</v>
      </c>
      <c r="D4" s="94">
        <v>0.12252586465834889</v>
      </c>
      <c r="E4" s="39">
        <v>112</v>
      </c>
      <c r="F4" s="94">
        <v>0.10379981464318813</v>
      </c>
      <c r="G4" s="40">
        <v>1013.5952734657392</v>
      </c>
      <c r="H4" s="53"/>
    </row>
    <row r="5" spans="1:8" ht="14.25" customHeight="1" x14ac:dyDescent="0.2">
      <c r="A5" s="21">
        <v>2</v>
      </c>
      <c r="B5" s="37" t="s">
        <v>90</v>
      </c>
      <c r="C5" s="38">
        <v>251.03694999999925</v>
      </c>
      <c r="D5" s="94">
        <v>2.3283459212733462E-2</v>
      </c>
      <c r="E5" s="39">
        <v>0</v>
      </c>
      <c r="F5" s="94">
        <v>0</v>
      </c>
      <c r="G5" s="40">
        <v>0</v>
      </c>
      <c r="H5" s="53"/>
    </row>
    <row r="6" spans="1:8" x14ac:dyDescent="0.2">
      <c r="A6" s="21">
        <v>3</v>
      </c>
      <c r="B6" s="37" t="s">
        <v>63</v>
      </c>
      <c r="C6" s="38">
        <v>148.87655999999865</v>
      </c>
      <c r="D6" s="94">
        <v>4.481551228209508E-3</v>
      </c>
      <c r="E6" s="39">
        <v>0</v>
      </c>
      <c r="F6" s="94">
        <v>0</v>
      </c>
      <c r="G6" s="40">
        <v>0</v>
      </c>
    </row>
    <row r="7" spans="1:8" x14ac:dyDescent="0.2">
      <c r="A7" s="21">
        <v>4</v>
      </c>
      <c r="B7" s="37" t="s">
        <v>110</v>
      </c>
      <c r="C7" s="38">
        <v>54.578980000000449</v>
      </c>
      <c r="D7" s="94">
        <v>4.9519145413864808E-3</v>
      </c>
      <c r="E7" s="39">
        <v>0</v>
      </c>
      <c r="F7" s="94">
        <v>0</v>
      </c>
      <c r="G7" s="40">
        <v>0</v>
      </c>
    </row>
    <row r="8" spans="1:8" x14ac:dyDescent="0.2">
      <c r="A8" s="21">
        <v>5</v>
      </c>
      <c r="B8" s="37" t="s">
        <v>53</v>
      </c>
      <c r="C8" s="38">
        <v>40.929700000000182</v>
      </c>
      <c r="D8" s="94">
        <v>6.2022645453633247E-3</v>
      </c>
      <c r="E8" s="39">
        <v>0</v>
      </c>
      <c r="F8" s="94">
        <v>0</v>
      </c>
      <c r="G8" s="40">
        <v>0</v>
      </c>
    </row>
    <row r="9" spans="1:8" x14ac:dyDescent="0.2">
      <c r="A9" s="21">
        <v>6</v>
      </c>
      <c r="B9" s="37" t="s">
        <v>51</v>
      </c>
      <c r="C9" s="38">
        <v>34.57031999999937</v>
      </c>
      <c r="D9" s="94">
        <v>7.042533630878073E-3</v>
      </c>
      <c r="E9" s="39">
        <v>0</v>
      </c>
      <c r="F9" s="94">
        <v>0</v>
      </c>
      <c r="G9" s="40">
        <v>0</v>
      </c>
    </row>
    <row r="10" spans="1:8" x14ac:dyDescent="0.2">
      <c r="A10" s="21">
        <v>7</v>
      </c>
      <c r="B10" s="37" t="s">
        <v>60</v>
      </c>
      <c r="C10" s="38">
        <v>24.205279999999796</v>
      </c>
      <c r="D10" s="94">
        <v>6.4167521755387497E-3</v>
      </c>
      <c r="E10" s="39">
        <v>0</v>
      </c>
      <c r="F10" s="94">
        <v>0</v>
      </c>
      <c r="G10" s="40">
        <v>0</v>
      </c>
    </row>
    <row r="11" spans="1:8" x14ac:dyDescent="0.2">
      <c r="A11" s="21">
        <v>8</v>
      </c>
      <c r="B11" s="37" t="s">
        <v>69</v>
      </c>
      <c r="C11" s="38">
        <v>21.995279999999799</v>
      </c>
      <c r="D11" s="94">
        <v>9.3603742556394049E-3</v>
      </c>
      <c r="E11" s="39">
        <v>0</v>
      </c>
      <c r="F11" s="94">
        <v>0</v>
      </c>
      <c r="G11" s="40">
        <v>0</v>
      </c>
    </row>
    <row r="12" spans="1:8" x14ac:dyDescent="0.2">
      <c r="A12" s="21">
        <v>9</v>
      </c>
      <c r="B12" s="37" t="s">
        <v>70</v>
      </c>
      <c r="C12" s="38">
        <v>9.2857099999999626</v>
      </c>
      <c r="D12" s="94">
        <v>5.6796509769329014E-3</v>
      </c>
      <c r="E12" s="39">
        <v>0</v>
      </c>
      <c r="F12" s="94">
        <v>0</v>
      </c>
      <c r="G12" s="40">
        <v>0</v>
      </c>
    </row>
    <row r="13" spans="1:8" x14ac:dyDescent="0.2">
      <c r="A13" s="21">
        <v>10</v>
      </c>
      <c r="B13" s="37" t="s">
        <v>65</v>
      </c>
      <c r="C13" s="38">
        <v>8.3277900000000358</v>
      </c>
      <c r="D13" s="94">
        <v>2.5475970772304364E-3</v>
      </c>
      <c r="E13" s="39">
        <v>0</v>
      </c>
      <c r="F13" s="94">
        <v>0</v>
      </c>
      <c r="G13" s="40">
        <v>0</v>
      </c>
    </row>
    <row r="14" spans="1:8" x14ac:dyDescent="0.2">
      <c r="A14" s="21">
        <v>11</v>
      </c>
      <c r="B14" s="37" t="s">
        <v>103</v>
      </c>
      <c r="C14" s="38">
        <v>7.0340600000000553</v>
      </c>
      <c r="D14" s="94">
        <v>6.9821032366346866E-3</v>
      </c>
      <c r="E14" s="39">
        <v>0</v>
      </c>
      <c r="F14" s="94">
        <v>0</v>
      </c>
      <c r="G14" s="40">
        <v>0</v>
      </c>
    </row>
    <row r="15" spans="1:8" x14ac:dyDescent="0.2">
      <c r="A15" s="21">
        <v>12</v>
      </c>
      <c r="B15" s="37" t="s">
        <v>50</v>
      </c>
      <c r="C15" s="38">
        <v>0.11679999999981373</v>
      </c>
      <c r="D15" s="94">
        <v>4.2690079699679141E-5</v>
      </c>
      <c r="E15" s="39">
        <v>0</v>
      </c>
      <c r="F15" s="94">
        <v>0</v>
      </c>
      <c r="G15" s="40">
        <v>0</v>
      </c>
    </row>
    <row r="16" spans="1:8" x14ac:dyDescent="0.2">
      <c r="A16" s="21">
        <v>13</v>
      </c>
      <c r="B16" s="37" t="s">
        <v>20</v>
      </c>
      <c r="C16" s="38">
        <v>-9.222399999999908</v>
      </c>
      <c r="D16" s="94">
        <v>-7.6401846806542217E-3</v>
      </c>
      <c r="E16" s="39">
        <v>0</v>
      </c>
      <c r="F16" s="94">
        <v>0</v>
      </c>
      <c r="G16" s="40">
        <v>0</v>
      </c>
    </row>
    <row r="17" spans="1:8" x14ac:dyDescent="0.2">
      <c r="A17" s="21">
        <v>14</v>
      </c>
      <c r="B17" s="37" t="s">
        <v>67</v>
      </c>
      <c r="C17" s="38">
        <v>-35.851759999999778</v>
      </c>
      <c r="D17" s="94">
        <v>-3.7246626070404987E-3</v>
      </c>
      <c r="E17" s="39">
        <v>0</v>
      </c>
      <c r="F17" s="94">
        <v>0</v>
      </c>
      <c r="G17" s="40">
        <v>0</v>
      </c>
    </row>
    <row r="18" spans="1:8" ht="13.5" customHeight="1" x14ac:dyDescent="0.2">
      <c r="A18" s="21">
        <v>15</v>
      </c>
      <c r="B18" s="37" t="s">
        <v>107</v>
      </c>
      <c r="C18" s="38">
        <v>-31236.304189999981</v>
      </c>
      <c r="D18" s="94">
        <v>-0.19768381617717029</v>
      </c>
      <c r="E18" s="39">
        <v>-4147</v>
      </c>
      <c r="F18" s="94">
        <v>-0.20618505444240043</v>
      </c>
      <c r="G18" s="40">
        <v>-32668.968510068997</v>
      </c>
    </row>
    <row r="19" spans="1:8" ht="15.75" thickBot="1" x14ac:dyDescent="0.25">
      <c r="A19" s="87"/>
      <c r="B19" s="90" t="s">
        <v>41</v>
      </c>
      <c r="C19" s="91">
        <v>-29479.806609999985</v>
      </c>
      <c r="D19" s="95">
        <v>-0.11340849816246554</v>
      </c>
      <c r="E19" s="92">
        <v>-4035</v>
      </c>
      <c r="F19" s="95">
        <v>-6.8919694464561444E-4</v>
      </c>
      <c r="G19" s="93">
        <v>-31655.373236603256</v>
      </c>
      <c r="H19" s="53"/>
    </row>
    <row r="20" spans="1:8" ht="15" customHeight="1" thickBot="1" x14ac:dyDescent="0.25">
      <c r="A20" s="191"/>
      <c r="B20" s="191"/>
      <c r="C20" s="191"/>
      <c r="D20" s="191"/>
      <c r="E20" s="191"/>
      <c r="F20" s="191"/>
      <c r="G20" s="191"/>
      <c r="H20" s="154"/>
    </row>
    <row r="42" spans="2:5" ht="15" x14ac:dyDescent="0.2">
      <c r="B42" s="60"/>
      <c r="C42" s="61"/>
      <c r="D42" s="62"/>
      <c r="E42" s="63"/>
    </row>
    <row r="43" spans="2:5" ht="15" x14ac:dyDescent="0.2">
      <c r="B43" s="60"/>
      <c r="C43" s="61"/>
      <c r="D43" s="62"/>
      <c r="E43" s="63"/>
    </row>
    <row r="44" spans="2:5" ht="15" x14ac:dyDescent="0.2">
      <c r="B44" s="60"/>
      <c r="C44" s="61"/>
      <c r="D44" s="62"/>
      <c r="E44" s="63"/>
    </row>
    <row r="45" spans="2:5" ht="15" x14ac:dyDescent="0.2">
      <c r="B45" s="60"/>
      <c r="C45" s="61"/>
      <c r="D45" s="62"/>
      <c r="E45" s="63"/>
    </row>
    <row r="46" spans="2:5" ht="15" x14ac:dyDescent="0.2">
      <c r="B46" s="60"/>
      <c r="C46" s="61"/>
      <c r="D46" s="62"/>
      <c r="E46" s="63"/>
    </row>
    <row r="47" spans="2:5" ht="15" x14ac:dyDescent="0.2">
      <c r="B47" s="60"/>
      <c r="C47" s="61"/>
      <c r="D47" s="62"/>
      <c r="E47" s="63"/>
    </row>
    <row r="48" spans="2:5" ht="15.75" thickBot="1" x14ac:dyDescent="0.25">
      <c r="B48" s="78"/>
      <c r="C48" s="78"/>
      <c r="D48" s="78"/>
      <c r="E48" s="78"/>
    </row>
    <row r="51" spans="2:6" ht="14.25" customHeight="1" x14ac:dyDescent="0.2"/>
    <row r="52" spans="2:6" x14ac:dyDescent="0.2">
      <c r="F52" s="53"/>
    </row>
    <row r="54" spans="2:6" x14ac:dyDescent="0.2">
      <c r="F54"/>
    </row>
    <row r="55" spans="2:6" x14ac:dyDescent="0.2">
      <c r="F55"/>
    </row>
    <row r="56" spans="2:6" ht="30.75" thickBot="1" x14ac:dyDescent="0.25">
      <c r="B56" s="42" t="s">
        <v>21</v>
      </c>
      <c r="C56" s="35" t="s">
        <v>47</v>
      </c>
      <c r="D56" s="35" t="s">
        <v>48</v>
      </c>
      <c r="E56" s="59" t="s">
        <v>45</v>
      </c>
      <c r="F56"/>
    </row>
    <row r="57" spans="2:6" x14ac:dyDescent="0.2">
      <c r="B57" s="37" t="str">
        <f t="shared" ref="B57:D60" si="0">B4</f>
        <v>УНIВЕР.УА/Михайло Грушевський: Фонд Державних Паперiв</v>
      </c>
      <c r="C57" s="38">
        <f t="shared" si="0"/>
        <v>1200.6143099999988</v>
      </c>
      <c r="D57" s="94">
        <f t="shared" si="0"/>
        <v>0.12252586465834889</v>
      </c>
      <c r="E57" s="40">
        <f>G4</f>
        <v>1013.5952734657392</v>
      </c>
    </row>
    <row r="58" spans="2:6" x14ac:dyDescent="0.2">
      <c r="B58" s="37" t="str">
        <f t="shared" si="0"/>
        <v>КІНТО-Казначейський</v>
      </c>
      <c r="C58" s="38">
        <f t="shared" si="0"/>
        <v>251.03694999999925</v>
      </c>
      <c r="D58" s="94">
        <f t="shared" si="0"/>
        <v>2.3283459212733462E-2</v>
      </c>
      <c r="E58" s="40">
        <f>G5</f>
        <v>0</v>
      </c>
    </row>
    <row r="59" spans="2:6" x14ac:dyDescent="0.2">
      <c r="B59" s="37" t="str">
        <f t="shared" si="0"/>
        <v>КІНТО-Класичний</v>
      </c>
      <c r="C59" s="38">
        <f t="shared" si="0"/>
        <v>148.87655999999865</v>
      </c>
      <c r="D59" s="94">
        <f t="shared" si="0"/>
        <v>4.481551228209508E-3</v>
      </c>
      <c r="E59" s="40">
        <f>G6</f>
        <v>0</v>
      </c>
    </row>
    <row r="60" spans="2:6" x14ac:dyDescent="0.2">
      <c r="B60" s="37" t="str">
        <f t="shared" si="0"/>
        <v>ОТП Фонд Акцій</v>
      </c>
      <c r="C60" s="38">
        <f t="shared" si="0"/>
        <v>54.578980000000449</v>
      </c>
      <c r="D60" s="94">
        <f t="shared" si="0"/>
        <v>4.9519145413864808E-3</v>
      </c>
      <c r="E60" s="40">
        <f>G7</f>
        <v>0</v>
      </c>
    </row>
    <row r="61" spans="2:6" x14ac:dyDescent="0.2">
      <c r="B61" s="121" t="str">
        <f>B9</f>
        <v>Альтус-Збалансований</v>
      </c>
      <c r="C61" s="122">
        <f>C9</f>
        <v>34.57031999999937</v>
      </c>
      <c r="D61" s="123">
        <f>D9</f>
        <v>7.042533630878073E-3</v>
      </c>
      <c r="E61" s="124">
        <f>G9</f>
        <v>0</v>
      </c>
    </row>
    <row r="62" spans="2:6" x14ac:dyDescent="0.2">
      <c r="B62" s="120" t="str">
        <f t="shared" ref="B62:D65" si="1">B14</f>
        <v>ТАСК Ресурс</v>
      </c>
      <c r="C62" s="38">
        <f t="shared" si="1"/>
        <v>7.0340600000000553</v>
      </c>
      <c r="D62" s="94">
        <f t="shared" si="1"/>
        <v>6.9821032366346866E-3</v>
      </c>
      <c r="E62" s="40">
        <f>G14</f>
        <v>0</v>
      </c>
    </row>
    <row r="63" spans="2:6" x14ac:dyDescent="0.2">
      <c r="B63" s="120" t="str">
        <f t="shared" si="1"/>
        <v>Софіївський</v>
      </c>
      <c r="C63" s="38">
        <f t="shared" si="1"/>
        <v>0.11679999999981373</v>
      </c>
      <c r="D63" s="94">
        <f t="shared" si="1"/>
        <v>4.2690079699679141E-5</v>
      </c>
      <c r="E63" s="40">
        <f>G15</f>
        <v>0</v>
      </c>
    </row>
    <row r="64" spans="2:6" x14ac:dyDescent="0.2">
      <c r="B64" s="120" t="str">
        <f t="shared" si="1"/>
        <v>Надбання</v>
      </c>
      <c r="C64" s="38">
        <f t="shared" si="1"/>
        <v>-9.222399999999908</v>
      </c>
      <c r="D64" s="94">
        <f t="shared" si="1"/>
        <v>-7.6401846806542217E-3</v>
      </c>
      <c r="E64" s="40">
        <f>G16</f>
        <v>0</v>
      </c>
    </row>
    <row r="65" spans="2:5" x14ac:dyDescent="0.2">
      <c r="B65" s="120" t="str">
        <f t="shared" si="1"/>
        <v>УНІВЕР.УА/Ярослав Мудрий: Фонд Акцiй</v>
      </c>
      <c r="C65" s="38">
        <f t="shared" si="1"/>
        <v>-35.851759999999778</v>
      </c>
      <c r="D65" s="94">
        <f t="shared" si="1"/>
        <v>-3.7246626070404987E-3</v>
      </c>
      <c r="E65" s="40">
        <f>G17</f>
        <v>0</v>
      </c>
    </row>
    <row r="66" spans="2:5" x14ac:dyDescent="0.2">
      <c r="B66" s="120" t="str">
        <f>B18</f>
        <v>ОТП Класичний</v>
      </c>
      <c r="C66" s="38">
        <f>C18</f>
        <v>-31236.304189999981</v>
      </c>
      <c r="D66" s="94">
        <f>D18</f>
        <v>-0.19768381617717029</v>
      </c>
      <c r="E66" s="40">
        <f>G18</f>
        <v>-32668.968510068997</v>
      </c>
    </row>
    <row r="67" spans="2:5" x14ac:dyDescent="0.2">
      <c r="B67" s="128" t="s">
        <v>46</v>
      </c>
      <c r="C67" s="129">
        <f>C19-SUM(C57:C66)</f>
        <v>104.74375999999756</v>
      </c>
      <c r="D67" s="130"/>
      <c r="E67" s="129">
        <f>G19-SUM(E57:E66)</f>
        <v>0</v>
      </c>
    </row>
    <row r="68" spans="2:5" ht="15" x14ac:dyDescent="0.2">
      <c r="B68" s="126" t="s">
        <v>41</v>
      </c>
      <c r="C68" s="127">
        <f>SUM(C57:C67)</f>
        <v>-29479.806609999985</v>
      </c>
      <c r="D68" s="127"/>
      <c r="E68" s="127">
        <f>SUM(E57:E67)</f>
        <v>-31655.373236603256</v>
      </c>
    </row>
  </sheetData>
  <mergeCells count="5">
    <mergeCell ref="A20:G20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F6D07-3CE2-45D4-BC8D-2FBA5B68D4D4}">
  <sheetPr>
    <tabColor indexed="42"/>
  </sheetPr>
  <dimension ref="A1:C105"/>
  <sheetViews>
    <sheetView zoomScale="80" workbookViewId="0">
      <selection activeCell="A21" sqref="A21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6" t="s">
        <v>21</v>
      </c>
      <c r="B1" s="67" t="s">
        <v>74</v>
      </c>
      <c r="C1" s="10"/>
    </row>
    <row r="2" spans="1:3" ht="14.25" x14ac:dyDescent="0.2">
      <c r="A2" s="178" t="s">
        <v>20</v>
      </c>
      <c r="B2" s="179">
        <v>-7.6396687255267937E-3</v>
      </c>
      <c r="C2" s="10"/>
    </row>
    <row r="3" spans="1:3" ht="14.25" x14ac:dyDescent="0.2">
      <c r="A3" s="131" t="s">
        <v>67</v>
      </c>
      <c r="B3" s="138">
        <v>-3.7370715352981199E-3</v>
      </c>
      <c r="C3" s="10"/>
    </row>
    <row r="4" spans="1:3" ht="14.25" x14ac:dyDescent="0.2">
      <c r="A4" s="131" t="s">
        <v>50</v>
      </c>
      <c r="B4" s="138">
        <v>4.2766689713813477E-5</v>
      </c>
      <c r="C4" s="10"/>
    </row>
    <row r="5" spans="1:3" ht="14.25" x14ac:dyDescent="0.2">
      <c r="A5" s="131" t="s">
        <v>65</v>
      </c>
      <c r="B5" s="139">
        <v>2.5475671650638798E-3</v>
      </c>
      <c r="C5" s="10"/>
    </row>
    <row r="6" spans="1:3" ht="14.25" x14ac:dyDescent="0.2">
      <c r="A6" s="132" t="s">
        <v>63</v>
      </c>
      <c r="B6" s="140">
        <v>4.4815605883690157E-3</v>
      </c>
      <c r="C6" s="10"/>
    </row>
    <row r="7" spans="1:3" ht="14.25" x14ac:dyDescent="0.2">
      <c r="A7" s="132" t="s">
        <v>110</v>
      </c>
      <c r="B7" s="140">
        <v>5.2083333332688664E-3</v>
      </c>
      <c r="C7" s="10"/>
    </row>
    <row r="8" spans="1:3" ht="14.25" x14ac:dyDescent="0.2">
      <c r="A8" s="131" t="s">
        <v>70</v>
      </c>
      <c r="B8" s="139">
        <v>5.6058298983656663E-3</v>
      </c>
      <c r="C8" s="10"/>
    </row>
    <row r="9" spans="1:3" ht="14.25" x14ac:dyDescent="0.2">
      <c r="A9" s="131" t="s">
        <v>53</v>
      </c>
      <c r="B9" s="139">
        <v>6.2027749756601303E-3</v>
      </c>
      <c r="C9" s="10"/>
    </row>
    <row r="10" spans="1:3" ht="14.25" x14ac:dyDescent="0.2">
      <c r="A10" s="131" t="s">
        <v>60</v>
      </c>
      <c r="B10" s="139">
        <v>6.4167375343335831E-3</v>
      </c>
      <c r="C10" s="10"/>
    </row>
    <row r="11" spans="1:3" ht="14.25" x14ac:dyDescent="0.2">
      <c r="A11" s="131" t="s">
        <v>103</v>
      </c>
      <c r="B11" s="139">
        <v>6.9820411258105786E-3</v>
      </c>
      <c r="C11" s="10"/>
    </row>
    <row r="12" spans="1:3" ht="14.25" x14ac:dyDescent="0.2">
      <c r="A12" s="131" t="s">
        <v>51</v>
      </c>
      <c r="B12" s="139">
        <v>7.0419952319602519E-3</v>
      </c>
      <c r="C12" s="10"/>
    </row>
    <row r="13" spans="1:3" ht="14.25" x14ac:dyDescent="0.2">
      <c r="A13" s="131" t="s">
        <v>69</v>
      </c>
      <c r="B13" s="139">
        <v>9.3088387370157122E-3</v>
      </c>
      <c r="C13" s="10"/>
    </row>
    <row r="14" spans="1:3" ht="14.25" x14ac:dyDescent="0.2">
      <c r="A14" s="131" t="s">
        <v>107</v>
      </c>
      <c r="B14" s="139">
        <v>1.0710039738744959E-2</v>
      </c>
      <c r="C14" s="10"/>
    </row>
    <row r="15" spans="1:3" ht="14.25" x14ac:dyDescent="0.2">
      <c r="A15" s="131" t="s">
        <v>68</v>
      </c>
      <c r="B15" s="139">
        <v>1.695262148932164E-2</v>
      </c>
      <c r="C15" s="10"/>
    </row>
    <row r="16" spans="1:3" ht="14.25" x14ac:dyDescent="0.2">
      <c r="A16" s="131" t="s">
        <v>90</v>
      </c>
      <c r="B16" s="139">
        <v>2.3283393123938678E-2</v>
      </c>
      <c r="C16" s="10"/>
    </row>
    <row r="17" spans="1:3" ht="14.25" x14ac:dyDescent="0.2">
      <c r="A17" s="133" t="s">
        <v>26</v>
      </c>
      <c r="B17" s="138">
        <v>6.2271839580494573E-3</v>
      </c>
      <c r="C17" s="10"/>
    </row>
    <row r="18" spans="1:3" ht="14.25" x14ac:dyDescent="0.2">
      <c r="A18" s="133" t="s">
        <v>1</v>
      </c>
      <c r="B18" s="138">
        <v>0</v>
      </c>
      <c r="C18" s="10"/>
    </row>
    <row r="19" spans="1:3" ht="14.25" x14ac:dyDescent="0.2">
      <c r="A19" s="133" t="s">
        <v>0</v>
      </c>
      <c r="B19" s="138">
        <v>0</v>
      </c>
      <c r="C19" s="57"/>
    </row>
    <row r="20" spans="1:3" ht="14.25" x14ac:dyDescent="0.2">
      <c r="A20" s="133" t="s">
        <v>27</v>
      </c>
      <c r="B20" s="138">
        <v>5.7317145304813799E-2</v>
      </c>
      <c r="C20" s="9"/>
    </row>
    <row r="21" spans="1:3" ht="14.25" x14ac:dyDescent="0.2">
      <c r="A21" s="133" t="s">
        <v>28</v>
      </c>
      <c r="B21" s="138">
        <v>3.1358256066134071E-3</v>
      </c>
      <c r="C21" s="73"/>
    </row>
    <row r="22" spans="1:3" ht="14.25" x14ac:dyDescent="0.2">
      <c r="A22" s="133" t="s">
        <v>29</v>
      </c>
      <c r="B22" s="138">
        <v>1.0315068493150685E-2</v>
      </c>
      <c r="C22" s="10"/>
    </row>
    <row r="23" spans="1:3" ht="15" thickBot="1" x14ac:dyDescent="0.25">
      <c r="A23" s="134" t="s">
        <v>92</v>
      </c>
      <c r="B23" s="141">
        <v>7.7129216432685332E-2</v>
      </c>
      <c r="C23" s="10"/>
    </row>
    <row r="24" spans="1:3" x14ac:dyDescent="0.2">
      <c r="B24" s="10"/>
      <c r="C24" s="10"/>
    </row>
    <row r="25" spans="1:3" x14ac:dyDescent="0.2">
      <c r="C25" s="10"/>
    </row>
    <row r="26" spans="1:3" x14ac:dyDescent="0.2">
      <c r="B26" s="10"/>
      <c r="C26" s="10"/>
    </row>
    <row r="27" spans="1:3" x14ac:dyDescent="0.2">
      <c r="C27" s="10"/>
    </row>
    <row r="28" spans="1:3" x14ac:dyDescent="0.2">
      <c r="B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</sheetData>
  <autoFilter ref="A1:B1" xr:uid="{FD978FFD-A0AE-4B77-B9AF-45E9DFE75E75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6B54C-E5D5-4F10-A62D-E84AAE33B2EA}">
  <sheetPr>
    <tabColor indexed="22"/>
    <pageSetUpPr fitToPage="1"/>
  </sheetPr>
  <dimension ref="A1:M5"/>
  <sheetViews>
    <sheetView zoomScale="85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48.85546875" style="29" bestFit="1" customWidth="1"/>
    <col min="3" max="4" width="12.7109375" style="31" customWidth="1"/>
    <col min="5" max="5" width="16.7109375" style="41" customWidth="1"/>
    <col min="6" max="6" width="14.7109375" style="45" customWidth="1"/>
    <col min="7" max="7" width="14.7109375" style="41" customWidth="1"/>
    <col min="8" max="8" width="12.7109375" style="45" customWidth="1"/>
    <col min="9" max="9" width="39.140625" style="29" bestFit="1" customWidth="1"/>
    <col min="10" max="10" width="22.85546875" style="29" bestFit="1" customWidth="1"/>
    <col min="11" max="20" width="4.7109375" style="29" customWidth="1"/>
    <col min="21" max="16384" width="9.140625" style="29"/>
  </cols>
  <sheetData>
    <row r="1" spans="1:13" s="43" customFormat="1" ht="16.5" thickBot="1" x14ac:dyDescent="0.25">
      <c r="A1" s="180" t="s">
        <v>96</v>
      </c>
      <c r="B1" s="180"/>
      <c r="C1" s="180"/>
      <c r="D1" s="180"/>
      <c r="E1" s="180"/>
      <c r="F1" s="180"/>
      <c r="G1" s="180"/>
      <c r="H1" s="180"/>
      <c r="I1" s="180"/>
      <c r="J1" s="180"/>
      <c r="K1" s="13"/>
      <c r="L1" s="14"/>
      <c r="M1" s="14"/>
    </row>
    <row r="2" spans="1:13" ht="30.75" thickBot="1" x14ac:dyDescent="0.25">
      <c r="A2" s="15" t="s">
        <v>34</v>
      </c>
      <c r="B2" s="15" t="s">
        <v>21</v>
      </c>
      <c r="C2" s="44" t="s">
        <v>31</v>
      </c>
      <c r="D2" s="44" t="s">
        <v>32</v>
      </c>
      <c r="E2" s="44" t="s">
        <v>35</v>
      </c>
      <c r="F2" s="44" t="s">
        <v>36</v>
      </c>
      <c r="G2" s="44" t="s">
        <v>37</v>
      </c>
      <c r="H2" s="44" t="s">
        <v>13</v>
      </c>
      <c r="I2" s="44" t="s">
        <v>14</v>
      </c>
      <c r="J2" s="25" t="s">
        <v>15</v>
      </c>
    </row>
    <row r="3" spans="1:13" x14ac:dyDescent="0.2">
      <c r="A3" s="21">
        <v>1</v>
      </c>
      <c r="B3" s="81" t="s">
        <v>19</v>
      </c>
      <c r="C3" s="108" t="s">
        <v>19</v>
      </c>
      <c r="D3" s="109" t="s">
        <v>19</v>
      </c>
      <c r="E3" s="82" t="s">
        <v>19</v>
      </c>
      <c r="F3" s="83" t="s">
        <v>19</v>
      </c>
      <c r="G3" s="82" t="s">
        <v>19</v>
      </c>
      <c r="H3" s="52" t="s">
        <v>19</v>
      </c>
      <c r="I3" s="81" t="s">
        <v>19</v>
      </c>
      <c r="J3" s="84" t="s">
        <v>19</v>
      </c>
    </row>
    <row r="4" spans="1:13" ht="15.75" thickBot="1" x14ac:dyDescent="0.25">
      <c r="A4" s="181" t="s">
        <v>41</v>
      </c>
      <c r="B4" s="182"/>
      <c r="C4" s="110" t="s">
        <v>42</v>
      </c>
      <c r="D4" s="110" t="s">
        <v>42</v>
      </c>
      <c r="E4" s="96" t="s">
        <v>19</v>
      </c>
      <c r="F4" s="97" t="s">
        <v>19</v>
      </c>
      <c r="G4" s="110" t="s">
        <v>42</v>
      </c>
      <c r="H4" s="110" t="s">
        <v>42</v>
      </c>
      <c r="I4" s="110" t="s">
        <v>42</v>
      </c>
      <c r="J4" s="110" t="s">
        <v>42</v>
      </c>
    </row>
    <row r="5" spans="1:13" x14ac:dyDescent="0.2">
      <c r="A5" s="184"/>
      <c r="B5" s="184"/>
      <c r="C5" s="184"/>
      <c r="D5" s="184"/>
      <c r="E5" s="184"/>
      <c r="F5" s="184"/>
      <c r="G5" s="184"/>
      <c r="H5" s="184"/>
    </row>
  </sheetData>
  <mergeCells count="3">
    <mergeCell ref="A1:J1"/>
    <mergeCell ref="A4:B4"/>
    <mergeCell ref="A5:H5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FF3E-BB13-45B3-8F75-C60D320DABE9}">
  <sheetPr>
    <tabColor indexed="22"/>
  </sheetPr>
  <dimension ref="A1:K26"/>
  <sheetViews>
    <sheetView zoomScale="85" workbookViewId="0">
      <selection activeCell="B4" sqref="B4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 x14ac:dyDescent="0.25">
      <c r="A1" s="196" t="s">
        <v>97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1" customFormat="1" ht="15.75" customHeight="1" thickBot="1" x14ac:dyDescent="0.25">
      <c r="A2" s="187" t="s">
        <v>34</v>
      </c>
      <c r="B2" s="100"/>
      <c r="C2" s="101"/>
      <c r="D2" s="102"/>
      <c r="E2" s="189" t="s">
        <v>58</v>
      </c>
      <c r="F2" s="189"/>
      <c r="G2" s="189"/>
      <c r="H2" s="189"/>
      <c r="I2" s="189"/>
      <c r="J2" s="189"/>
      <c r="K2" s="189"/>
    </row>
    <row r="3" spans="1:11" customFormat="1" ht="45.75" thickBot="1" x14ac:dyDescent="0.25">
      <c r="A3" s="188"/>
      <c r="B3" s="103" t="s">
        <v>21</v>
      </c>
      <c r="C3" s="26" t="s">
        <v>11</v>
      </c>
      <c r="D3" s="26" t="s">
        <v>12</v>
      </c>
      <c r="E3" s="17" t="s">
        <v>78</v>
      </c>
      <c r="F3" s="17" t="s">
        <v>87</v>
      </c>
      <c r="G3" s="17" t="s">
        <v>88</v>
      </c>
      <c r="H3" s="17" t="s">
        <v>76</v>
      </c>
      <c r="I3" s="17" t="s">
        <v>89</v>
      </c>
      <c r="J3" s="17" t="s">
        <v>43</v>
      </c>
      <c r="K3" s="18" t="s">
        <v>79</v>
      </c>
    </row>
    <row r="4" spans="1:11" customFormat="1" collapsed="1" x14ac:dyDescent="0.2">
      <c r="A4" s="21">
        <v>1</v>
      </c>
      <c r="B4" s="27" t="s">
        <v>19</v>
      </c>
      <c r="C4" s="104" t="s">
        <v>19</v>
      </c>
      <c r="D4" s="104" t="s">
        <v>19</v>
      </c>
      <c r="E4" s="98" t="s">
        <v>19</v>
      </c>
      <c r="F4" s="98" t="s">
        <v>19</v>
      </c>
      <c r="G4" s="98" t="s">
        <v>19</v>
      </c>
      <c r="H4" s="98" t="s">
        <v>19</v>
      </c>
      <c r="I4" s="98" t="s">
        <v>19</v>
      </c>
      <c r="J4" s="105" t="s">
        <v>19</v>
      </c>
      <c r="K4" s="153" t="s">
        <v>19</v>
      </c>
    </row>
    <row r="5" spans="1:11" ht="15.75" thickBot="1" x14ac:dyDescent="0.25">
      <c r="A5" s="142"/>
      <c r="B5" s="147" t="s">
        <v>91</v>
      </c>
      <c r="C5" s="148" t="s">
        <v>42</v>
      </c>
      <c r="D5" s="148" t="s">
        <v>42</v>
      </c>
      <c r="E5" s="149" t="s">
        <v>19</v>
      </c>
      <c r="F5" s="149" t="s">
        <v>19</v>
      </c>
      <c r="G5" s="149" t="s">
        <v>19</v>
      </c>
      <c r="H5" s="149" t="s">
        <v>19</v>
      </c>
      <c r="I5" s="149" t="s">
        <v>19</v>
      </c>
      <c r="J5" s="148" t="s">
        <v>42</v>
      </c>
      <c r="K5" s="149" t="s">
        <v>19</v>
      </c>
    </row>
    <row r="6" spans="1:11" x14ac:dyDescent="0.2">
      <c r="A6" s="197" t="s">
        <v>80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1" ht="15" thickBot="1" x14ac:dyDescent="0.25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</row>
    <row r="8" spans="1:11" x14ac:dyDescent="0.2">
      <c r="B8" s="29"/>
      <c r="C8" s="30"/>
      <c r="D8" s="30"/>
      <c r="E8" s="29"/>
      <c r="F8" s="29"/>
      <c r="G8" s="29"/>
      <c r="H8" s="29"/>
      <c r="I8" s="29"/>
    </row>
    <row r="9" spans="1:11" x14ac:dyDescent="0.2">
      <c r="B9" s="29"/>
      <c r="C9" s="30"/>
      <c r="D9" s="30"/>
      <c r="E9" s="115"/>
      <c r="F9" s="29"/>
      <c r="G9" s="29"/>
      <c r="H9" s="29"/>
      <c r="I9" s="29"/>
    </row>
    <row r="10" spans="1:11" x14ac:dyDescent="0.2">
      <c r="B10" s="29"/>
      <c r="C10" s="30"/>
      <c r="D10" s="30"/>
      <c r="E10" s="29"/>
      <c r="F10" s="29"/>
      <c r="G10" s="29"/>
      <c r="H10" s="29"/>
      <c r="I10" s="29"/>
    </row>
    <row r="11" spans="1:11" x14ac:dyDescent="0.2">
      <c r="B11" s="29"/>
      <c r="C11" s="30"/>
      <c r="D11" s="30"/>
      <c r="E11" s="29"/>
      <c r="F11" s="29"/>
      <c r="G11" s="29"/>
      <c r="H11" s="29"/>
      <c r="I11" s="29"/>
    </row>
    <row r="12" spans="1:11" x14ac:dyDescent="0.2">
      <c r="B12" s="29"/>
      <c r="C12" s="30"/>
      <c r="D12" s="30"/>
      <c r="E12" s="29"/>
      <c r="F12" s="29"/>
      <c r="G12" s="29"/>
      <c r="H12" s="29"/>
      <c r="I12" s="29"/>
    </row>
    <row r="13" spans="1:11" x14ac:dyDescent="0.2">
      <c r="B13" s="29"/>
      <c r="C13" s="30"/>
      <c r="D13" s="30"/>
      <c r="E13" s="29"/>
      <c r="F13" s="29"/>
      <c r="G13" s="29"/>
      <c r="H13" s="29"/>
      <c r="I13" s="29"/>
    </row>
    <row r="14" spans="1:11" x14ac:dyDescent="0.2">
      <c r="B14" s="29"/>
      <c r="C14" s="30"/>
      <c r="D14" s="30"/>
      <c r="E14" s="29"/>
      <c r="F14" s="29"/>
      <c r="G14" s="29"/>
      <c r="H14" s="29"/>
      <c r="I14" s="29"/>
    </row>
    <row r="15" spans="1:11" x14ac:dyDescent="0.2">
      <c r="B15" s="29"/>
      <c r="C15" s="30"/>
      <c r="D15" s="30"/>
      <c r="E15" s="29"/>
      <c r="F15" s="29"/>
      <c r="G15" s="29"/>
      <c r="H15" s="29"/>
      <c r="I15" s="29"/>
    </row>
    <row r="19" spans="3:3" x14ac:dyDescent="0.2">
      <c r="C19" s="5"/>
    </row>
    <row r="20" spans="3:3" x14ac:dyDescent="0.2">
      <c r="C20" s="5"/>
    </row>
    <row r="21" spans="3:3" x14ac:dyDescent="0.2">
      <c r="C21" s="5"/>
    </row>
    <row r="22" spans="3:3" x14ac:dyDescent="0.2">
      <c r="C22" s="5"/>
    </row>
    <row r="23" spans="3:3" x14ac:dyDescent="0.2">
      <c r="C23" s="5"/>
    </row>
    <row r="24" spans="3:3" x14ac:dyDescent="0.2">
      <c r="C24" s="5"/>
    </row>
    <row r="25" spans="3:3" x14ac:dyDescent="0.2">
      <c r="C25" s="5"/>
    </row>
    <row r="26" spans="3:3" x14ac:dyDescent="0.2">
      <c r="C26" s="5"/>
    </row>
  </sheetData>
  <mergeCells count="5">
    <mergeCell ref="A7:K7"/>
    <mergeCell ref="A2:A3"/>
    <mergeCell ref="A1:J1"/>
    <mergeCell ref="E2:K2"/>
    <mergeCell ref="A6:K6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A171-D2B7-4E8B-A783-632C9CEC36F7}">
  <sheetPr>
    <tabColor indexed="22"/>
  </sheetPr>
  <dimension ref="A1:K38"/>
  <sheetViews>
    <sheetView zoomScale="85" workbookViewId="0">
      <selection activeCell="C4" sqref="C4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1" customFormat="1" ht="16.5" thickBot="1" x14ac:dyDescent="0.25">
      <c r="A1" s="192" t="s">
        <v>98</v>
      </c>
      <c r="B1" s="192"/>
      <c r="C1" s="192"/>
      <c r="D1" s="192"/>
      <c r="E1" s="192"/>
      <c r="F1" s="192"/>
      <c r="G1" s="192"/>
    </row>
    <row r="2" spans="1:11" s="31" customFormat="1" ht="15.75" customHeight="1" thickBot="1" x14ac:dyDescent="0.25">
      <c r="A2" s="187" t="s">
        <v>34</v>
      </c>
      <c r="B2" s="88"/>
      <c r="C2" s="193" t="s">
        <v>22</v>
      </c>
      <c r="D2" s="194"/>
      <c r="E2" s="193" t="s">
        <v>23</v>
      </c>
      <c r="F2" s="194"/>
      <c r="G2" s="89"/>
    </row>
    <row r="3" spans="1:11" s="31" customFormat="1" ht="45.75" thickBot="1" x14ac:dyDescent="0.25">
      <c r="A3" s="188"/>
      <c r="B3" s="35" t="s">
        <v>21</v>
      </c>
      <c r="C3" s="35" t="s">
        <v>44</v>
      </c>
      <c r="D3" s="35" t="s">
        <v>24</v>
      </c>
      <c r="E3" s="35" t="s">
        <v>25</v>
      </c>
      <c r="F3" s="35" t="s">
        <v>24</v>
      </c>
      <c r="G3" s="36" t="s">
        <v>85</v>
      </c>
    </row>
    <row r="4" spans="1:11" s="31" customFormat="1" x14ac:dyDescent="0.2">
      <c r="A4" s="21">
        <v>1</v>
      </c>
      <c r="B4" s="37" t="s">
        <v>19</v>
      </c>
      <c r="C4" s="38" t="s">
        <v>19</v>
      </c>
      <c r="D4" s="98" t="s">
        <v>19</v>
      </c>
      <c r="E4" s="39" t="s">
        <v>19</v>
      </c>
      <c r="F4" s="98" t="s">
        <v>19</v>
      </c>
      <c r="G4" s="40" t="s">
        <v>19</v>
      </c>
    </row>
    <row r="5" spans="1:11" s="31" customFormat="1" ht="15.75" thickBot="1" x14ac:dyDescent="0.25">
      <c r="A5" s="111"/>
      <c r="B5" s="90" t="s">
        <v>41</v>
      </c>
      <c r="C5" s="112" t="s">
        <v>19</v>
      </c>
      <c r="D5" s="95" t="s">
        <v>19</v>
      </c>
      <c r="E5" s="92" t="s">
        <v>19</v>
      </c>
      <c r="F5" s="95" t="s">
        <v>19</v>
      </c>
      <c r="G5" s="93" t="s">
        <v>19</v>
      </c>
    </row>
    <row r="6" spans="1:11" s="31" customFormat="1" ht="15" customHeight="1" thickBot="1" x14ac:dyDescent="0.25">
      <c r="A6" s="195"/>
      <c r="B6" s="195"/>
      <c r="C6" s="195"/>
      <c r="D6" s="195"/>
      <c r="E6" s="195"/>
      <c r="F6" s="195"/>
      <c r="G6" s="195"/>
      <c r="H6" s="7"/>
      <c r="I6" s="7"/>
      <c r="J6" s="7"/>
      <c r="K6" s="7"/>
    </row>
    <row r="7" spans="1:11" s="31" customFormat="1" x14ac:dyDescent="0.2">
      <c r="D7" s="41"/>
    </row>
    <row r="8" spans="1:11" s="31" customFormat="1" x14ac:dyDescent="0.2">
      <c r="D8" s="41"/>
    </row>
    <row r="9" spans="1:11" s="31" customFormat="1" x14ac:dyDescent="0.2">
      <c r="D9" s="41"/>
    </row>
    <row r="10" spans="1:11" s="31" customFormat="1" x14ac:dyDescent="0.2">
      <c r="D10" s="41"/>
    </row>
    <row r="11" spans="1:11" s="31" customFormat="1" x14ac:dyDescent="0.2">
      <c r="D11" s="41"/>
    </row>
    <row r="12" spans="1:11" s="31" customFormat="1" x14ac:dyDescent="0.2">
      <c r="D12" s="41"/>
    </row>
    <row r="13" spans="1:11" s="31" customFormat="1" x14ac:dyDescent="0.2">
      <c r="D13" s="41"/>
    </row>
    <row r="14" spans="1:11" s="31" customFormat="1" x14ac:dyDescent="0.2">
      <c r="D14" s="41"/>
    </row>
    <row r="15" spans="1:11" s="31" customFormat="1" x14ac:dyDescent="0.2">
      <c r="D15" s="41"/>
    </row>
    <row r="16" spans="1:11" s="31" customFormat="1" x14ac:dyDescent="0.2">
      <c r="D16" s="41"/>
    </row>
    <row r="17" spans="2:9" s="31" customFormat="1" x14ac:dyDescent="0.2">
      <c r="D17" s="41"/>
    </row>
    <row r="18" spans="2:9" s="31" customFormat="1" x14ac:dyDescent="0.2">
      <c r="D18" s="41"/>
    </row>
    <row r="19" spans="2:9" s="31" customFormat="1" x14ac:dyDescent="0.2">
      <c r="D19" s="41"/>
    </row>
    <row r="20" spans="2:9" s="31" customFormat="1" x14ac:dyDescent="0.2">
      <c r="D20" s="41"/>
    </row>
    <row r="21" spans="2:9" s="31" customFormat="1" x14ac:dyDescent="0.2">
      <c r="D21" s="41"/>
    </row>
    <row r="22" spans="2:9" s="31" customFormat="1" x14ac:dyDescent="0.2">
      <c r="D22" s="41"/>
    </row>
    <row r="23" spans="2:9" s="31" customFormat="1" x14ac:dyDescent="0.2">
      <c r="D23" s="41"/>
    </row>
    <row r="24" spans="2:9" s="31" customFormat="1" x14ac:dyDescent="0.2">
      <c r="D24" s="41"/>
    </row>
    <row r="25" spans="2:9" s="31" customFormat="1" x14ac:dyDescent="0.2">
      <c r="D25" s="41"/>
    </row>
    <row r="26" spans="2:9" s="31" customFormat="1" x14ac:dyDescent="0.2">
      <c r="D26" s="41"/>
    </row>
    <row r="27" spans="2:9" s="31" customFormat="1" x14ac:dyDescent="0.2"/>
    <row r="28" spans="2:9" s="31" customFormat="1" x14ac:dyDescent="0.2"/>
    <row r="29" spans="2:9" s="31" customFormat="1" x14ac:dyDescent="0.2">
      <c r="H29" s="22"/>
      <c r="I29" s="22"/>
    </row>
    <row r="32" spans="2:9" ht="30.75" thickBot="1" x14ac:dyDescent="0.25">
      <c r="B32" s="42" t="s">
        <v>21</v>
      </c>
      <c r="C32" s="35" t="s">
        <v>47</v>
      </c>
      <c r="D32" s="35" t="s">
        <v>48</v>
      </c>
      <c r="E32" s="36" t="s">
        <v>45</v>
      </c>
    </row>
    <row r="33" spans="1:5" x14ac:dyDescent="0.2">
      <c r="A33" s="22">
        <v>1</v>
      </c>
      <c r="B33" s="37" t="str">
        <f>B4</f>
        <v>н.д.</v>
      </c>
      <c r="C33" s="116" t="str">
        <f>C4</f>
        <v>н.д.</v>
      </c>
      <c r="D33" s="98" t="str">
        <f>D4</f>
        <v>н.д.</v>
      </c>
      <c r="E33" s="117" t="str">
        <f>G4</f>
        <v>н.д.</v>
      </c>
    </row>
    <row r="34" spans="1:5" x14ac:dyDescent="0.2">
      <c r="B34" s="37"/>
      <c r="C34" s="116"/>
      <c r="D34" s="98"/>
      <c r="E34" s="117"/>
    </row>
    <row r="35" spans="1:5" x14ac:dyDescent="0.2">
      <c r="B35" s="37"/>
      <c r="C35" s="116"/>
      <c r="D35" s="98"/>
      <c r="E35" s="117"/>
    </row>
    <row r="36" spans="1:5" x14ac:dyDescent="0.2">
      <c r="B36" s="37"/>
      <c r="C36" s="116"/>
      <c r="D36" s="98"/>
      <c r="E36" s="117"/>
    </row>
    <row r="37" spans="1:5" x14ac:dyDescent="0.2">
      <c r="B37" s="37"/>
      <c r="C37" s="116"/>
      <c r="D37" s="98"/>
      <c r="E37" s="117"/>
    </row>
    <row r="38" spans="1:5" x14ac:dyDescent="0.2">
      <c r="B38" s="37"/>
    </row>
  </sheetData>
  <mergeCells count="5">
    <mergeCell ref="A6:G6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ACB41-E4E5-4CAA-815A-551365FDFF96}">
  <sheetPr>
    <tabColor indexed="22"/>
  </sheetPr>
  <dimension ref="A1:D22"/>
  <sheetViews>
    <sheetView zoomScale="85" workbookViewId="0">
      <selection activeCell="A2" sqref="A2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21</v>
      </c>
      <c r="B1" s="67" t="s">
        <v>74</v>
      </c>
      <c r="C1" s="10"/>
      <c r="D1" s="10"/>
    </row>
    <row r="2" spans="1:4" ht="14.25" x14ac:dyDescent="0.2">
      <c r="A2" s="37" t="s">
        <v>19</v>
      </c>
      <c r="B2" s="135" t="s">
        <v>19</v>
      </c>
      <c r="C2" s="10"/>
      <c r="D2" s="10"/>
    </row>
    <row r="3" spans="1:4" ht="14.25" x14ac:dyDescent="0.2">
      <c r="A3" s="27" t="s">
        <v>26</v>
      </c>
      <c r="B3" s="135" t="s">
        <v>19</v>
      </c>
      <c r="C3" s="10"/>
      <c r="D3" s="10"/>
    </row>
    <row r="4" spans="1:4" ht="14.25" x14ac:dyDescent="0.2">
      <c r="A4" s="27" t="s">
        <v>1</v>
      </c>
      <c r="B4" s="136">
        <v>0</v>
      </c>
      <c r="C4" s="10"/>
      <c r="D4" s="10"/>
    </row>
    <row r="5" spans="1:4" ht="14.25" x14ac:dyDescent="0.2">
      <c r="A5" s="27" t="s">
        <v>0</v>
      </c>
      <c r="B5" s="136">
        <v>0</v>
      </c>
      <c r="C5" s="10"/>
      <c r="D5" s="10"/>
    </row>
    <row r="6" spans="1:4" ht="14.25" x14ac:dyDescent="0.2">
      <c r="A6" s="27" t="s">
        <v>27</v>
      </c>
      <c r="B6" s="136">
        <v>5.7317145304813799E-2</v>
      </c>
      <c r="C6" s="10"/>
      <c r="D6" s="10"/>
    </row>
    <row r="7" spans="1:4" ht="14.25" x14ac:dyDescent="0.2">
      <c r="A7" s="27" t="s">
        <v>28</v>
      </c>
      <c r="B7" s="136">
        <v>3.1358256066134071E-3</v>
      </c>
      <c r="C7" s="10"/>
      <c r="D7" s="10"/>
    </row>
    <row r="8" spans="1:4" ht="14.25" x14ac:dyDescent="0.2">
      <c r="A8" s="27" t="s">
        <v>29</v>
      </c>
      <c r="B8" s="136">
        <v>1.0315068493150685E-2</v>
      </c>
      <c r="C8" s="10"/>
      <c r="D8" s="10"/>
    </row>
    <row r="9" spans="1:4" ht="15" thickBot="1" x14ac:dyDescent="0.25">
      <c r="A9" s="75" t="s">
        <v>92</v>
      </c>
      <c r="B9" s="137">
        <v>7.7129216432685332E-2</v>
      </c>
      <c r="C9" s="10"/>
      <c r="D9" s="10"/>
    </row>
    <row r="10" spans="1:4" x14ac:dyDescent="0.2">
      <c r="B10" s="10"/>
      <c r="C10" s="10"/>
      <c r="D10" s="10"/>
    </row>
    <row r="11" spans="1:4" ht="14.25" x14ac:dyDescent="0.2">
      <c r="A11" s="54"/>
      <c r="B11" s="55"/>
      <c r="C11" s="10"/>
      <c r="D11" s="10"/>
    </row>
    <row r="12" spans="1:4" ht="14.25" x14ac:dyDescent="0.2">
      <c r="A12" s="54"/>
      <c r="B12" s="55"/>
      <c r="C12" s="10"/>
      <c r="D12" s="10"/>
    </row>
    <row r="13" spans="1:4" ht="14.25" x14ac:dyDescent="0.2">
      <c r="A13" s="54"/>
      <c r="B13" s="55"/>
      <c r="C13" s="10"/>
      <c r="D13" s="10"/>
    </row>
    <row r="14" spans="1:4" ht="14.25" x14ac:dyDescent="0.2">
      <c r="A14" s="54"/>
      <c r="B14" s="55"/>
      <c r="C14" s="10"/>
      <c r="D14" s="10"/>
    </row>
    <row r="15" spans="1:4" ht="14.25" x14ac:dyDescent="0.2">
      <c r="A15" s="54"/>
      <c r="B15" s="55"/>
      <c r="C15" s="10"/>
      <c r="D15" s="10"/>
    </row>
    <row r="16" spans="1:4" x14ac:dyDescent="0.2">
      <c r="B16" s="10"/>
    </row>
    <row r="20" spans="1:2" x14ac:dyDescent="0.2">
      <c r="A20" s="7"/>
      <c r="B20" s="8"/>
    </row>
    <row r="21" spans="1:2" x14ac:dyDescent="0.2">
      <c r="B21" s="8"/>
    </row>
    <row r="22" spans="1:2" x14ac:dyDescent="0.2">
      <c r="B22" s="8"/>
    </row>
  </sheetData>
  <autoFilter ref="A1:B1" xr:uid="{04AD1E74-EB05-4C99-8267-267424637B3A}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2025-05-08T16:03:28Z</dcterms:modified>
</cp:coreProperties>
</file>