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uba\квартал\Статистика 2026\"/>
    </mc:Choice>
  </mc:AlternateContent>
  <xr:revisionPtr revIDLastSave="0" documentId="8_{B754DE3D-893F-4AAC-BEEA-CFA862933540}" xr6:coauthVersionLast="47" xr6:coauthVersionMax="47" xr10:uidLastSave="{00000000-0000-0000-0000-000000000000}"/>
  <bookViews>
    <workbookView xWindow="-120" yWindow="-120" windowWidth="29040" windowHeight="15840" tabRatio="904" xr2:uid="{1F339FE2-55EB-412F-85A8-3BF88730A7F8}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ВЧА'!$B$36:$E$36</definedName>
    <definedName name="_xlnm._FilterDatabase" localSheetId="1" hidden="1">В_ВЧА!#REF!</definedName>
    <definedName name="_xlnm._FilterDatabase" localSheetId="3" hidden="1">'В_динаміка ВЧА'!$B$3:$G$18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ВЧА'!$B$32:$E$32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'інд+дох'!$A$26:$C$26</definedName>
    <definedName name="cevv">#REF!</definedName>
    <definedName name="_xlnm.Print_Area" localSheetId="1">В_ВЧА!#REF!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2" l="1"/>
  <c r="C28" i="12"/>
  <c r="B29" i="12"/>
  <c r="C29" i="12"/>
  <c r="B30" i="12"/>
  <c r="C30" i="12"/>
  <c r="D30" i="12" s="1"/>
  <c r="B31" i="12"/>
  <c r="C31" i="12"/>
  <c r="B32" i="12"/>
  <c r="C32" i="12"/>
  <c r="E40" i="20"/>
  <c r="D40" i="20"/>
  <c r="C40" i="20"/>
  <c r="B40" i="20"/>
  <c r="B39" i="20"/>
  <c r="C39" i="20"/>
  <c r="D39" i="20"/>
  <c r="E39" i="20"/>
  <c r="E38" i="20"/>
  <c r="D38" i="20"/>
  <c r="C38" i="20"/>
  <c r="B38" i="20"/>
  <c r="C62" i="14"/>
  <c r="C63" i="14"/>
  <c r="C64" i="14"/>
  <c r="C65" i="14"/>
  <c r="D62" i="14"/>
  <c r="D63" i="14"/>
  <c r="D64" i="14"/>
  <c r="D65" i="14"/>
  <c r="E62" i="14"/>
  <c r="E63" i="14"/>
  <c r="E64" i="14"/>
  <c r="E65" i="14"/>
  <c r="E66" i="14"/>
  <c r="D66" i="14"/>
  <c r="C66" i="14"/>
  <c r="B66" i="14"/>
  <c r="F7" i="23"/>
  <c r="E7" i="23"/>
  <c r="K8" i="24"/>
  <c r="I8" i="24"/>
  <c r="G8" i="24"/>
  <c r="F8" i="24"/>
  <c r="E8" i="24"/>
  <c r="H8" i="24"/>
  <c r="K19" i="21"/>
  <c r="B62" i="14"/>
  <c r="B63" i="14"/>
  <c r="B64" i="14"/>
  <c r="B65" i="14"/>
  <c r="C18" i="12"/>
  <c r="D29" i="12" s="1"/>
  <c r="C25" i="12"/>
  <c r="C26" i="12"/>
  <c r="D26" i="12" s="1"/>
  <c r="C27" i="12"/>
  <c r="B25" i="12"/>
  <c r="B26" i="12"/>
  <c r="B27" i="12"/>
  <c r="C24" i="12"/>
  <c r="B24" i="12"/>
  <c r="C23" i="12"/>
  <c r="B23" i="12"/>
  <c r="E37" i="20"/>
  <c r="D37" i="20"/>
  <c r="C37" i="20"/>
  <c r="B37" i="20"/>
  <c r="E33" i="17"/>
  <c r="D33" i="17"/>
  <c r="C33" i="17"/>
  <c r="B33" i="17"/>
  <c r="E4" i="22"/>
  <c r="E61" i="14"/>
  <c r="E60" i="14"/>
  <c r="E59" i="14"/>
  <c r="E58" i="14"/>
  <c r="E57" i="14"/>
  <c r="E67" i="14" s="1"/>
  <c r="D61" i="14"/>
  <c r="D60" i="14"/>
  <c r="D59" i="14"/>
  <c r="D58" i="14"/>
  <c r="D57" i="14"/>
  <c r="C61" i="14"/>
  <c r="C60" i="14"/>
  <c r="C59" i="14"/>
  <c r="C67" i="14" s="1"/>
  <c r="C68" i="14" s="1"/>
  <c r="C58" i="14"/>
  <c r="C57" i="14"/>
  <c r="B61" i="14"/>
  <c r="B60" i="14"/>
  <c r="B59" i="14"/>
  <c r="B58" i="14"/>
  <c r="B57" i="14"/>
  <c r="I19" i="21"/>
  <c r="H19" i="21"/>
  <c r="G19" i="21"/>
  <c r="F19" i="21"/>
  <c r="E19" i="21"/>
  <c r="F4" i="22"/>
  <c r="D18" i="12"/>
  <c r="D27" i="12" l="1"/>
  <c r="D25" i="12"/>
  <c r="D31" i="12"/>
  <c r="D32" i="12"/>
  <c r="D28" i="12"/>
  <c r="D23" i="12"/>
  <c r="D24" i="12"/>
  <c r="E68" i="14"/>
  <c r="C22" i="12"/>
  <c r="D22" i="12" s="1"/>
</calcChain>
</file>

<file path=xl/sharedStrings.xml><?xml version="1.0" encoding="utf-8"?>
<sst xmlns="http://schemas.openxmlformats.org/spreadsheetml/2006/main" count="373" uniqueCount="124">
  <si>
    <t>Індекс ПФТС</t>
  </si>
  <si>
    <t>Відкриті ІСІ</t>
  </si>
  <si>
    <t>Інтервальні ІСІ</t>
  </si>
  <si>
    <t>Закриті ІСІ</t>
  </si>
  <si>
    <t>CAC 40 (Франція)</t>
  </si>
  <si>
    <t>FTSE 100  (Великобританія)</t>
  </si>
  <si>
    <t>HANG SENG (Гонг-Конг)</t>
  </si>
  <si>
    <t>NIKKEI 225 (Японія)</t>
  </si>
  <si>
    <t>DAX (ФРН)</t>
  </si>
  <si>
    <t>Дата реєстрації</t>
  </si>
  <si>
    <t>Дата досягнення нормативів</t>
  </si>
  <si>
    <t>Номінал ІС, грн.</t>
  </si>
  <si>
    <t>Назва КУА</t>
  </si>
  <si>
    <t>Офіційний сайт КУА</t>
  </si>
  <si>
    <t>ТОВ КУА "Альтус ессетс актівітіс"</t>
  </si>
  <si>
    <t>ТОВ КУА "Універ Менеджмент"</t>
  </si>
  <si>
    <t>ОТП Класичний</t>
  </si>
  <si>
    <t>ТОВ КУА "ОТП Капітал"</t>
  </si>
  <si>
    <t>ТОВ КУА "ТАСК-Інвест"</t>
  </si>
  <si>
    <t>н.д.</t>
  </si>
  <si>
    <t>Надбання</t>
  </si>
  <si>
    <t>Назва фонду</t>
  </si>
  <si>
    <t xml:space="preserve">Вартість чистих активів </t>
  </si>
  <si>
    <t>Кількість інвестиційних сертифікатів в обігу</t>
  </si>
  <si>
    <t>зміна, %</t>
  </si>
  <si>
    <t>зміна, шт.</t>
  </si>
  <si>
    <t>Середня доходність фондів</t>
  </si>
  <si>
    <t>Депозити у євро</t>
  </si>
  <si>
    <t>Депозити у дол. США</t>
  </si>
  <si>
    <t>Депозити у грн.</t>
  </si>
  <si>
    <t>http://www.task.ua/</t>
  </si>
  <si>
    <t>Форма</t>
  </si>
  <si>
    <t>Вид</t>
  </si>
  <si>
    <t>пайовий</t>
  </si>
  <si>
    <t>N з/п</t>
  </si>
  <si>
    <t>ВЧА, грн.</t>
  </si>
  <si>
    <t>Кількість ІС в обігу, шт.</t>
  </si>
  <si>
    <t>ВЧА на один ІС, грн.</t>
  </si>
  <si>
    <t>ТОВ КУА "Альтус Ассетс Актівітіс"</t>
  </si>
  <si>
    <t>http://univer.ua/</t>
  </si>
  <si>
    <t>ТОВ КУА "АРТ - КАПІТАЛ Менеджмент"</t>
  </si>
  <si>
    <t>http://otpcapital.com.ua/</t>
  </si>
  <si>
    <t>Разом</t>
  </si>
  <si>
    <t>х</t>
  </si>
  <si>
    <t>з початку діяльності фонду</t>
  </si>
  <si>
    <t>зміна, тис. грн.</t>
  </si>
  <si>
    <t>Чистий притік/відтік капіталу, тис. грн.</t>
  </si>
  <si>
    <t>Інші</t>
  </si>
  <si>
    <t>Зміна ВЧА, тис. грн.</t>
  </si>
  <si>
    <t>Зміна ВЧА, %</t>
  </si>
  <si>
    <t>Період</t>
  </si>
  <si>
    <t>ОТП Фонд Акцій</t>
  </si>
  <si>
    <t>Софіївський</t>
  </si>
  <si>
    <t>Альтус-Збалансований</t>
  </si>
  <si>
    <t>http://www.altus.ua/</t>
  </si>
  <si>
    <t>Альтус-Депозит</t>
  </si>
  <si>
    <t>Кількість ЦП в обігу, шт.</t>
  </si>
  <si>
    <t>ВЧА на один ЦП, грн.</t>
  </si>
  <si>
    <t>Номінал ЦП, грн.</t>
  </si>
  <si>
    <t>Кількість цінних паперів в обігу</t>
  </si>
  <si>
    <t>Доходність інвестиційних сертифікатів</t>
  </si>
  <si>
    <t>Зміна з початку року</t>
  </si>
  <si>
    <t>ВСІ</t>
  </si>
  <si>
    <t>ТОВ КУА "Всесвіт"</t>
  </si>
  <si>
    <t>http://www.vseswit.com.ua/</t>
  </si>
  <si>
    <t>КІНТО-Класичний</t>
  </si>
  <si>
    <t>http://www.kinto.com/</t>
  </si>
  <si>
    <t>КІНТО-Еквіті</t>
  </si>
  <si>
    <t>ТОВ КУА "ІВЕКС ЕССЕТ МЕНЕДЖМЕНТ"</t>
  </si>
  <si>
    <t>УНІВЕР.УА/Ярослав Мудрий: Фонд Акцiй</t>
  </si>
  <si>
    <t>УНIВЕР.УА/Михайло Грушевський: Фонд Державних Паперiв</t>
  </si>
  <si>
    <t>УНIВЕР.УА/Тарас Шевченко: Фонд Заощаджень</t>
  </si>
  <si>
    <t>УНІВЕР.УА/Володимир Великий: Фонд Збалансований</t>
  </si>
  <si>
    <t>Індекс Української Біржі</t>
  </si>
  <si>
    <t>Індекс</t>
  </si>
  <si>
    <t>http://www.am.eavex.com.ua/</t>
  </si>
  <si>
    <t>1 місяць*</t>
  </si>
  <si>
    <t>Назва фонду*</t>
  </si>
  <si>
    <t>1 рік</t>
  </si>
  <si>
    <t>Зміна за місяць</t>
  </si>
  <si>
    <t>1 місяць</t>
  </si>
  <si>
    <t>з початку діяльності фонду, % річних (середня)*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</si>
  <si>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</si>
  <si>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</si>
  <si>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Доходність</t>
  </si>
  <si>
    <t>ПрАТ “КІНТО”</t>
  </si>
  <si>
    <t>(*) Усі фонди - диверсифіковані пайові.</t>
  </si>
  <si>
    <t>Чистий притік/відтік капіталу за місяць, тис. грн.</t>
  </si>
  <si>
    <t>http://am.artcapital.ua/</t>
  </si>
  <si>
    <t>3 місяці</t>
  </si>
  <si>
    <t>6 місяців</t>
  </si>
  <si>
    <t>з початку року</t>
  </si>
  <si>
    <t>КІНТО-Казначейський</t>
  </si>
  <si>
    <t>Середнє значення</t>
  </si>
  <si>
    <t>"Золотий" депозит (за офіційним курсом золота)</t>
  </si>
  <si>
    <t>Відкриті фонди. Ренкінг за ВЧА</t>
  </si>
  <si>
    <t>Доходність відкритих фондів. Сортування за датою досягнення нормативів</t>
  </si>
  <si>
    <t>Динаміка відкритих фондів. Ренкінг за чистим притоком</t>
  </si>
  <si>
    <t>Інтервальні фонди. Ренкінг за ВЧА</t>
  </si>
  <si>
    <t>Доходність інтервальних фондів. Сортування за датою досягнення нормативів</t>
  </si>
  <si>
    <t>Динаміка інтервальних фондів. Ренкінг за чистим притоком</t>
  </si>
  <si>
    <t>Закриті фонди. Ренкінг за ВЧА</t>
  </si>
  <si>
    <t>Доходність закритих фондів. Сортування за датою досягнення нормативів</t>
  </si>
  <si>
    <t>Динаміка закритих фондів. Ренкінг за чистим притоком</t>
  </si>
  <si>
    <t>ТАСК Ресурс</t>
  </si>
  <si>
    <t>квітень</t>
  </si>
  <si>
    <t>травень</t>
  </si>
  <si>
    <t>КІНТО-Голд</t>
  </si>
  <si>
    <t>DJI (США)</t>
  </si>
  <si>
    <t>S&amp;P 500 (США)</t>
  </si>
  <si>
    <t>SSE COMPOSITE (Китай)</t>
  </si>
  <si>
    <t>WIG20 (Польща)</t>
  </si>
  <si>
    <t>закритий строковий недиверсифікований</t>
  </si>
  <si>
    <t>ТОВ «ІНЖУР»</t>
  </si>
  <si>
    <t>https://www.inzhur.reit/</t>
  </si>
  <si>
    <t>Закритий строковий спеціалізований</t>
  </si>
  <si>
    <t>ПрАТ "КIНТО"</t>
  </si>
  <si>
    <t>www.kinto.com</t>
  </si>
  <si>
    <t>Перспектива</t>
  </si>
  <si>
    <t>з початку 2026 року</t>
  </si>
  <si>
    <t>ПФТС</t>
  </si>
  <si>
    <t>ІНЖУР REIT</t>
  </si>
  <si>
    <t>www.inzhur.reit/</t>
  </si>
  <si>
    <t>ІНЖУР ЕНЕРДЖІ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</si>
</sst>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6" formatCode="#,##0.00&quot; грн.&quot;;\-#,##0.00&quot; грн.&quot;"/>
  </numFmts>
  <fonts count="23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 style="medium">
        <color indexed="21"/>
      </bottom>
      <diagonal/>
    </border>
    <border>
      <left/>
      <right style="dotted">
        <color indexed="23"/>
      </right>
      <top style="medium">
        <color indexed="38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9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15" fillId="0" borderId="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11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1" fillId="0" borderId="13" xfId="0" applyFont="1" applyFill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10" fontId="15" fillId="0" borderId="0" xfId="5" applyNumberFormat="1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9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5" fillId="0" borderId="20" xfId="5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86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0" fontId="15" fillId="0" borderId="21" xfId="4" applyFont="1" applyFill="1" applyBorder="1" applyAlignment="1">
      <alignment vertical="center" wrapText="1"/>
    </xf>
    <xf numFmtId="10" fontId="15" fillId="0" borderId="22" xfId="5" applyNumberFormat="1" applyFont="1" applyFill="1" applyBorder="1" applyAlignment="1">
      <alignment horizontal="center" vertical="center" wrapText="1"/>
    </xf>
    <xf numFmtId="10" fontId="15" fillId="0" borderId="23" xfId="5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/>
    </xf>
    <xf numFmtId="0" fontId="15" fillId="0" borderId="8" xfId="3" applyFont="1" applyFill="1" applyBorder="1" applyAlignment="1">
      <alignment vertical="center" wrapText="1"/>
    </xf>
    <xf numFmtId="4" fontId="15" fillId="0" borderId="8" xfId="3" applyNumberFormat="1" applyFont="1" applyFill="1" applyBorder="1" applyAlignment="1">
      <alignment horizontal="right" vertical="center" wrapText="1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6" fillId="0" borderId="20" xfId="1" applyFont="1" applyFill="1" applyBorder="1" applyAlignment="1" applyProtection="1">
      <alignment vertical="center" wrapText="1"/>
    </xf>
    <xf numFmtId="0" fontId="15" fillId="0" borderId="25" xfId="4" applyFont="1" applyFill="1" applyBorder="1" applyAlignment="1">
      <alignment vertical="center" wrapText="1"/>
    </xf>
    <xf numFmtId="10" fontId="15" fillId="0" borderId="26" xfId="5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0" fillId="0" borderId="29" xfId="0" applyBorder="1"/>
    <xf numFmtId="0" fontId="11" fillId="0" borderId="30" xfId="0" applyFont="1" applyFill="1" applyBorder="1" applyAlignment="1">
      <alignment horizontal="center" vertical="center" wrapText="1" shrinkToFit="1"/>
    </xf>
    <xf numFmtId="4" fontId="11" fillId="0" borderId="31" xfId="0" applyNumberFormat="1" applyFont="1" applyFill="1" applyBorder="1" applyAlignment="1">
      <alignment horizontal="right" vertical="center" indent="1"/>
    </xf>
    <xf numFmtId="3" fontId="11" fillId="0" borderId="32" xfId="0" applyNumberFormat="1" applyFont="1" applyFill="1" applyBorder="1" applyAlignment="1">
      <alignment horizontal="right" vertical="center" indent="1"/>
    </xf>
    <xf numFmtId="4" fontId="11" fillId="0" borderId="33" xfId="0" applyNumberFormat="1" applyFont="1" applyFill="1" applyBorder="1" applyAlignment="1">
      <alignment horizontal="right" vertical="center" indent="1"/>
    </xf>
    <xf numFmtId="10" fontId="10" fillId="0" borderId="11" xfId="10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1" fillId="0" borderId="16" xfId="6" applyNumberFormat="1" applyFont="1" applyFill="1" applyBorder="1" applyAlignment="1">
      <alignment horizontal="right" vertical="center" wrapText="1" indent="1"/>
    </xf>
    <xf numFmtId="3" fontId="21" fillId="0" borderId="16" xfId="6" applyNumberFormat="1" applyFont="1" applyFill="1" applyBorder="1" applyAlignment="1">
      <alignment horizontal="right" vertical="center" wrapText="1" indent="1"/>
    </xf>
    <xf numFmtId="10" fontId="15" fillId="0" borderId="8" xfId="5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center"/>
    </xf>
    <xf numFmtId="0" fontId="10" fillId="0" borderId="34" xfId="0" applyFont="1" applyBorder="1" applyAlignment="1">
      <alignment vertical="center"/>
    </xf>
    <xf numFmtId="14" fontId="10" fillId="0" borderId="34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4" fontId="15" fillId="0" borderId="8" xfId="4" applyNumberFormat="1" applyFont="1" applyFill="1" applyBorder="1" applyAlignment="1">
      <alignment horizontal="center" vertical="center" wrapText="1"/>
    </xf>
    <xf numFmtId="10" fontId="15" fillId="0" borderId="36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4" fontId="15" fillId="0" borderId="8" xfId="3" applyNumberFormat="1" applyFont="1" applyFill="1" applyBorder="1" applyAlignment="1">
      <alignment horizontal="center" vertical="center" wrapText="1"/>
    </xf>
    <xf numFmtId="3" fontId="15" fillId="0" borderId="8" xfId="3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4" fontId="11" fillId="0" borderId="32" xfId="0" applyNumberFormat="1" applyFont="1" applyFill="1" applyBorder="1" applyAlignment="1">
      <alignment horizontal="right" vertical="center" indent="1"/>
    </xf>
    <xf numFmtId="0" fontId="10" fillId="0" borderId="37" xfId="0" applyFont="1" applyFill="1" applyBorder="1" applyAlignment="1">
      <alignment vertical="center"/>
    </xf>
    <xf numFmtId="4" fontId="11" fillId="0" borderId="23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10" fontId="10" fillId="0" borderId="38" xfId="0" applyNumberFormat="1" applyFont="1" applyBorder="1" applyAlignment="1">
      <alignment horizontal="right" vertical="center" indent="1"/>
    </xf>
    <xf numFmtId="10" fontId="10" fillId="0" borderId="20" xfId="0" applyNumberFormat="1" applyFont="1" applyBorder="1" applyAlignment="1">
      <alignment horizontal="right" vertical="center" indent="1"/>
    </xf>
    <xf numFmtId="0" fontId="10" fillId="0" borderId="39" xfId="0" applyFont="1" applyFill="1" applyBorder="1" applyAlignment="1">
      <alignment horizontal="left" vertical="center" wrapText="1" shrinkToFit="1"/>
    </xf>
    <xf numFmtId="0" fontId="10" fillId="0" borderId="40" xfId="0" applyFont="1" applyFill="1" applyBorder="1" applyAlignment="1">
      <alignment horizontal="left" vertical="center" wrapText="1" shrinkToFit="1"/>
    </xf>
    <xf numFmtId="4" fontId="10" fillId="0" borderId="41" xfId="0" applyNumberFormat="1" applyFont="1" applyFill="1" applyBorder="1" applyAlignment="1">
      <alignment horizontal="right" vertical="center" indent="1"/>
    </xf>
    <xf numFmtId="10" fontId="10" fillId="0" borderId="41" xfId="10" applyNumberFormat="1" applyFont="1" applyFill="1" applyBorder="1" applyAlignment="1">
      <alignment horizontal="right" vertical="center" indent="1"/>
    </xf>
    <xf numFmtId="4" fontId="10" fillId="0" borderId="42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right" vertical="center" indent="1"/>
    </xf>
    <xf numFmtId="0" fontId="10" fillId="0" borderId="43" xfId="0" applyFont="1" applyFill="1" applyBorder="1" applyAlignment="1">
      <alignment horizontal="left" vertical="center" wrapText="1" shrinkToFit="1"/>
    </xf>
    <xf numFmtId="4" fontId="10" fillId="0" borderId="44" xfId="0" applyNumberFormat="1" applyFont="1" applyFill="1" applyBorder="1" applyAlignment="1">
      <alignment horizontal="right" vertical="center" indent="1"/>
    </xf>
    <xf numFmtId="10" fontId="10" fillId="0" borderId="44" xfId="10" applyNumberFormat="1" applyFont="1" applyFill="1" applyBorder="1" applyAlignment="1">
      <alignment horizontal="right" vertical="center" indent="1"/>
    </xf>
    <xf numFmtId="0" fontId="15" fillId="0" borderId="10" xfId="4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5" fillId="0" borderId="10" xfId="4" applyFont="1" applyFill="1" applyBorder="1" applyAlignment="1">
      <alignment vertical="center" wrapText="1"/>
    </xf>
    <xf numFmtId="0" fontId="15" fillId="0" borderId="4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right" vertical="center" indent="1"/>
    </xf>
    <xf numFmtId="10" fontId="15" fillId="0" borderId="20" xfId="5" applyNumberFormat="1" applyFont="1" applyFill="1" applyBorder="1" applyAlignment="1">
      <alignment horizontal="right" vertical="center" indent="1"/>
    </xf>
    <xf numFmtId="10" fontId="15" fillId="0" borderId="23" xfId="5" applyNumberFormat="1" applyFont="1" applyFill="1" applyBorder="1" applyAlignment="1">
      <alignment horizontal="right" vertical="center" indent="1"/>
    </xf>
    <xf numFmtId="10" fontId="15" fillId="0" borderId="12" xfId="5" applyNumberFormat="1" applyFont="1" applyFill="1" applyBorder="1" applyAlignment="1">
      <alignment horizontal="right" vertical="center" indent="1"/>
    </xf>
    <xf numFmtId="10" fontId="15" fillId="0" borderId="46" xfId="5" applyNumberFormat="1" applyFont="1" applyFill="1" applyBorder="1" applyAlignment="1">
      <alignment horizontal="right" vertical="center" indent="1"/>
    </xf>
    <xf numFmtId="10" fontId="20" fillId="0" borderId="46" xfId="0" applyNumberFormat="1" applyFont="1" applyBorder="1" applyAlignment="1">
      <alignment horizontal="right" vertical="center" indent="1"/>
    </xf>
    <xf numFmtId="10" fontId="15" fillId="0" borderId="33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0" fontId="22" fillId="0" borderId="5" xfId="4" applyFont="1" applyFill="1" applyBorder="1" applyAlignment="1">
      <alignment vertical="center" wrapText="1"/>
    </xf>
    <xf numFmtId="14" fontId="22" fillId="0" borderId="8" xfId="4" applyNumberFormat="1" applyFont="1" applyFill="1" applyBorder="1" applyAlignment="1">
      <alignment horizontal="center" vertical="center" wrapText="1"/>
    </xf>
    <xf numFmtId="10" fontId="22" fillId="0" borderId="8" xfId="5" applyNumberFormat="1" applyFont="1" applyFill="1" applyBorder="1" applyAlignment="1">
      <alignment horizontal="right" vertical="center" wrapText="1" indent="1"/>
    </xf>
    <xf numFmtId="10" fontId="22" fillId="0" borderId="36" xfId="7" applyNumberFormat="1" applyFont="1" applyFill="1" applyBorder="1" applyAlignment="1">
      <alignment horizontal="right" vertical="center" wrapText="1" indent="1"/>
    </xf>
    <xf numFmtId="0" fontId="21" fillId="0" borderId="0" xfId="4" applyFont="1" applyFill="1" applyBorder="1" applyAlignment="1">
      <alignment vertical="center" wrapText="1"/>
    </xf>
    <xf numFmtId="10" fontId="21" fillId="0" borderId="0" xfId="5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right" vertical="center" wrapText="1" indent="1"/>
    </xf>
    <xf numFmtId="10" fontId="21" fillId="0" borderId="0" xfId="7" applyNumberFormat="1" applyFont="1" applyFill="1" applyBorder="1" applyAlignment="1">
      <alignment horizontal="center" vertical="center" wrapText="1"/>
    </xf>
    <xf numFmtId="10" fontId="15" fillId="0" borderId="11" xfId="5" applyNumberFormat="1" applyFont="1" applyFill="1" applyBorder="1" applyAlignment="1">
      <alignment horizontal="right" vertical="center" wrapText="1" indent="1"/>
    </xf>
    <xf numFmtId="4" fontId="10" fillId="0" borderId="47" xfId="0" applyNumberFormat="1" applyFont="1" applyFill="1" applyBorder="1" applyAlignment="1">
      <alignment horizontal="right" vertical="center" indent="1"/>
    </xf>
    <xf numFmtId="10" fontId="13" fillId="0" borderId="38" xfId="0" applyNumberFormat="1" applyFont="1" applyBorder="1" applyAlignment="1">
      <alignment horizontal="right" vertical="center" indent="1"/>
    </xf>
    <xf numFmtId="0" fontId="10" fillId="0" borderId="0" xfId="0" applyFont="1" applyBorder="1" applyAlignment="1">
      <alignment vertical="center" wrapText="1"/>
    </xf>
    <xf numFmtId="0" fontId="10" fillId="0" borderId="37" xfId="0" applyFont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21" fillId="0" borderId="48" xfId="4" applyFont="1" applyFill="1" applyBorder="1" applyAlignment="1">
      <alignment vertical="center" wrapText="1"/>
    </xf>
    <xf numFmtId="10" fontId="21" fillId="0" borderId="48" xfId="5" applyNumberFormat="1" applyFont="1" applyFill="1" applyBorder="1" applyAlignment="1">
      <alignment horizontal="center" vertical="center" wrapText="1"/>
    </xf>
    <xf numFmtId="10" fontId="21" fillId="0" borderId="48" xfId="5" applyNumberFormat="1" applyFont="1" applyFill="1" applyBorder="1" applyAlignment="1">
      <alignment horizontal="right" vertical="center" wrapText="1" indent="1"/>
    </xf>
    <xf numFmtId="0" fontId="10" fillId="0" borderId="49" xfId="0" applyFont="1" applyFill="1" applyBorder="1" applyAlignment="1">
      <alignment horizontal="center" vertical="center"/>
    </xf>
    <xf numFmtId="0" fontId="15" fillId="0" borderId="48" xfId="4" applyFont="1" applyFill="1" applyBorder="1" applyAlignment="1">
      <alignment vertical="center" wrapText="1"/>
    </xf>
    <xf numFmtId="14" fontId="15" fillId="0" borderId="48" xfId="4" applyNumberFormat="1" applyFont="1" applyFill="1" applyBorder="1" applyAlignment="1">
      <alignment horizontal="center" vertical="center" wrapText="1"/>
    </xf>
    <xf numFmtId="10" fontId="15" fillId="0" borderId="48" xfId="5" applyNumberFormat="1" applyFont="1" applyFill="1" applyBorder="1" applyAlignment="1">
      <alignment horizontal="right" vertical="center" wrapText="1" indent="1"/>
    </xf>
    <xf numFmtId="10" fontId="15" fillId="0" borderId="48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Border="1" applyAlignment="1">
      <alignment horizontal="right" vertical="center" indent="1"/>
    </xf>
    <xf numFmtId="0" fontId="10" fillId="0" borderId="17" xfId="0" applyFont="1" applyFill="1" applyBorder="1" applyAlignment="1">
      <alignment horizontal="left" vertical="center" wrapText="1" shrinkToFit="1"/>
    </xf>
    <xf numFmtId="10" fontId="15" fillId="0" borderId="50" xfId="5" applyNumberFormat="1" applyFont="1" applyFill="1" applyBorder="1" applyAlignment="1">
      <alignment horizontal="right" vertical="center" wrapText="1" indent="1"/>
    </xf>
    <xf numFmtId="3" fontId="10" fillId="0" borderId="18" xfId="0" applyNumberFormat="1" applyFont="1" applyFill="1" applyBorder="1" applyAlignment="1">
      <alignment horizontal="right" vertical="center" indent="1"/>
    </xf>
    <xf numFmtId="0" fontId="15" fillId="0" borderId="51" xfId="4" applyFont="1" applyFill="1" applyBorder="1" applyAlignment="1">
      <alignment horizontal="left" vertical="center" wrapText="1"/>
    </xf>
    <xf numFmtId="10" fontId="15" fillId="0" borderId="52" xfId="5" applyNumberFormat="1" applyFont="1" applyFill="1" applyBorder="1" applyAlignment="1">
      <alignment horizontal="right" vertical="center" indent="1"/>
    </xf>
    <xf numFmtId="10" fontId="20" fillId="0" borderId="12" xfId="0" applyNumberFormat="1" applyFont="1" applyBorder="1" applyAlignment="1">
      <alignment horizontal="right" vertical="center" indent="1"/>
    </xf>
    <xf numFmtId="0" fontId="6" fillId="0" borderId="24" xfId="0" applyFont="1" applyBorder="1" applyAlignment="1">
      <alignment horizontal="left" vertical="center"/>
    </xf>
    <xf numFmtId="0" fontId="21" fillId="0" borderId="24" xfId="6" applyFont="1" applyFill="1" applyBorder="1" applyAlignment="1">
      <alignment horizontal="center" vertical="center" wrapText="1"/>
    </xf>
    <xf numFmtId="0" fontId="21" fillId="0" borderId="53" xfId="6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5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56" xfId="0" applyFont="1" applyBorder="1" applyAlignment="1">
      <alignment vertical="center"/>
    </xf>
    <xf numFmtId="0" fontId="10" fillId="0" borderId="24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0" fillId="0" borderId="56" xfId="0" applyBorder="1" applyAlignment="1"/>
    <xf numFmtId="0" fontId="9" fillId="0" borderId="6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57" xfId="0" applyFont="1" applyFill="1" applyBorder="1" applyAlignment="1">
      <alignment horizontal="center" vertical="center" wrapText="1"/>
    </xf>
    <xf numFmtId="0" fontId="11" fillId="0" borderId="58" xfId="0" applyFont="1" applyFill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</cellXfs>
  <cellStyles count="11">
    <cellStyle name="Відсотковий" xfId="9" builtinId="5"/>
    <cellStyle name="Гиперссылка" xfId="1" xr:uid="{5168740F-850D-4DDF-A799-83CF52A6439E}"/>
    <cellStyle name="Звичайний" xfId="0" builtinId="0"/>
    <cellStyle name="Обычный_Nastya_Otkrit" xfId="2" xr:uid="{2311872E-0686-44DB-8CAE-190C361F4ACD}"/>
    <cellStyle name="Обычный_Відкр_1" xfId="3" xr:uid="{DAB0302D-DA95-4A19-A8E6-95A51195532F}"/>
    <cellStyle name="Обычный_Відкр_2" xfId="4" xr:uid="{2BCFAEB9-E207-427B-AA76-346799758B2E}"/>
    <cellStyle name="Обычный_З_2_28.10" xfId="5" xr:uid="{89C362AD-5CA1-418C-BA31-E6E15A6D2910}"/>
    <cellStyle name="Обычный_Лист2" xfId="6" xr:uid="{CF9F08DB-20D9-4962-BF9F-713A2C53005B}"/>
    <cellStyle name="Обычный_Лист5" xfId="7" xr:uid="{AD283090-512B-4D65-B9EA-70AED379D74E}"/>
    <cellStyle name="Открывавшаяся гиперссылка" xfId="8" xr:uid="{2ACC05AA-9294-4AE3-B98D-55E95E9B325E}"/>
    <cellStyle name="Процентный 2" xfId="10" xr:uid="{DA875428-74A0-4B67-8EB9-26CA137EAF2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Динаміка індексів українських акцій та доходності публічних фондів за місяць</a:t>
            </a:r>
          </a:p>
        </c:rich>
      </c:tx>
      <c:layout>
        <c:manualLayout>
          <c:xMode val="edge"/>
          <c:yMode val="edge"/>
          <c:x val="0.24872569492645896"/>
          <c:y val="1.9157776559802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5328138088569E-2"/>
          <c:y val="0.29119820370899729"/>
          <c:w val="0.94703804116328705"/>
          <c:h val="0.325682201516641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Індекс ПФТС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1.1186279827952728E-3"/>
                  <c:y val="2.304160912600550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36-40D1-8A66-BF531AE1F4E6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036-40D1-8A66-BF531AE1F4E6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036-40D1-8A66-BF531AE1F4E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квітень</c:v>
                </c:pt>
                <c:pt idx="1">
                  <c:v>травень</c:v>
                </c:pt>
                <c:pt idx="2">
                  <c:v>з початку 2026 року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-6.7537760421476523E-2</c:v>
                </c:pt>
                <c:pt idx="1">
                  <c:v>-1.8523330158686457E-2</c:v>
                </c:pt>
                <c:pt idx="2">
                  <c:v>-8.6787852926904496E-2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36-40D1-8A66-BF531AE1F4E6}"/>
            </c:ext>
          </c:extLst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Перспектива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8.0954621922830761E-3"/>
                  <c:y val="2.290925521669751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36-40D1-8A66-BF531AE1F4E6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9036-40D1-8A66-BF531AE1F4E6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036-40D1-8A66-BF531AE1F4E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квітень</c:v>
                </c:pt>
                <c:pt idx="1">
                  <c:v>травень</c:v>
                </c:pt>
                <c:pt idx="2">
                  <c:v>з початку 2026 року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-3.3425398827110819E-2</c:v>
                </c:pt>
                <c:pt idx="1">
                  <c:v>2.2660042916617495E-2</c:v>
                </c:pt>
                <c:pt idx="2">
                  <c:v>-8.1789706739039625E-2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036-40D1-8A66-BF531AE1F4E6}"/>
            </c:ext>
          </c:extLst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Відкриті ІСІ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2553465174964313E-4"/>
                  <c:y val="-2.503188062529054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36-40D1-8A66-BF531AE1F4E6}"/>
                </c:ext>
              </c:extLst>
            </c:dLbl>
            <c:dLbl>
              <c:idx val="1"/>
              <c:layout>
                <c:manualLayout>
                  <c:x val="1.3953042552657946E-3"/>
                  <c:y val="-2.954495478320312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036-40D1-8A66-BF531AE1F4E6}"/>
                </c:ext>
              </c:extLst>
            </c:dLbl>
            <c:dLbl>
              <c:idx val="2"/>
              <c:layout>
                <c:manualLayout>
                  <c:x val="1.9651640126864267E-3"/>
                  <c:y val="-1.834871728049991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036-40D1-8A66-BF531AE1F4E6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9036-40D1-8A66-BF531AE1F4E6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9036-40D1-8A66-BF531AE1F4E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квітень</c:v>
                </c:pt>
                <c:pt idx="1">
                  <c:v>травень</c:v>
                </c:pt>
                <c:pt idx="2">
                  <c:v>з початку 2026 року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6.8356878821770476E-3</c:v>
                </c:pt>
                <c:pt idx="1">
                  <c:v>4.8955975227294038E-3</c:v>
                </c:pt>
                <c:pt idx="2">
                  <c:v>3.770855507910862E-2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036-40D1-8A66-BF531AE1F4E6}"/>
            </c:ext>
          </c:extLst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Інтервальні ІСІ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8598390955366917E-3"/>
                  <c:y val="-1.7317695305392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036-40D1-8A66-BF531AE1F4E6}"/>
                </c:ext>
              </c:extLst>
            </c:dLbl>
            <c:dLbl>
              <c:idx val="1"/>
              <c:layout>
                <c:manualLayout>
                  <c:x val="1.5749713789832143E-3"/>
                  <c:y val="-9.6545846814715119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036-40D1-8A66-BF531AE1F4E6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9036-40D1-8A66-BF531AE1F4E6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9036-40D1-8A66-BF531AE1F4E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квітень</c:v>
                </c:pt>
                <c:pt idx="1">
                  <c:v>травень</c:v>
                </c:pt>
                <c:pt idx="2">
                  <c:v>з початку 2026 року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036-40D1-8A66-BF531AE1F4E6}"/>
            </c:ext>
          </c:extLst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Закриті ІСІ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9036-40D1-8A66-BF531AE1F4E6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9036-40D1-8A66-BF531AE1F4E6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9036-40D1-8A66-BF531AE1F4E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квітень</c:v>
                </c:pt>
                <c:pt idx="1">
                  <c:v>травень</c:v>
                </c:pt>
                <c:pt idx="2">
                  <c:v>з початку 2026 року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4.6948242494994553E-4</c:v>
                </c:pt>
                <c:pt idx="1">
                  <c:v>-5.4797601221521219E-3</c:v>
                </c:pt>
                <c:pt idx="2">
                  <c:v>2.7362372277286884E-2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036-40D1-8A66-BF531AE1F4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1018842383"/>
        <c:axId val="1"/>
      </c:barChart>
      <c:catAx>
        <c:axId val="101884238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4"/>
          <c:min val="-0.1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01884238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3165294663175344E-2"/>
          <c:y val="0.85826838987915"/>
          <c:w val="0.64275506042851249"/>
          <c:h val="8.4294216863130794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Динаміка українських та світових індексів акцій
за місяць</a:t>
            </a:r>
          </a:p>
        </c:rich>
      </c:tx>
      <c:layout>
        <c:manualLayout>
          <c:xMode val="edge"/>
          <c:yMode val="edge"/>
          <c:x val="0.17021822416364421"/>
          <c:y val="1.35505942334766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534658940893198"/>
          <c:y val="0.17615772503519703"/>
          <c:w val="0.62031448998097261"/>
          <c:h val="0.5962261462729745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'інд+дох'!$B$26</c:f>
              <c:strCache>
                <c:ptCount val="1"/>
                <c:pt idx="0">
                  <c:v>Зміна за місяць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AD2-4A4C-896D-EFE1850ECB53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AD2-4A4C-896D-EFE1850ECB53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AD2-4A4C-896D-EFE1850ECB53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DAD2-4A4C-896D-EFE1850ECB53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DAD2-4A4C-896D-EFE1850ECB53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AD2-4A4C-896D-EFE1850ECB53}"/>
                </c:ext>
              </c:extLst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DAD2-4A4C-896D-EFE1850ECB53}"/>
                </c:ext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AD2-4A4C-896D-EFE1850ECB53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DAD2-4A4C-896D-EFE1850ECB53}"/>
                </c:ext>
              </c:extLst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DAD2-4A4C-896D-EFE1850ECB53}"/>
                </c:ext>
              </c:extLst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DAD2-4A4C-896D-EFE1850ECB53}"/>
                </c:ext>
              </c:extLst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AD2-4A4C-896D-EFE1850ECB5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'інд+дох'!$A$27:$A$37</c:f>
              <c:strCache>
                <c:ptCount val="11"/>
                <c:pt idx="0">
                  <c:v>HANG SENG (Гонг-Конг)</c:v>
                </c:pt>
                <c:pt idx="1">
                  <c:v>Перспектива</c:v>
                </c:pt>
                <c:pt idx="2">
                  <c:v>SSE COMPOSITE (Китай)</c:v>
                </c:pt>
                <c:pt idx="3">
                  <c:v>FTSE 100  (Великобританія)</c:v>
                </c:pt>
                <c:pt idx="4">
                  <c:v>CAC 40 (Франція)</c:v>
                </c:pt>
                <c:pt idx="5">
                  <c:v>ПФТС</c:v>
                </c:pt>
                <c:pt idx="6">
                  <c:v>DJI (США)</c:v>
                </c:pt>
                <c:pt idx="7">
                  <c:v>DAX (ФРН)</c:v>
                </c:pt>
                <c:pt idx="8">
                  <c:v>S&amp;P 500 (США)</c:v>
                </c:pt>
                <c:pt idx="9">
                  <c:v>WIG20 (Польща)</c:v>
                </c:pt>
                <c:pt idx="10">
                  <c:v>NIKKEI 225 (Японія)</c:v>
                </c:pt>
              </c:strCache>
            </c:strRef>
          </c:cat>
          <c:val>
            <c:numRef>
              <c:f>'інд+дох'!$B$27:$B$37</c:f>
              <c:numCache>
                <c:formatCode>0.00%</c:formatCode>
                <c:ptCount val="11"/>
                <c:pt idx="0">
                  <c:v>-2.3049650205050898E-2</c:v>
                </c:pt>
                <c:pt idx="1">
                  <c:v>-1.8523330158686457E-2</c:v>
                </c:pt>
                <c:pt idx="2">
                  <c:v>-1.0600268472043761E-2</c:v>
                </c:pt>
                <c:pt idx="3">
                  <c:v>2.9348230338324122E-3</c:v>
                </c:pt>
                <c:pt idx="4">
                  <c:v>8.441324782743731E-3</c:v>
                </c:pt>
                <c:pt idx="5">
                  <c:v>2.2660042916617495E-2</c:v>
                </c:pt>
                <c:pt idx="6">
                  <c:v>2.7799808829992001E-2</c:v>
                </c:pt>
                <c:pt idx="7">
                  <c:v>3.3439292485956562E-2</c:v>
                </c:pt>
                <c:pt idx="8">
                  <c:v>5.147031284462078E-2</c:v>
                </c:pt>
                <c:pt idx="9">
                  <c:v>5.704431492062767E-2</c:v>
                </c:pt>
                <c:pt idx="10">
                  <c:v>0.11882583294368954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AD2-4A4C-896D-EFE1850ECB53}"/>
            </c:ext>
          </c:extLst>
        </c:ser>
        <c:ser>
          <c:idx val="1"/>
          <c:order val="1"/>
          <c:tx>
            <c:strRef>
              <c:f>'інд+дох'!$C$26</c:f>
              <c:strCache>
                <c:ptCount val="1"/>
                <c:pt idx="0">
                  <c:v>Зміна з початку року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'інд+дох'!$A$27:$A$37</c:f>
              <c:strCache>
                <c:ptCount val="11"/>
                <c:pt idx="0">
                  <c:v>HANG SENG (Гонг-Конг)</c:v>
                </c:pt>
                <c:pt idx="1">
                  <c:v>Перспектива</c:v>
                </c:pt>
                <c:pt idx="2">
                  <c:v>SSE COMPOSITE (Китай)</c:v>
                </c:pt>
                <c:pt idx="3">
                  <c:v>FTSE 100  (Великобританія)</c:v>
                </c:pt>
                <c:pt idx="4">
                  <c:v>CAC 40 (Франція)</c:v>
                </c:pt>
                <c:pt idx="5">
                  <c:v>ПФТС</c:v>
                </c:pt>
                <c:pt idx="6">
                  <c:v>DJI (США)</c:v>
                </c:pt>
                <c:pt idx="7">
                  <c:v>DAX (ФРН)</c:v>
                </c:pt>
                <c:pt idx="8">
                  <c:v>S&amp;P 500 (США)</c:v>
                </c:pt>
                <c:pt idx="9">
                  <c:v>WIG20 (Польща)</c:v>
                </c:pt>
                <c:pt idx="10">
                  <c:v>NIKKEI 225 (Японія)</c:v>
                </c:pt>
              </c:strCache>
            </c:strRef>
          </c:cat>
          <c:val>
            <c:numRef>
              <c:f>'інд+дох'!$C$27:$C$37</c:f>
              <c:numCache>
                <c:formatCode>0.00%</c:formatCode>
                <c:ptCount val="11"/>
                <c:pt idx="0">
                  <c:v>-1.7485000316029287E-2</c:v>
                </c:pt>
                <c:pt idx="1">
                  <c:v>-8.6787852926904496E-2</c:v>
                </c:pt>
                <c:pt idx="2">
                  <c:v>2.5128249060178742E-2</c:v>
                </c:pt>
                <c:pt idx="3">
                  <c:v>4.812020081801327E-2</c:v>
                </c:pt>
                <c:pt idx="4">
                  <c:v>4.1524019878520502E-3</c:v>
                </c:pt>
                <c:pt idx="5">
                  <c:v>-8.1789706739039625E-2</c:v>
                </c:pt>
                <c:pt idx="6">
                  <c:v>6.1776253768728751E-2</c:v>
                </c:pt>
                <c:pt idx="7">
                  <c:v>2.5082879380132983E-2</c:v>
                </c:pt>
                <c:pt idx="8">
                  <c:v>0.10730552917975311</c:v>
                </c:pt>
                <c:pt idx="9">
                  <c:v>0.15795755051789873</c:v>
                </c:pt>
                <c:pt idx="10">
                  <c:v>0.31764372615688519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AD2-4A4C-896D-EFE1850ECB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1018851983"/>
        <c:axId val="1"/>
      </c:barChart>
      <c:catAx>
        <c:axId val="1018851983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32"/>
          <c:min val="-0.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01885198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765983706986"/>
          <c:y val="0.87536838748259449"/>
          <c:w val="0.58430678871558628"/>
          <c:h val="6.504285232068812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Частки фондів у сукупній ВЧА відкритих ІСІ</a:t>
            </a:r>
          </a:p>
        </c:rich>
      </c:tx>
      <c:layout>
        <c:manualLayout>
          <c:xMode val="edge"/>
          <c:yMode val="edge"/>
          <c:x val="0.25869544132825079"/>
          <c:y val="7.2370845973380726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59084717067572"/>
          <c:y val="0.32018616703374503"/>
          <c:w val="0.32819570914778085"/>
          <c:h val="0.3530820061125544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9E-4713-BE26-24D3F137090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C9E-4713-BE26-24D3F137090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CC9E-4713-BE26-24D3F137090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C9E-4713-BE26-24D3F137090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CC9E-4713-BE26-24D3F137090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C9E-4713-BE26-24D3F137090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CC9E-4713-BE26-24D3F137090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C9E-4713-BE26-24D3F137090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CC9E-4713-BE26-24D3F137090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CC9E-4713-BE26-24D3F137090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CC9E-4713-BE26-24D3F1370908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25097318934830304"/>
                  <c:y val="0.2894833838935229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9E-4713-BE26-24D3F137090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463091913107068"/>
                  <c:y val="0.1469347478853487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9E-4713-BE26-24D3F137090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3232689609838164"/>
                  <c:y val="0.3223792229723323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9E-4713-BE26-24D3F137090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6836407200480461"/>
                  <c:y val="0.5789667677870458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9E-4713-BE26-24D3F137090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220305601251179"/>
                  <c:y val="0.7478320750582675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9E-4713-BE26-24D3F1370908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9551116871331619"/>
                  <c:y val="0.7587973547512040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9E-4713-BE26-24D3F1370908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3166123311778592"/>
                  <c:y val="0.7785348581984896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9E-4713-BE26-24D3F1370908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17117658555550924"/>
                  <c:y val="0.7587973547512040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9E-4713-BE26-24D3F1370908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14414870362569199"/>
                  <c:y val="0.58773899154139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C9E-4713-BE26-24D3F1370908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5.5342805856292462E-2"/>
                  <c:y val="0.4539625792875700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C9E-4713-BE26-24D3F1370908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20206559347530037"/>
                  <c:y val="0.4035222927000622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C9E-4713-BE26-24D3F1370908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В_ВЧА!$B$22:$B$32</c:f>
              <c:strCache>
                <c:ptCount val="11"/>
                <c:pt idx="0">
                  <c:v>Інші</c:v>
                </c:pt>
                <c:pt idx="1">
                  <c:v>ОТП Класичний</c:v>
                </c:pt>
                <c:pt idx="2">
                  <c:v>УНIВЕР.УА/Михайло Грушевський: Фонд Державних Паперiв</c:v>
                </c:pt>
                <c:pt idx="3">
                  <c:v>КІНТО-Класичний</c:v>
                </c:pt>
                <c:pt idx="4">
                  <c:v>КІНТО-Казначейський</c:v>
                </c:pt>
                <c:pt idx="5">
                  <c:v>УНІВЕР.УА/Ярослав Мудрий: Фонд Акцiй</c:v>
                </c:pt>
                <c:pt idx="6">
                  <c:v>ОТП Фонд Акцій</c:v>
                </c:pt>
                <c:pt idx="7">
                  <c:v>Альтус-Депозит</c:v>
                </c:pt>
                <c:pt idx="8">
                  <c:v>УНIВЕР.УА/Тарас Шевченко: Фонд Заощаджень</c:v>
                </c:pt>
                <c:pt idx="9">
                  <c:v>Альтус-Збалансований</c:v>
                </c:pt>
                <c:pt idx="10">
                  <c:v>ВСІ</c:v>
                </c:pt>
              </c:strCache>
            </c:strRef>
          </c:cat>
          <c:val>
            <c:numRef>
              <c:f>В_ВЧА!$C$22:$C$32</c:f>
              <c:numCache>
                <c:formatCode>#,##0.00</c:formatCode>
                <c:ptCount val="11"/>
                <c:pt idx="0">
                  <c:v>10218210.050099999</c:v>
                </c:pt>
                <c:pt idx="1">
                  <c:v>87523575.010000005</c:v>
                </c:pt>
                <c:pt idx="2">
                  <c:v>43997382.18</c:v>
                </c:pt>
                <c:pt idx="3">
                  <c:v>38769431.960000001</c:v>
                </c:pt>
                <c:pt idx="4">
                  <c:v>14750847.550000001</c:v>
                </c:pt>
                <c:pt idx="5">
                  <c:v>11007267.74</c:v>
                </c:pt>
                <c:pt idx="6">
                  <c:v>10727963.49</c:v>
                </c:pt>
                <c:pt idx="7">
                  <c:v>7259230.7599999998</c:v>
                </c:pt>
                <c:pt idx="8">
                  <c:v>6758134.0199999996</c:v>
                </c:pt>
                <c:pt idx="9">
                  <c:v>5448317.0599999996</c:v>
                </c:pt>
                <c:pt idx="10">
                  <c:v>3890588.66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9E-4713-BE26-24D3F137090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C9E-4713-BE26-24D3F13709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CC9E-4713-BE26-24D3F137090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C9E-4713-BE26-24D3F137090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CC9E-4713-BE26-24D3F137090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CC9E-4713-BE26-24D3F137090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CC9E-4713-BE26-24D3F137090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CC9E-4713-BE26-24D3F137090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CC9E-4713-BE26-24D3F137090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CC9E-4713-BE26-24D3F137090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CC9E-4713-BE26-24D3F137090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CC9E-4713-BE26-24D3F137090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В_ВЧА!$B$22:$B$32</c:f>
              <c:strCache>
                <c:ptCount val="11"/>
                <c:pt idx="0">
                  <c:v>Інші</c:v>
                </c:pt>
                <c:pt idx="1">
                  <c:v>ОТП Класичний</c:v>
                </c:pt>
                <c:pt idx="2">
                  <c:v>УНIВЕР.УА/Михайло Грушевський: Фонд Державних Паперiв</c:v>
                </c:pt>
                <c:pt idx="3">
                  <c:v>КІНТО-Класичний</c:v>
                </c:pt>
                <c:pt idx="4">
                  <c:v>КІНТО-Казначейський</c:v>
                </c:pt>
                <c:pt idx="5">
                  <c:v>УНІВЕР.УА/Ярослав Мудрий: Фонд Акцiй</c:v>
                </c:pt>
                <c:pt idx="6">
                  <c:v>ОТП Фонд Акцій</c:v>
                </c:pt>
                <c:pt idx="7">
                  <c:v>Альтус-Депозит</c:v>
                </c:pt>
                <c:pt idx="8">
                  <c:v>УНIВЕР.УА/Тарас Шевченко: Фонд Заощаджень</c:v>
                </c:pt>
                <c:pt idx="9">
                  <c:v>Альтус-Збалансований</c:v>
                </c:pt>
                <c:pt idx="10">
                  <c:v>ВСІ</c:v>
                </c:pt>
              </c:strCache>
            </c:strRef>
          </c:cat>
          <c:val>
            <c:numRef>
              <c:f>В_ВЧА!$D$22:$D$32</c:f>
              <c:numCache>
                <c:formatCode>0.00%</c:formatCode>
                <c:ptCount val="11"/>
                <c:pt idx="0">
                  <c:v>4.2513708037004147E-2</c:v>
                </c:pt>
                <c:pt idx="1">
                  <c:v>0.36414907269336844</c:v>
                </c:pt>
                <c:pt idx="2">
                  <c:v>0.18305474747749031</c:v>
                </c:pt>
                <c:pt idx="3">
                  <c:v>0.16130342819599872</c:v>
                </c:pt>
                <c:pt idx="4">
                  <c:v>6.1372121238877919E-2</c:v>
                </c:pt>
                <c:pt idx="5">
                  <c:v>4.5796647816895769E-2</c:v>
                </c:pt>
                <c:pt idx="6">
                  <c:v>4.4634579384188397E-2</c:v>
                </c:pt>
                <c:pt idx="7">
                  <c:v>3.0202629970486807E-2</c:v>
                </c:pt>
                <c:pt idx="8">
                  <c:v>2.8117775539211329E-2</c:v>
                </c:pt>
                <c:pt idx="9">
                  <c:v>2.2668173745322647E-2</c:v>
                </c:pt>
                <c:pt idx="10">
                  <c:v>1.6187115901155361E-2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C9E-4713-BE26-24D3F137090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відкритих ІСІ за місяць</a:t>
            </a:r>
          </a:p>
        </c:rich>
      </c:tx>
      <c:layout>
        <c:manualLayout>
          <c:xMode val="edge"/>
          <c:yMode val="edge"/>
          <c:x val="0.39305849239151813"/>
          <c:y val="3.9015596161708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61730955289344E-2"/>
          <c:y val="0.38399560432839297"/>
          <c:w val="0.8949639519068413"/>
          <c:h val="0.344980008166684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'В_динаміка ВЧА'!$C$56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40C-4FEB-9FCC-F42930FBC837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40C-4FEB-9FCC-F42930FBC837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40C-4FEB-9FCC-F42930FBC837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40C-4FEB-9FCC-F42930FBC837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40C-4FEB-9FCC-F42930FBC837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40C-4FEB-9FCC-F42930FBC837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40C-4FEB-9FCC-F42930FBC837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40C-4FEB-9FCC-F42930FBC837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0296999600790744"/>
                  <c:y val="0.5092562025317725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0C-4FEB-9FCC-F42930FBC837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440C-4FEB-9FCC-F42930FBC837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40C-4FEB-9FCC-F42930FBC837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40C-4FEB-9FCC-F42930FBC837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40C-4FEB-9FCC-F42930FBC837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40C-4FEB-9FCC-F42930FBC837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40C-4FEB-9FCC-F42930FBC837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40C-4FEB-9FCC-F42930FBC837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440C-4FEB-9FCC-F42930FBC837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440C-4FEB-9FCC-F42930FBC837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40C-4FEB-9FCC-F42930FBC837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440C-4FEB-9FCC-F42930FBC837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40C-4FEB-9FCC-F42930FBC837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ВЧА'!$B$57:$B$67</c:f>
              <c:strCache>
                <c:ptCount val="11"/>
                <c:pt idx="0">
                  <c:v>УНIВЕР.УА/Тарас Шевченко: Фонд Заощаджень</c:v>
                </c:pt>
                <c:pt idx="1">
                  <c:v>УНIВЕР.УА/Михайло Грушевський: Фонд Державних Паперiв</c:v>
                </c:pt>
                <c:pt idx="2">
                  <c:v>КІНТО-Класичний</c:v>
                </c:pt>
                <c:pt idx="3">
                  <c:v>КІНТО-Казначейський</c:v>
                </c:pt>
                <c:pt idx="4">
                  <c:v>Альтус-Збалансований</c:v>
                </c:pt>
                <c:pt idx="5">
                  <c:v>КІНТО-Еквіті</c:v>
                </c:pt>
                <c:pt idx="6">
                  <c:v>Софіївський</c:v>
                </c:pt>
                <c:pt idx="7">
                  <c:v>ОТП Фонд Акцій</c:v>
                </c:pt>
                <c:pt idx="8">
                  <c:v>ОТП Класичний</c:v>
                </c:pt>
                <c:pt idx="9">
                  <c:v>ОТП Класичний</c:v>
                </c:pt>
                <c:pt idx="10">
                  <c:v>Інші</c:v>
                </c:pt>
              </c:strCache>
            </c:strRef>
          </c:cat>
          <c:val>
            <c:numRef>
              <c:f>'В_динаміка ВЧА'!$C$57:$C$67</c:f>
              <c:numCache>
                <c:formatCode>#,##0.00</c:formatCode>
                <c:ptCount val="11"/>
                <c:pt idx="0">
                  <c:v>1430.7273699999994</c:v>
                </c:pt>
                <c:pt idx="1">
                  <c:v>2420.9033399999962</c:v>
                </c:pt>
                <c:pt idx="2">
                  <c:v>269.51761999999735</c:v>
                </c:pt>
                <c:pt idx="3">
                  <c:v>-4.5041199999991806</c:v>
                </c:pt>
                <c:pt idx="4">
                  <c:v>63.938099999999622</c:v>
                </c:pt>
                <c:pt idx="5">
                  <c:v>3.2774799999999815</c:v>
                </c:pt>
                <c:pt idx="6">
                  <c:v>2.5182599999997768</c:v>
                </c:pt>
                <c:pt idx="7">
                  <c:v>-135.57102</c:v>
                </c:pt>
                <c:pt idx="8">
                  <c:v>-137.42522000000068</c:v>
                </c:pt>
                <c:pt idx="9">
                  <c:v>-4031.3193199999928</c:v>
                </c:pt>
                <c:pt idx="10">
                  <c:v>443.97023999999874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40C-4FEB-9FCC-F42930FBC837}"/>
            </c:ext>
          </c:extLst>
        </c:ser>
        <c:ser>
          <c:idx val="0"/>
          <c:order val="1"/>
          <c:tx>
            <c:strRef>
              <c:f>'В_динаміка ВЧА'!$E$56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8.5414633923541441E-2"/>
                  <c:y val="0.3737283421805749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40C-4FEB-9FCC-F42930FBC83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6478221411798261"/>
                  <c:y val="0.3778352470397021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40C-4FEB-9FCC-F42930FBC83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5170861147379908"/>
                  <c:y val="0.4743475112291913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40C-4FEB-9FCC-F42930FBC83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3712324539734057"/>
                  <c:y val="0.433278462637919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40C-4FEB-9FCC-F42930FBC83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41649082559178169"/>
                  <c:y val="0.433278462637919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40C-4FEB-9FCC-F42930FBC837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9661428750236042"/>
                  <c:y val="0.433278462637919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40C-4FEB-9FCC-F42930FBC837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805171579936268"/>
                  <c:y val="0.4291715577787921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40C-4FEB-9FCC-F42930FBC837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5988473818806792"/>
                  <c:y val="0.4312250102083557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40C-4FEB-9FCC-F42930FBC837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4151996353092164"/>
                  <c:y val="0.4189042956309741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40C-4FEB-9FCC-F42930FBC837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1106108141557487"/>
                  <c:y val="0.7125479930585687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40C-4FEB-9FCC-F42930FBC837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9032786507843541"/>
                  <c:y val="0.3860490567579565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40C-4FEB-9FCC-F42930FBC837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782495128452142"/>
                  <c:y val="0.3552472703145025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40C-4FEB-9FCC-F42930FBC837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2587006096187892"/>
                  <c:y val="0.34908691302581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40C-4FEB-9FCC-F42930FBC837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7273472736240603"/>
                  <c:y val="0.3839956043283929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40C-4FEB-9FCC-F42930FBC837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72035527547907074"/>
                  <c:y val="0.347033460596248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40C-4FEB-9FCC-F42930FBC837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6873170531187296"/>
                  <c:y val="0.351140365455375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40C-4FEB-9FCC-F42930FBC837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81332872656398747"/>
                  <c:y val="0.3531938178849389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40C-4FEB-9FCC-F42930FBC837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5868162953223959"/>
                  <c:y val="0.3573007227440661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40C-4FEB-9FCC-F42930FBC837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972315970552539"/>
                  <c:y val="0.414797390771846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40C-4FEB-9FCC-F42930FBC837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83298165118356338"/>
                  <c:y val="0.464080249081373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40C-4FEB-9FCC-F42930FBC837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86775221012588999"/>
                  <c:y val="0.663265134749042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40C-4FEB-9FCC-F42930FBC837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91990804853937991"/>
                  <c:y val="0.414797390771846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40C-4FEB-9FCC-F42930FBC837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ВЧА'!$B$57:$B$67</c:f>
              <c:strCache>
                <c:ptCount val="11"/>
                <c:pt idx="0">
                  <c:v>УНIВЕР.УА/Тарас Шевченко: Фонд Заощаджень</c:v>
                </c:pt>
                <c:pt idx="1">
                  <c:v>УНIВЕР.УА/Михайло Грушевський: Фонд Державних Паперiв</c:v>
                </c:pt>
                <c:pt idx="2">
                  <c:v>КІНТО-Класичний</c:v>
                </c:pt>
                <c:pt idx="3">
                  <c:v>КІНТО-Казначейський</c:v>
                </c:pt>
                <c:pt idx="4">
                  <c:v>Альтус-Збалансований</c:v>
                </c:pt>
                <c:pt idx="5">
                  <c:v>КІНТО-Еквіті</c:v>
                </c:pt>
                <c:pt idx="6">
                  <c:v>Софіївський</c:v>
                </c:pt>
                <c:pt idx="7">
                  <c:v>ОТП Фонд Акцій</c:v>
                </c:pt>
                <c:pt idx="8">
                  <c:v>ОТП Класичний</c:v>
                </c:pt>
                <c:pt idx="9">
                  <c:v>ОТП Класичний</c:v>
                </c:pt>
                <c:pt idx="10">
                  <c:v>Інші</c:v>
                </c:pt>
              </c:strCache>
            </c:strRef>
          </c:cat>
          <c:val>
            <c:numRef>
              <c:f>'В_динаміка ВЧА'!$E$57:$E$67</c:f>
              <c:numCache>
                <c:formatCode>#,##0.00</c:formatCode>
                <c:ptCount val="11"/>
                <c:pt idx="0">
                  <c:v>1327.0849190092199</c:v>
                </c:pt>
                <c:pt idx="1">
                  <c:v>1299.7910012654233</c:v>
                </c:pt>
                <c:pt idx="2">
                  <c:v>39.191026956877906</c:v>
                </c:pt>
                <c:pt idx="3">
                  <c:v>7.4503552560530792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-5081.4438117508562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440C-4FEB-9FCC-F42930FBC8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929440527"/>
        <c:axId val="1"/>
      </c:barChart>
      <c:lineChart>
        <c:grouping val="standard"/>
        <c:varyColors val="0"/>
        <c:ser>
          <c:idx val="2"/>
          <c:order val="2"/>
          <c:tx>
            <c:strRef>
              <c:f>'В_динаміка ВЧА'!$D$56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6.6517591020103073E-2"/>
                  <c:y val="0.3059644120049762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440C-4FEB-9FCC-F42930FBC83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519322249436445"/>
                  <c:y val="0.4004232237649017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440C-4FEB-9FCC-F42930FBC83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4263803088014868"/>
                  <c:y val="0.525683821968281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440C-4FEB-9FCC-F42930FBC83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1595855734548955"/>
                  <c:y val="0.525683821968281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440C-4FEB-9FCC-F42930FBC83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39305849239151813"/>
                  <c:y val="0.515416559820463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440C-4FEB-9FCC-F42930FBC837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7469371773437191"/>
                  <c:y val="0.5913942997143164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440C-4FEB-9FCC-F42930FBC837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5632894307722569"/>
                  <c:y val="0.5749666802778076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440C-4FEB-9FCC-F42930FBC837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4023181356849201"/>
                  <c:y val="0.597554657003007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440C-4FEB-9FCC-F42930FBC837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1808763033065814"/>
                  <c:y val="0.5831804899960620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440C-4FEB-9FCC-F42930FBC837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9821109224123676"/>
                  <c:y val="0.5441648938343536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440C-4FEB-9FCC-F42930FBC837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440C-4FEB-9FCC-F42930FBC837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5708482479336319"/>
                  <c:y val="1.026726214781799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440C-4FEB-9FCC-F42930FBC837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031936094777528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440C-4FEB-9FCC-F42930FBC837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440C-4FEB-9FCC-F42930FBC837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440C-4FEB-9FCC-F42930FBC837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440C-4FEB-9FCC-F42930FBC837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9065227507986147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440C-4FEB-9FCC-F42930FBC837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3827282319652618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440C-4FEB-9FCC-F42930FBC837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858933713131909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440C-4FEB-9FCC-F42930FBC837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0-440C-4FEB-9FCC-F42930FBC837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440C-4FEB-9FCC-F42930FBC837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2-440C-4FEB-9FCC-F42930FBC83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ВЧА'!$B$57:$B$66</c:f>
              <c:strCache>
                <c:ptCount val="10"/>
                <c:pt idx="0">
                  <c:v>УНIВЕР.УА/Тарас Шевченко: Фонд Заощаджень</c:v>
                </c:pt>
                <c:pt idx="1">
                  <c:v>УНIВЕР.УА/Михайло Грушевський: Фонд Державних Паперiв</c:v>
                </c:pt>
                <c:pt idx="2">
                  <c:v>КІНТО-Класичний</c:v>
                </c:pt>
                <c:pt idx="3">
                  <c:v>КІНТО-Казначейський</c:v>
                </c:pt>
                <c:pt idx="4">
                  <c:v>Альтус-Збалансований</c:v>
                </c:pt>
                <c:pt idx="5">
                  <c:v>КІНТО-Еквіті</c:v>
                </c:pt>
                <c:pt idx="6">
                  <c:v>Софіївський</c:v>
                </c:pt>
                <c:pt idx="7">
                  <c:v>ОТП Фонд Акцій</c:v>
                </c:pt>
                <c:pt idx="8">
                  <c:v>ОТП Класичний</c:v>
                </c:pt>
                <c:pt idx="9">
                  <c:v>ОТП Класичний</c:v>
                </c:pt>
              </c:strCache>
            </c:strRef>
          </c:cat>
          <c:val>
            <c:numRef>
              <c:f>'В_динаміка ВЧА'!$D$57:$D$66</c:f>
              <c:numCache>
                <c:formatCode>0.00%</c:formatCode>
                <c:ptCount val="10"/>
                <c:pt idx="0">
                  <c:v>0.26855981981401761</c:v>
                </c:pt>
                <c:pt idx="1">
                  <c:v>5.8227714504550283E-2</c:v>
                </c:pt>
                <c:pt idx="2">
                  <c:v>7.0004732379359714E-3</c:v>
                </c:pt>
                <c:pt idx="3">
                  <c:v>-3.0525331423694767E-4</c:v>
                </c:pt>
                <c:pt idx="4">
                  <c:v>1.187473996072513E-2</c:v>
                </c:pt>
                <c:pt idx="5">
                  <c:v>3.2149799219511736E-3</c:v>
                </c:pt>
                <c:pt idx="6">
                  <c:v>7.80203145596122E-4</c:v>
                </c:pt>
                <c:pt idx="7">
                  <c:v>-4.4076127811421013E-2</c:v>
                </c:pt>
                <c:pt idx="8">
                  <c:v>-1.2647980083171886E-2</c:v>
                </c:pt>
                <c:pt idx="9">
                  <c:v>-4.4031718342326144E-2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440C-4FEB-9FCC-F42930FBC8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29440527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1"/>
        <c:scaling>
          <c:orientation val="minMax"/>
          <c:max val="2500"/>
          <c:min val="-55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944052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5588171613753488E-2"/>
          <c:y val="0.75567049407940434"/>
          <c:w val="0.48300841661188476"/>
          <c:h val="5.13363107390899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8424331639635486E-2"/>
          <c:y val="1.8162973903528026E-2"/>
          <c:w val="0.96420668914092378"/>
          <c:h val="0.9444746429834572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5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C2-4EE0-829E-7ECF6C0CEE06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8C2-4EE0-829E-7ECF6C0CEE06}"/>
              </c:ext>
            </c:extLst>
          </c:dPt>
          <c:dPt>
            <c:idx val="18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C2-4EE0-829E-7ECF6C0CEE06}"/>
              </c:ext>
            </c:extLst>
          </c:dPt>
          <c:dPt>
            <c:idx val="19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8C2-4EE0-829E-7ECF6C0CEE06}"/>
              </c:ext>
            </c:extLst>
          </c:dPt>
          <c:dPt>
            <c:idx val="20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8C2-4EE0-829E-7ECF6C0CEE06}"/>
              </c:ext>
            </c:extLst>
          </c:dPt>
          <c:dPt>
            <c:idx val="2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C2-4EE0-829E-7ECF6C0CEE06}"/>
              </c:ext>
            </c:extLst>
          </c:dPt>
          <c:cat>
            <c:strRef>
              <c:f>'В_діаграма(дох)'!$A$2:$A$23</c:f>
              <c:strCache>
                <c:ptCount val="22"/>
                <c:pt idx="0">
                  <c:v>Софіївський</c:v>
                </c:pt>
                <c:pt idx="1">
                  <c:v>ОТП Фонд Акцій</c:v>
                </c:pt>
                <c:pt idx="2">
                  <c:v>КІНТО-Казначейський</c:v>
                </c:pt>
                <c:pt idx="3">
                  <c:v>КІНТО-Еквіті</c:v>
                </c:pt>
                <c:pt idx="4">
                  <c:v>УНІВЕР.УА/Володимир Великий: Фонд Збалансований</c:v>
                </c:pt>
                <c:pt idx="5">
                  <c:v>ТАСК Ресурс</c:v>
                </c:pt>
                <c:pt idx="6">
                  <c:v>Надбання</c:v>
                </c:pt>
                <c:pt idx="7">
                  <c:v>КІНТО-Класичний</c:v>
                </c:pt>
                <c:pt idx="8">
                  <c:v>ВСІ</c:v>
                </c:pt>
                <c:pt idx="9">
                  <c:v>Альтус-Депозит</c:v>
                </c:pt>
                <c:pt idx="10">
                  <c:v>ОТП Класичний</c:v>
                </c:pt>
                <c:pt idx="11">
                  <c:v>Альтус-Збалансований</c:v>
                </c:pt>
                <c:pt idx="12">
                  <c:v>УНIВЕР.УА/Тарас Шевченко: Фонд Заощаджень</c:v>
                </c:pt>
                <c:pt idx="13">
                  <c:v>УНIВЕР.УА/Михайло Грушевський: Фонд Державних Паперiв</c:v>
                </c:pt>
                <c:pt idx="14">
                  <c:v>УНІВЕР.УА/Ярослав Мудрий: Фонд Акцiй</c:v>
                </c:pt>
                <c:pt idx="15">
                  <c:v>Середня доходність фондів</c:v>
                </c:pt>
                <c:pt idx="16">
                  <c:v>ПФТС</c:v>
                </c:pt>
                <c:pt idx="17">
                  <c:v>Перспектива</c:v>
                </c:pt>
                <c:pt idx="18">
                  <c:v>Депозити у євро</c:v>
                </c:pt>
                <c:pt idx="19">
                  <c:v>Депозити у дол. США</c:v>
                </c:pt>
                <c:pt idx="20">
                  <c:v>Депозити у грн.</c:v>
                </c:pt>
                <c:pt idx="21">
                  <c:v>"Золотий" депозит (за офіційним курсом золота)</c:v>
                </c:pt>
              </c:strCache>
            </c:strRef>
          </c:cat>
          <c:val>
            <c:numRef>
              <c:f>'В_діаграма(дох)'!$B$2:$B$23</c:f>
              <c:numCache>
                <c:formatCode>0.00%</c:formatCode>
                <c:ptCount val="22"/>
                <c:pt idx="0">
                  <c:v>-4.4076127458173686E-2</c:v>
                </c:pt>
                <c:pt idx="1">
                  <c:v>-1.4634146341463317E-2</c:v>
                </c:pt>
                <c:pt idx="2">
                  <c:v>-8.2006288567049168E-4</c:v>
                </c:pt>
                <c:pt idx="3">
                  <c:v>7.8020947664692031E-4</c:v>
                </c:pt>
                <c:pt idx="4">
                  <c:v>2.4489492127268697E-3</c:v>
                </c:pt>
                <c:pt idx="5">
                  <c:v>3.2149624620341211E-3</c:v>
                </c:pt>
                <c:pt idx="6">
                  <c:v>4.2058052620586039E-3</c:v>
                </c:pt>
                <c:pt idx="7">
                  <c:v>5.9773001872460707E-3</c:v>
                </c:pt>
                <c:pt idx="8">
                  <c:v>6.412218749432208E-3</c:v>
                </c:pt>
                <c:pt idx="9">
                  <c:v>7.2417369032786727E-3</c:v>
                </c:pt>
                <c:pt idx="10">
                  <c:v>1.1806687810669736E-2</c:v>
                </c:pt>
                <c:pt idx="11">
                  <c:v>1.1875077622691688E-2</c:v>
                </c:pt>
                <c:pt idx="12">
                  <c:v>1.8832854188089332E-2</c:v>
                </c:pt>
                <c:pt idx="13">
                  <c:v>2.6610101684676923E-2</c:v>
                </c:pt>
                <c:pt idx="14">
                  <c:v>3.3558395966697407E-2</c:v>
                </c:pt>
                <c:pt idx="15">
                  <c:v>4.8955975227294038E-3</c:v>
                </c:pt>
                <c:pt idx="16">
                  <c:v>-1.8523330158686457E-2</c:v>
                </c:pt>
                <c:pt idx="17">
                  <c:v>2.2660042916617495E-2</c:v>
                </c:pt>
                <c:pt idx="18">
                  <c:v>-2.316382061442579E-3</c:v>
                </c:pt>
                <c:pt idx="19">
                  <c:v>5.1155489427237022E-3</c:v>
                </c:pt>
                <c:pt idx="20">
                  <c:v>1.0352602739726026E-2</c:v>
                </c:pt>
                <c:pt idx="21">
                  <c:v>-3.4412766214333534E-2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C2-4EE0-829E-7ECF6C0CE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18865423"/>
        <c:axId val="1"/>
      </c:barChart>
      <c:catAx>
        <c:axId val="10188654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4"/>
          <c:min val="-0.05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018865423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інтервальних ІСІ за місяць</a:t>
            </a:r>
          </a:p>
        </c:rich>
      </c:tx>
      <c:layout>
        <c:manualLayout>
          <c:xMode val="edge"/>
          <c:yMode val="edge"/>
          <c:x val="0.31761006488926335"/>
          <c:y val="6.66689019846694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1600684513879372E-2"/>
          <c:y val="0.34134477816150738"/>
          <c:w val="0.9432298904393992"/>
          <c:h val="0.437347997019431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'І_динаміка ВЧА'!$C$32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B016-4371-9433-EE4D5A6563D5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016-4371-9433-EE4D5A6563D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8801546494320058"/>
                  <c:y val="0.3066769491294792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16-4371-9433-EE4D5A6563D5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016-4371-9433-EE4D5A6563D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9361881145549977"/>
                  <c:y val="0.4826828503690064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16-4371-9433-EE4D5A6563D5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016-4371-9433-EE4D5A6563D5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4722684815549087"/>
                  <c:y val="0.2640088518592908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16-4371-9433-EE4D5A6563D5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B016-4371-9433-EE4D5A6563D5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B016-4371-9433-EE4D5A6563D5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B016-4371-9433-EE4D5A6563D5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B016-4371-9433-EE4D5A6563D5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B016-4371-9433-EE4D5A6563D5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016-4371-9433-EE4D5A6563D5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016-4371-9433-EE4D5A6563D5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016-4371-9433-EE4D5A6563D5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ВЧА'!$B$33:$B$33</c:f>
              <c:strCache>
                <c:ptCount val="1"/>
                <c:pt idx="0">
                  <c:v>н.д.</c:v>
                </c:pt>
              </c:strCache>
            </c:strRef>
          </c:cat>
          <c:val>
            <c:numRef>
              <c:f>'І_динаміка ВЧА'!$C$33:$C$33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016-4371-9433-EE4D5A6563D5}"/>
            </c:ext>
          </c:extLst>
        </c:ser>
        <c:ser>
          <c:idx val="0"/>
          <c:order val="1"/>
          <c:tx>
            <c:strRef>
              <c:f>'І_динаміка ВЧА'!$E$32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65442073823530833"/>
                  <c:y val="0.4826828503690064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016-4371-9433-EE4D5A6563D5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68242162556811492"/>
                  <c:y val="0.4106804362255635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016-4371-9433-EE4D5A6563D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681764524666821"/>
                  <c:y val="0.293343168732545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016-4371-9433-EE4D5A6563D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5362388192868024"/>
                  <c:y val="0.2960099248119321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016-4371-9433-EE4D5A6563D5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B016-4371-9433-EE4D5A6563D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8242479461385273"/>
                  <c:y val="0.4746825821308461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016-4371-9433-EE4D5A6563D5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9602839464981088"/>
                  <c:y val="0.2773426322562247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016-4371-9433-EE4D5A6563D5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90402864817346995"/>
                  <c:y val="0.3840128754316957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016-4371-9433-EE4D5A6563D5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90642872423056764"/>
                  <c:y val="0.5546852645124494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016-4371-9433-EE4D5A6563D5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4002028189272209"/>
                  <c:y val="0.512017167242261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016-4371-9433-EE4D5A6563D5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9681891286496336"/>
                  <c:y val="0.3920131436698561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016-4371-9433-EE4D5A6563D5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4962058612111295"/>
                  <c:y val="0.3786793632729222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016-4371-9433-EE4D5A6563D5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B016-4371-9433-EE4D5A6563D5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B016-4371-9433-EE4D5A6563D5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B016-4371-9433-EE4D5A6563D5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B016-4371-9433-EE4D5A6563D5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ВЧА'!$B$33:$B$33</c:f>
              <c:strCache>
                <c:ptCount val="1"/>
                <c:pt idx="0">
                  <c:v>н.д.</c:v>
                </c:pt>
              </c:strCache>
            </c:strRef>
          </c:cat>
          <c:val>
            <c:numRef>
              <c:f>'І_динаміка ВЧА'!$E$33:$E$33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016-4371-9433-EE4D5A6563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1018858223"/>
        <c:axId val="1"/>
      </c:barChart>
      <c:lineChart>
        <c:grouping val="standard"/>
        <c:varyColors val="0"/>
        <c:ser>
          <c:idx val="2"/>
          <c:order val="2"/>
          <c:tx>
            <c:strRef>
              <c:f>'І_динаміка ВЧА'!$D$32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4960157184668596"/>
                  <c:y val="0.2560085836211305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016-4371-9433-EE4D5A6563D5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62161969878830636"/>
                  <c:y val="0.2160072424303288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016-4371-9433-EE4D5A6563D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121683397095931"/>
                  <c:y val="0.2906764126531586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016-4371-9433-EE4D5A6563D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242289318641006"/>
                  <c:y val="0.2533418275417437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016-4371-9433-EE4D5A6563D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2721987625486764"/>
                  <c:y val="0.4160139483843370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016-4371-9433-EE4D5A6563D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5442390728104614"/>
                  <c:y val="0.4293477287812709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016-4371-9433-EE4D5A6563D5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7842783689776105"/>
                  <c:y val="0.3626788267966015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016-4371-9433-EE4D5A6563D5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912282425356155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016-4371-9433-EE4D5A6563D5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8082791295485874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016-4371-9433-EE4D5A6563D5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2561982555013584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016-4371-9433-EE4D5A6563D5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7121810158925446"/>
                  <c:y val="0.586686337465090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016-4371-9433-EE4D5A6563D5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2721987625486764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016-4371-9433-EE4D5A6563D5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B016-4371-9433-EE4D5A6563D5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B016-4371-9433-EE4D5A6563D5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B016-4371-9433-EE4D5A6563D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'І_динаміка ВЧА'!$D$33:$D$33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B016-4371-9433-EE4D5A6563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8858223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2"/>
          <c:min val="-0.02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1885822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in val="-0.02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  <c:majorUnit val="0.01"/>
        <c:minorUnit val="0.01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120352397886046"/>
          <c:y val="0.81602736029235357"/>
          <c:w val="0.53841706214225249"/>
          <c:h val="6.933565806405618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інтервальних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8122689423198233"/>
          <c:y val="6.321314450669903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869794119938603E-2"/>
          <c:y val="0.12769055190353204"/>
          <c:w val="0.92896248455690922"/>
          <c:h val="0.828092193037757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0EA-424F-B30F-2ACBA53F45F7}"/>
              </c:ext>
            </c:extLst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EA-424F-B30F-2ACBA53F45F7}"/>
              </c:ext>
            </c:extLst>
          </c:dPt>
          <c:dPt>
            <c:idx val="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0EA-424F-B30F-2ACBA53F45F7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EA-424F-B30F-2ACBA53F45F7}"/>
              </c:ext>
            </c:extLst>
          </c:dPt>
          <c:dPt>
            <c:idx val="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0EA-424F-B30F-2ACBA53F45F7}"/>
              </c:ext>
            </c:extLst>
          </c:dPt>
          <c:dPt>
            <c:idx val="7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EA-424F-B30F-2ACBA53F45F7}"/>
              </c:ext>
            </c:extLst>
          </c:dPt>
          <c:dPt>
            <c:idx val="8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0EA-424F-B30F-2ACBA53F45F7}"/>
              </c:ext>
            </c:extLst>
          </c:dPt>
          <c:dPt>
            <c:idx val="9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EA-424F-B30F-2ACBA53F45F7}"/>
              </c:ext>
            </c:extLst>
          </c:dPt>
          <c:dPt>
            <c:idx val="1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0EA-424F-B30F-2ACBA53F45F7}"/>
              </c:ext>
            </c:extLst>
          </c:dPt>
          <c:cat>
            <c:strRef>
              <c:f>'І_діаграма(дох)'!$A$2:$A$9</c:f>
              <c:strCache>
                <c:ptCount val="8"/>
                <c:pt idx="0">
                  <c:v>н.д.</c:v>
                </c:pt>
                <c:pt idx="1">
                  <c:v>Середня доходність фондів</c:v>
                </c:pt>
                <c:pt idx="2">
                  <c:v>ПФТС</c:v>
                </c:pt>
                <c:pt idx="3">
                  <c:v>Перспектива</c:v>
                </c:pt>
                <c:pt idx="4">
                  <c:v>Депозити у євро</c:v>
                </c:pt>
                <c:pt idx="5">
                  <c:v>Депозити у дол. США</c:v>
                </c:pt>
                <c:pt idx="6">
                  <c:v>Депозити у грн.</c:v>
                </c:pt>
                <c:pt idx="7">
                  <c:v>"Золотий" депозит (за офіційним курсом золота)</c:v>
                </c:pt>
              </c:strCache>
            </c:strRef>
          </c:cat>
          <c:val>
            <c:numRef>
              <c:f>'І_діаграма(дох)'!$B$2:$B$9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-1.8523330158686457E-2</c:v>
                </c:pt>
                <c:pt idx="3">
                  <c:v>2.2660042916617495E-2</c:v>
                </c:pt>
                <c:pt idx="4">
                  <c:v>-2.316382061442579E-3</c:v>
                </c:pt>
                <c:pt idx="5">
                  <c:v>5.1155489427237022E-3</c:v>
                </c:pt>
                <c:pt idx="6">
                  <c:v>1.0352602739726026E-2</c:v>
                </c:pt>
                <c:pt idx="7">
                  <c:v>-3.4412766214333534E-2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EA-424F-B30F-2ACBA53F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18838063"/>
        <c:axId val="1"/>
      </c:barChart>
      <c:catAx>
        <c:axId val="101883806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3"/>
          <c:min val="-0.04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018838063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закритих ІСІ за місяць</a:t>
            </a:r>
          </a:p>
        </c:rich>
      </c:tx>
      <c:layout>
        <c:manualLayout>
          <c:xMode val="edge"/>
          <c:yMode val="edge"/>
          <c:x val="0.36905918680842464"/>
          <c:y val="5.32561785217488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721446420110338E-2"/>
          <c:y val="0.32841310088411774"/>
          <c:w val="0.91389419124287319"/>
          <c:h val="0.4585948706039481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'3_динаміка ВЧА'!$C$36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0224410108924098"/>
                  <c:y val="0.2426114799324112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BE-4F66-B4E4-E088AA5CA4F1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5BE-4F66-B4E4-E088AA5CA4F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7704889929818204"/>
                  <c:y val="0.7041650271209010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BE-4F66-B4E4-E088AA5CA4F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9554314272176541"/>
                  <c:y val="0.7012063505363594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BE-4F66-B4E4-E088AA5CA4F1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5BE-4F66-B4E4-E088AA5CA4F1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0940598906439123"/>
                  <c:y val="0.582859287154695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BE-4F66-B4E4-E088AA5CA4F1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112205054462049"/>
                  <c:y val="0.5118510491256970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BE-4F66-B4E4-E088AA5CA4F1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9035463848102843"/>
                  <c:y val="0.514809725710238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BE-4F66-B4E4-E088AA5CA4F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7018907357810698"/>
                  <c:y val="0.5059336959566137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BE-4F66-B4E4-E088AA5CA4F1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437207901148899"/>
                  <c:y val="0.514809725710238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BE-4F66-B4E4-E088AA5CA4F1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7620540233345116"/>
                  <c:y val="0.5858179637392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BE-4F66-B4E4-E088AA5CA4F1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1472201575748033"/>
                  <c:y val="0.7189584100436090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BE-4F66-B4E4-E088AA5CA4F1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5814074361729493"/>
                  <c:y val="0.7189584100436090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5BE-4F66-B4E4-E088AA5CA4F1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0296007560161979"/>
                  <c:y val="0.9497351836378539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BE-4F66-B4E4-E088AA5CA4F1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5BE-4F66-B4E4-E088AA5CA4F1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6780177758639024"/>
                  <c:y val="0.4793056066957393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BE-4F66-B4E4-E088AA5CA4F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ВЧА'!$B$37:$B$40</c:f>
              <c:strCache>
                <c:ptCount val="4"/>
                <c:pt idx="0">
                  <c:v>ІНЖУР REIT</c:v>
                </c:pt>
                <c:pt idx="1">
                  <c:v>ІНЖУР ЕНЕРДЖІ</c:v>
                </c:pt>
                <c:pt idx="2">
                  <c:v>Індекс Української Біржі</c:v>
                </c:pt>
                <c:pt idx="3">
                  <c:v>КІНТО-Голд</c:v>
                </c:pt>
              </c:strCache>
            </c:strRef>
          </c:cat>
          <c:val>
            <c:numRef>
              <c:f>'3_динаміка ВЧА'!$C$37:$C$40</c:f>
              <c:numCache>
                <c:formatCode>#,##0.00</c:formatCode>
                <c:ptCount val="4"/>
                <c:pt idx="0">
                  <c:v>295422.50865999982</c:v>
                </c:pt>
                <c:pt idx="1">
                  <c:v>12046.244190000058</c:v>
                </c:pt>
                <c:pt idx="2">
                  <c:v>-6.3861100000003352</c:v>
                </c:pt>
                <c:pt idx="3">
                  <c:v>-343.99333000000007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5BE-4F66-B4E4-E088AA5CA4F1}"/>
            </c:ext>
          </c:extLst>
        </c:ser>
        <c:ser>
          <c:idx val="0"/>
          <c:order val="1"/>
          <c:tx>
            <c:strRef>
              <c:f>'3_динаміка ВЧА'!$E$36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45BE-4F66-B4E4-E088AA5CA4F1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45BE-4F66-B4E4-E088AA5CA4F1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5BE-4F66-B4E4-E088AA5CA4F1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45BE-4F66-B4E4-E088AA5CA4F1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45BE-4F66-B4E4-E088AA5CA4F1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5BE-4F66-B4E4-E088AA5CA4F1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45BE-4F66-B4E4-E088AA5CA4F1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45BE-4F66-B4E4-E088AA5CA4F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0450387462860564"/>
                  <c:y val="0.5148097257102385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5BE-4F66-B4E4-E088AA5CA4F1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7733528910313354"/>
                  <c:y val="0.4970576662029889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5BE-4F66-B4E4-E088AA5CA4F1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45BE-4F66-B4E4-E088AA5CA4F1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45BE-4F66-B4E4-E088AA5CA4F1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45BE-4F66-B4E4-E088AA5CA4F1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45BE-4F66-B4E4-E088AA5CA4F1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45BE-4F66-B4E4-E088AA5CA4F1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45BE-4F66-B4E4-E088AA5CA4F1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1542231781973535"/>
                  <c:y val="0.5148097257102385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5BE-4F66-B4E4-E088AA5CA4F1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ВЧА'!$B$37:$B$40</c:f>
              <c:strCache>
                <c:ptCount val="4"/>
                <c:pt idx="0">
                  <c:v>ІНЖУР REIT</c:v>
                </c:pt>
                <c:pt idx="1">
                  <c:v>ІНЖУР ЕНЕРДЖІ</c:v>
                </c:pt>
                <c:pt idx="2">
                  <c:v>Індекс Української Біржі</c:v>
                </c:pt>
                <c:pt idx="3">
                  <c:v>КІНТО-Голд</c:v>
                </c:pt>
              </c:strCache>
            </c:strRef>
          </c:cat>
          <c:val>
            <c:numRef>
              <c:f>'3_динаміка ВЧА'!$E$37:$E$40</c:f>
              <c:numCache>
                <c:formatCode>#,##0.00</c:formatCode>
                <c:ptCount val="4"/>
                <c:pt idx="0">
                  <c:v>234057.73156453652</c:v>
                </c:pt>
                <c:pt idx="1">
                  <c:v>7216.1552230375291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45BE-4F66-B4E4-E088AA5CA4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929422767"/>
        <c:axId val="1"/>
      </c:barChart>
      <c:lineChart>
        <c:grouping val="standard"/>
        <c:varyColors val="0"/>
        <c:ser>
          <c:idx val="2"/>
          <c:order val="2"/>
          <c:tx>
            <c:strRef>
              <c:f>'3_динаміка ВЧА'!$D$36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6387068256768761"/>
                  <c:y val="0.4053386920821993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5BE-4F66-B4E4-E088AA5CA4F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90768550738332"/>
                  <c:y val="0.5799006105701538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5BE-4F66-B4E4-E088AA5CA4F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2396913746927207"/>
                  <c:y val="0.6893716441981930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5BE-4F66-B4E4-E088AA5CA4F1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45BE-4F66-B4E4-E088AA5CA4F1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45BE-4F66-B4E4-E088AA5CA4F1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45BE-4F66-B4E4-E088AA5CA4F1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45BE-4F66-B4E4-E088AA5CA4F1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1416490859770101"/>
                  <c:y val="1.1834706338166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5BE-4F66-B4E4-E088AA5CA4F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7859269832516789"/>
                  <c:y val="1.1834706338166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5BE-4F66-B4E4-E088AA5CA4F1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5772683135999142"/>
                  <c:y val="1.1834706338166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45BE-4F66-B4E4-E088AA5CA4F1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530932914276714"/>
                  <c:y val="0.860974886101605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5BE-4F66-B4E4-E088AA5CA4F1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2592684875356144"/>
                  <c:y val="0.893520328531563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45BE-4F66-B4E4-E088AA5CA4F1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6864527455112113"/>
                  <c:y val="0.87280959243977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45BE-4F66-B4E4-E088AA5CA4F1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1206400241093573"/>
                  <c:y val="0.9319831241306043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45BE-4F66-B4E4-E088AA5CA4F1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6178544883104606"/>
                  <c:y val="0.9763632728987283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45BE-4F66-B4E4-E088AA5CA4F1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66038484470653591"/>
                  <c:y val="0.9970740089905195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5BE-4F66-B4E4-E088AA5CA4F1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9441325595208313"/>
                  <c:y val="0.6597848783527769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45BE-4F66-B4E4-E088AA5CA4F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'3_динаміка ВЧА'!$D$37:$D$40</c:f>
              <c:numCache>
                <c:formatCode>0.00%</c:formatCode>
                <c:ptCount val="4"/>
                <c:pt idx="0">
                  <c:v>5.914740844835064E-2</c:v>
                </c:pt>
                <c:pt idx="1">
                  <c:v>1.0728359415082187E-2</c:v>
                </c:pt>
                <c:pt idx="2">
                  <c:v>-1.505448168101476E-3</c:v>
                </c:pt>
                <c:pt idx="3">
                  <c:v>-3.5996021822513283E-2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45BE-4F66-B4E4-E088AA5CA4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29422767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00"/>
          <c:min val="-5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9422767"/>
        <c:crosses val="autoZero"/>
        <c:crossBetween val="between"/>
        <c:majorUnit val="50000"/>
        <c:minorUnit val="5000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</c:legendEntry>
      <c:layout>
        <c:manualLayout>
          <c:xMode val="edge"/>
          <c:yMode val="edge"/>
          <c:x val="0.195384275369166"/>
          <c:y val="0.86097488610160589"/>
          <c:w val="0.43208637241138143"/>
          <c:h val="7.3966914613540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закритих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8472421975394602"/>
          <c:y val="7.385765193794142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7982582300249222E-2"/>
          <c:y val="0.17430405857354175"/>
          <c:w val="0.96506525011337485"/>
          <c:h val="0.774028192309626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F33-4D8B-9082-41842B338C13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F33-4D8B-9082-41842B338C13}"/>
              </c:ext>
            </c:extLst>
          </c:dPt>
          <c:dPt>
            <c:idx val="6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33-4D8B-9082-41842B338C13}"/>
              </c:ext>
            </c:extLst>
          </c:dPt>
          <c:dPt>
            <c:idx val="7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F33-4D8B-9082-41842B338C13}"/>
              </c:ext>
            </c:extLst>
          </c:dPt>
          <c:dPt>
            <c:idx val="8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F33-4D8B-9082-41842B338C13}"/>
              </c:ext>
            </c:extLst>
          </c:dPt>
          <c:dPt>
            <c:idx val="9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33-4D8B-9082-41842B338C13}"/>
              </c:ext>
            </c:extLst>
          </c:dPt>
          <c:dPt>
            <c:idx val="10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F33-4D8B-9082-41842B338C13}"/>
              </c:ext>
            </c:extLst>
          </c:dPt>
          <c:cat>
            <c:strRef>
              <c:f>'З_діаграма(дох)'!$A$2:$A$12</c:f>
              <c:strCache>
                <c:ptCount val="11"/>
                <c:pt idx="0">
                  <c:v>КІНТО-Голд</c:v>
                </c:pt>
                <c:pt idx="1">
                  <c:v>Індекс Української Біржі</c:v>
                </c:pt>
                <c:pt idx="2">
                  <c:v>ІНЖУР ЕНЕРДЖІ</c:v>
                </c:pt>
                <c:pt idx="3">
                  <c:v>ІНЖУР REIT</c:v>
                </c:pt>
                <c:pt idx="4">
                  <c:v>Середня доходність фондів</c:v>
                </c:pt>
                <c:pt idx="5">
                  <c:v>ПФТС</c:v>
                </c:pt>
                <c:pt idx="6">
                  <c:v>Перспектива</c:v>
                </c:pt>
                <c:pt idx="7">
                  <c:v>Депозити у євро</c:v>
                </c:pt>
                <c:pt idx="8">
                  <c:v>Депозити у дол. США</c:v>
                </c:pt>
                <c:pt idx="9">
                  <c:v>Депозити у грн.</c:v>
                </c:pt>
                <c:pt idx="10">
                  <c:v>"Золотий" депозит (за офіційним курсом золота)</c:v>
                </c:pt>
              </c:strCache>
            </c:strRef>
          </c:cat>
          <c:val>
            <c:numRef>
              <c:f>'З_діаграма(дох)'!$B$2:$B$12</c:f>
              <c:numCache>
                <c:formatCode>0.00%</c:formatCode>
                <c:ptCount val="11"/>
                <c:pt idx="0">
                  <c:v>-3.599680163488872E-2</c:v>
                </c:pt>
                <c:pt idx="1">
                  <c:v>-1.5040624077952147E-3</c:v>
                </c:pt>
                <c:pt idx="2">
                  <c:v>4.238882154650403E-3</c:v>
                </c:pt>
                <c:pt idx="3">
                  <c:v>1.1342941399425044E-2</c:v>
                </c:pt>
                <c:pt idx="4">
                  <c:v>-5.4797601221521219E-3</c:v>
                </c:pt>
                <c:pt idx="5">
                  <c:v>-1.8523330158686499E-2</c:v>
                </c:pt>
                <c:pt idx="6">
                  <c:v>2.2660042916617495E-2</c:v>
                </c:pt>
                <c:pt idx="7">
                  <c:v>-2.316382061442579E-3</c:v>
                </c:pt>
                <c:pt idx="8">
                  <c:v>5.1155489427237022E-3</c:v>
                </c:pt>
                <c:pt idx="9">
                  <c:v>1.0352602739726026E-2</c:v>
                </c:pt>
                <c:pt idx="10">
                  <c:v>-3.4412766214333534E-2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F33-4D8B-9082-41842B338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18864463"/>
        <c:axId val="1"/>
      </c:barChart>
      <c:catAx>
        <c:axId val="101886446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3"/>
          <c:min val="-0.04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018864463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9525</xdr:rowOff>
    </xdr:from>
    <xdr:to>
      <xdr:col>11</xdr:col>
      <xdr:colOff>590550</xdr:colOff>
      <xdr:row>21</xdr:row>
      <xdr:rowOff>142875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FB302D80-AEB1-9F05-D08F-2D295FA16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25</xdr:row>
      <xdr:rowOff>19050</xdr:rowOff>
    </xdr:from>
    <xdr:to>
      <xdr:col>11</xdr:col>
      <xdr:colOff>561975</xdr:colOff>
      <xdr:row>43</xdr:row>
      <xdr:rowOff>133350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7488EEFD-362D-AD04-CD59-C1AAF8D72E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20</xdr:row>
      <xdr:rowOff>171450</xdr:rowOff>
    </xdr:from>
    <xdr:to>
      <xdr:col>8</xdr:col>
      <xdr:colOff>47625</xdr:colOff>
      <xdr:row>44</xdr:row>
      <xdr:rowOff>171450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02CD8D4F-FE56-1216-DB23-7E1C9EC25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104775</xdr:rowOff>
    </xdr:from>
    <xdr:to>
      <xdr:col>7</xdr:col>
      <xdr:colOff>38100</xdr:colOff>
      <xdr:row>50</xdr:row>
      <xdr:rowOff>142875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B4EA9959-87D9-1070-3928-17E3F45EED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76200</xdr:rowOff>
    </xdr:from>
    <xdr:to>
      <xdr:col>18</xdr:col>
      <xdr:colOff>180975</xdr:colOff>
      <xdr:row>52</xdr:row>
      <xdr:rowOff>104775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3DB7C869-2715-3CA2-8FBD-DBDBDC0043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19050</xdr:rowOff>
    </xdr:from>
    <xdr:to>
      <xdr:col>7</xdr:col>
      <xdr:colOff>9525</xdr:colOff>
      <xdr:row>29</xdr:row>
      <xdr:rowOff>152400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F0D43BC6-92E4-5239-0EBE-C5817A8D5E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46</xdr:row>
      <xdr:rowOff>19050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BB1A3013-5846-A990-A106-AAAAB5BEB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123825</xdr:rowOff>
    </xdr:from>
    <xdr:to>
      <xdr:col>9</xdr:col>
      <xdr:colOff>295275</xdr:colOff>
      <xdr:row>30</xdr:row>
      <xdr:rowOff>76200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1D5D13B2-D486-A674-A80C-EED5B840C6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39</xdr:row>
      <xdr:rowOff>76200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AE2A02BD-A038-D865-2776-E25CB9FAFF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AB9B2-C71B-467E-A0B1-71E9EEF66D33}">
  <sheetPr>
    <tabColor indexed="9"/>
  </sheetPr>
  <dimension ref="A1:N39"/>
  <sheetViews>
    <sheetView tabSelected="1" zoomScale="85" workbookViewId="0">
      <selection activeCell="A3" sqref="A3"/>
    </sheetView>
  </sheetViews>
  <sheetFormatPr defaultRowHeight="12.75" x14ac:dyDescent="0.2"/>
  <cols>
    <col min="1" max="1" width="29.140625" style="3" customWidth="1"/>
    <col min="2" max="6" width="16.7109375" customWidth="1"/>
  </cols>
  <sheetData>
    <row r="1" spans="1:14" ht="16.5" thickBot="1" x14ac:dyDescent="0.25">
      <c r="A1" s="71" t="s">
        <v>84</v>
      </c>
      <c r="B1" s="71"/>
      <c r="C1" s="71"/>
      <c r="D1" s="72"/>
      <c r="E1" s="72"/>
      <c r="F1" s="72"/>
    </row>
    <row r="2" spans="1:14" ht="15.75" thickBot="1" x14ac:dyDescent="0.25">
      <c r="A2" s="25" t="s">
        <v>50</v>
      </c>
      <c r="B2" s="25" t="s">
        <v>0</v>
      </c>
      <c r="C2" s="25" t="s">
        <v>118</v>
      </c>
      <c r="D2" s="25" t="s">
        <v>1</v>
      </c>
      <c r="E2" s="25" t="s">
        <v>2</v>
      </c>
      <c r="F2" s="25" t="s">
        <v>3</v>
      </c>
      <c r="G2" s="2"/>
      <c r="I2" s="1"/>
    </row>
    <row r="3" spans="1:14" ht="14.25" x14ac:dyDescent="0.2">
      <c r="A3" s="85" t="s">
        <v>105</v>
      </c>
      <c r="B3" s="86">
        <v>-6.7537760421476523E-2</v>
      </c>
      <c r="C3" s="86">
        <v>-3.3425398827110819E-2</v>
      </c>
      <c r="D3" s="86">
        <v>6.8356878821770476E-3</v>
      </c>
      <c r="E3" s="86" t="s">
        <v>19</v>
      </c>
      <c r="F3" s="86">
        <v>4.6948242494994553E-4</v>
      </c>
      <c r="G3" s="58"/>
      <c r="H3" s="58"/>
      <c r="I3" s="2"/>
      <c r="J3" s="2"/>
      <c r="K3" s="2"/>
      <c r="L3" s="2"/>
    </row>
    <row r="4" spans="1:14" ht="14.25" x14ac:dyDescent="0.2">
      <c r="A4" s="85" t="s">
        <v>106</v>
      </c>
      <c r="B4" s="86">
        <v>-1.8523330158686457E-2</v>
      </c>
      <c r="C4" s="86">
        <v>2.2660042916617495E-2</v>
      </c>
      <c r="D4" s="86">
        <v>4.8955975227294038E-3</v>
      </c>
      <c r="E4" s="86" t="s">
        <v>19</v>
      </c>
      <c r="F4" s="86">
        <v>-5.4797601221521219E-3</v>
      </c>
      <c r="G4" s="58"/>
      <c r="H4" s="58"/>
      <c r="I4" s="2"/>
      <c r="J4" s="2"/>
      <c r="K4" s="2"/>
      <c r="L4" s="2"/>
    </row>
    <row r="5" spans="1:14" ht="15" thickBot="1" x14ac:dyDescent="0.25">
      <c r="A5" s="75" t="s">
        <v>119</v>
      </c>
      <c r="B5" s="77">
        <v>-8.6787852926904496E-2</v>
      </c>
      <c r="C5" s="77">
        <v>-8.1789706739039625E-2</v>
      </c>
      <c r="D5" s="77">
        <v>3.770855507910862E-2</v>
      </c>
      <c r="E5" s="77" t="s">
        <v>19</v>
      </c>
      <c r="F5" s="77">
        <v>2.7362372277286884E-2</v>
      </c>
      <c r="G5" s="58"/>
      <c r="H5" s="58"/>
      <c r="I5" s="2"/>
      <c r="J5" s="2"/>
      <c r="K5" s="2"/>
      <c r="L5" s="2"/>
    </row>
    <row r="6" spans="1:14" ht="14.25" x14ac:dyDescent="0.2">
      <c r="A6" s="54"/>
      <c r="B6" s="55"/>
      <c r="C6" s="55"/>
      <c r="D6" s="55"/>
      <c r="E6" s="55"/>
      <c r="F6" s="55"/>
      <c r="G6" s="58"/>
      <c r="H6" s="58"/>
      <c r="I6" s="2"/>
      <c r="J6" s="2"/>
      <c r="K6" s="2"/>
      <c r="L6" s="2"/>
    </row>
    <row r="7" spans="1:14" ht="14.25" x14ac:dyDescent="0.2">
      <c r="A7" s="54"/>
      <c r="B7" s="55"/>
      <c r="C7" s="55"/>
      <c r="D7" s="55"/>
      <c r="E7" s="55"/>
      <c r="F7" s="55"/>
      <c r="G7" s="58"/>
      <c r="H7" s="58"/>
      <c r="I7" s="2"/>
      <c r="J7" s="2"/>
      <c r="K7" s="2"/>
      <c r="L7" s="2"/>
    </row>
    <row r="8" spans="1:14" ht="14.25" x14ac:dyDescent="0.2">
      <c r="A8" s="69"/>
      <c r="B8" s="68"/>
      <c r="C8" s="68"/>
      <c r="D8" s="70"/>
      <c r="E8" s="70"/>
      <c r="F8" s="70"/>
      <c r="G8" s="10"/>
      <c r="J8" s="2"/>
      <c r="K8" s="2"/>
      <c r="L8" s="2"/>
      <c r="M8" s="2"/>
      <c r="N8" s="2"/>
    </row>
    <row r="9" spans="1:14" ht="14.25" x14ac:dyDescent="0.2">
      <c r="A9" s="69"/>
      <c r="B9" s="70"/>
      <c r="C9" s="70"/>
      <c r="D9" s="70"/>
      <c r="E9" s="70"/>
      <c r="F9" s="70"/>
      <c r="J9" s="4"/>
      <c r="K9" s="4"/>
      <c r="L9" s="4"/>
      <c r="M9" s="4"/>
      <c r="N9" s="4"/>
    </row>
    <row r="10" spans="1:14" ht="14.25" x14ac:dyDescent="0.2">
      <c r="A10" s="69"/>
      <c r="B10" s="70"/>
      <c r="C10" s="70"/>
      <c r="D10" s="70"/>
      <c r="E10" s="70"/>
      <c r="F10" s="70"/>
    </row>
    <row r="11" spans="1:14" ht="14.25" x14ac:dyDescent="0.2">
      <c r="A11" s="69"/>
      <c r="B11" s="70"/>
      <c r="C11" s="70"/>
      <c r="D11" s="70"/>
      <c r="E11" s="70"/>
      <c r="F11" s="70"/>
    </row>
    <row r="12" spans="1:14" ht="14.25" x14ac:dyDescent="0.2">
      <c r="A12" s="69"/>
      <c r="B12" s="70"/>
      <c r="C12" s="70"/>
      <c r="D12" s="70"/>
      <c r="E12" s="70"/>
      <c r="F12" s="70"/>
      <c r="N12" s="10"/>
    </row>
    <row r="13" spans="1:14" ht="14.25" x14ac:dyDescent="0.2">
      <c r="A13" s="69"/>
      <c r="B13" s="70"/>
      <c r="C13" s="70"/>
      <c r="D13" s="70"/>
      <c r="E13" s="70"/>
      <c r="F13" s="70"/>
    </row>
    <row r="14" spans="1:14" ht="14.25" x14ac:dyDescent="0.2">
      <c r="A14" s="69"/>
      <c r="B14" s="70"/>
      <c r="C14" s="70"/>
      <c r="D14" s="70"/>
      <c r="E14" s="70"/>
      <c r="F14" s="70"/>
    </row>
    <row r="15" spans="1:14" ht="14.25" x14ac:dyDescent="0.2">
      <c r="A15" s="69"/>
      <c r="B15" s="70"/>
      <c r="C15" s="70"/>
      <c r="D15" s="70"/>
      <c r="E15" s="70"/>
      <c r="F15" s="70"/>
    </row>
    <row r="16" spans="1:14" ht="14.25" x14ac:dyDescent="0.2">
      <c r="A16" s="69"/>
      <c r="B16" s="70"/>
      <c r="C16" s="70"/>
      <c r="D16" s="70"/>
      <c r="E16" s="70"/>
      <c r="F16" s="70"/>
    </row>
    <row r="17" spans="1:6" ht="14.25" x14ac:dyDescent="0.2">
      <c r="A17" s="69"/>
      <c r="B17" s="70"/>
      <c r="C17" s="70"/>
      <c r="D17" s="70"/>
      <c r="E17" s="70"/>
      <c r="F17" s="70"/>
    </row>
    <row r="18" spans="1:6" ht="14.25" x14ac:dyDescent="0.2">
      <c r="A18" s="69"/>
      <c r="B18" s="70"/>
      <c r="C18" s="70"/>
      <c r="D18" s="70"/>
      <c r="E18" s="70"/>
      <c r="F18" s="70"/>
    </row>
    <row r="19" spans="1:6" ht="14.25" x14ac:dyDescent="0.2">
      <c r="A19" s="69"/>
      <c r="B19" s="70"/>
      <c r="C19" s="70"/>
      <c r="D19" s="70"/>
      <c r="E19" s="70"/>
      <c r="F19" s="70"/>
    </row>
    <row r="20" spans="1:6" ht="14.25" x14ac:dyDescent="0.2">
      <c r="A20" s="69"/>
      <c r="B20" s="70"/>
      <c r="C20" s="70"/>
      <c r="D20" s="70"/>
      <c r="E20" s="70"/>
      <c r="F20" s="70"/>
    </row>
    <row r="21" spans="1:6" ht="14.25" x14ac:dyDescent="0.2">
      <c r="A21" s="69"/>
      <c r="B21" s="70"/>
      <c r="C21" s="70"/>
      <c r="D21" s="70"/>
      <c r="E21" s="70"/>
      <c r="F21" s="70"/>
    </row>
    <row r="22" spans="1:6" ht="14.25" x14ac:dyDescent="0.2">
      <c r="A22" s="69"/>
      <c r="B22" s="70"/>
      <c r="C22" s="70"/>
      <c r="D22" s="70"/>
      <c r="E22" s="70"/>
      <c r="F22" s="70"/>
    </row>
    <row r="23" spans="1:6" ht="14.25" x14ac:dyDescent="0.2">
      <c r="A23" s="69"/>
      <c r="B23" s="70"/>
      <c r="C23" s="70"/>
      <c r="D23" s="70"/>
      <c r="E23" s="70"/>
      <c r="F23" s="70"/>
    </row>
    <row r="24" spans="1:6" ht="14.25" x14ac:dyDescent="0.2">
      <c r="A24" s="69"/>
      <c r="B24" s="70"/>
      <c r="C24" s="70"/>
      <c r="D24" s="70"/>
      <c r="E24" s="70"/>
      <c r="F24" s="70"/>
    </row>
    <row r="25" spans="1:6" ht="15" thickBot="1" x14ac:dyDescent="0.25">
      <c r="A25" s="69"/>
      <c r="B25" s="70"/>
      <c r="C25" s="70"/>
      <c r="D25" s="70"/>
      <c r="E25" s="70"/>
      <c r="F25" s="70"/>
    </row>
    <row r="26" spans="1:6" ht="30.75" thickBot="1" x14ac:dyDescent="0.25">
      <c r="A26" s="25" t="s">
        <v>74</v>
      </c>
      <c r="B26" s="18" t="s">
        <v>79</v>
      </c>
      <c r="C26" s="18" t="s">
        <v>61</v>
      </c>
      <c r="D26" s="74"/>
      <c r="E26" s="70"/>
      <c r="F26" s="70"/>
    </row>
    <row r="27" spans="1:6" ht="14.25" x14ac:dyDescent="0.2">
      <c r="A27" s="27" t="s">
        <v>6</v>
      </c>
      <c r="B27" s="28">
        <v>-2.3049650205050898E-2</v>
      </c>
      <c r="C27" s="65">
        <v>-1.7485000316029287E-2</v>
      </c>
      <c r="D27" s="74"/>
      <c r="E27" s="70"/>
      <c r="F27" s="70"/>
    </row>
    <row r="28" spans="1:6" ht="14.25" x14ac:dyDescent="0.2">
      <c r="A28" s="27" t="s">
        <v>118</v>
      </c>
      <c r="B28" s="28">
        <v>-1.8523330158686457E-2</v>
      </c>
      <c r="C28" s="65">
        <v>-8.6787852926904496E-2</v>
      </c>
      <c r="D28" s="74"/>
      <c r="E28" s="70"/>
      <c r="F28" s="70"/>
    </row>
    <row r="29" spans="1:6" ht="14.25" x14ac:dyDescent="0.2">
      <c r="A29" s="27" t="s">
        <v>110</v>
      </c>
      <c r="B29" s="28">
        <v>-1.0600268472043761E-2</v>
      </c>
      <c r="C29" s="65">
        <v>2.5128249060178742E-2</v>
      </c>
      <c r="D29" s="74"/>
      <c r="E29" s="70"/>
      <c r="F29" s="70"/>
    </row>
    <row r="30" spans="1:6" ht="14.25" x14ac:dyDescent="0.2">
      <c r="A30" s="27" t="s">
        <v>5</v>
      </c>
      <c r="B30" s="28">
        <v>2.9348230338324122E-3</v>
      </c>
      <c r="C30" s="65">
        <v>4.812020081801327E-2</v>
      </c>
      <c r="D30" s="74"/>
      <c r="E30" s="70"/>
      <c r="F30" s="70"/>
    </row>
    <row r="31" spans="1:6" ht="14.25" x14ac:dyDescent="0.2">
      <c r="A31" s="27" t="s">
        <v>4</v>
      </c>
      <c r="B31" s="28">
        <v>8.441324782743731E-3</v>
      </c>
      <c r="C31" s="65">
        <v>4.1524019878520502E-3</v>
      </c>
      <c r="D31" s="74"/>
      <c r="E31" s="70"/>
      <c r="F31" s="70"/>
    </row>
    <row r="32" spans="1:6" ht="14.25" x14ac:dyDescent="0.2">
      <c r="A32" s="27" t="s">
        <v>120</v>
      </c>
      <c r="B32" s="28">
        <v>2.2660042916617495E-2</v>
      </c>
      <c r="C32" s="65">
        <v>-8.1789706739039625E-2</v>
      </c>
      <c r="D32" s="74"/>
      <c r="E32" s="70"/>
      <c r="F32" s="70"/>
    </row>
    <row r="33" spans="1:6" ht="14.25" x14ac:dyDescent="0.2">
      <c r="A33" s="27" t="s">
        <v>108</v>
      </c>
      <c r="B33" s="28">
        <v>2.7799808829992001E-2</v>
      </c>
      <c r="C33" s="65">
        <v>6.1776253768728751E-2</v>
      </c>
      <c r="D33" s="74"/>
      <c r="E33" s="70"/>
      <c r="F33" s="70"/>
    </row>
    <row r="34" spans="1:6" ht="14.25" x14ac:dyDescent="0.2">
      <c r="A34" s="27" t="s">
        <v>8</v>
      </c>
      <c r="B34" s="28">
        <v>3.3439292485956562E-2</v>
      </c>
      <c r="C34" s="65">
        <v>2.5082879380132983E-2</v>
      </c>
      <c r="D34" s="74"/>
      <c r="E34" s="70"/>
      <c r="F34" s="70"/>
    </row>
    <row r="35" spans="1:6" ht="14.25" x14ac:dyDescent="0.2">
      <c r="A35" s="27" t="s">
        <v>109</v>
      </c>
      <c r="B35" s="28">
        <v>5.147031284462078E-2</v>
      </c>
      <c r="C35" s="65">
        <v>0.10730552917975311</v>
      </c>
      <c r="D35" s="74"/>
      <c r="E35" s="70"/>
      <c r="F35" s="70"/>
    </row>
    <row r="36" spans="1:6" ht="14.25" x14ac:dyDescent="0.2">
      <c r="A36" s="27" t="s">
        <v>111</v>
      </c>
      <c r="B36" s="28">
        <v>5.704431492062767E-2</v>
      </c>
      <c r="C36" s="65">
        <v>0.15795755051789873</v>
      </c>
      <c r="D36" s="74"/>
      <c r="E36" s="70"/>
      <c r="F36" s="70"/>
    </row>
    <row r="37" spans="1:6" ht="15" thickBot="1" x14ac:dyDescent="0.25">
      <c r="A37" s="75" t="s">
        <v>7</v>
      </c>
      <c r="B37" s="76">
        <v>0.11882583294368954</v>
      </c>
      <c r="C37" s="77">
        <v>0.31764372615688519</v>
      </c>
      <c r="D37" s="74"/>
      <c r="E37" s="70"/>
      <c r="F37" s="70"/>
    </row>
    <row r="38" spans="1:6" ht="14.25" x14ac:dyDescent="0.2">
      <c r="A38" s="69"/>
      <c r="B38" s="70"/>
      <c r="C38" s="70"/>
      <c r="D38" s="74"/>
      <c r="E38" s="70"/>
      <c r="F38" s="70"/>
    </row>
    <row r="39" spans="1:6" ht="14.25" x14ac:dyDescent="0.2">
      <c r="A39" s="69"/>
      <c r="B39" s="70"/>
      <c r="C39" s="70"/>
      <c r="D39" s="74"/>
      <c r="E39" s="70"/>
      <c r="F39" s="70"/>
    </row>
  </sheetData>
  <autoFilter ref="A26:C26" xr:uid="{E012CA4C-E7BA-4208-B53F-94B2AA6CECE5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0CE88-B624-4844-9717-D7C1C28B5070}">
  <sheetPr>
    <tabColor indexed="43"/>
    <pageSetUpPr fitToPage="1"/>
  </sheetPr>
  <dimension ref="A1:K8"/>
  <sheetViews>
    <sheetView zoomScale="85" workbookViewId="0">
      <selection activeCell="B3" sqref="B3"/>
    </sheetView>
  </sheetViews>
  <sheetFormatPr defaultRowHeight="14.25" x14ac:dyDescent="0.2"/>
  <cols>
    <col min="1" max="1" width="4.7109375" style="31" customWidth="1"/>
    <col min="2" max="2" width="53.85546875" style="29" bestFit="1" customWidth="1"/>
    <col min="3" max="4" width="12.7109375" style="31" customWidth="1"/>
    <col min="5" max="5" width="19.28515625" style="6" bestFit="1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9" bestFit="1" customWidth="1"/>
    <col min="10" max="10" width="34.7109375" style="29" customWidth="1"/>
    <col min="11" max="11" width="35.85546875" style="29" customWidth="1"/>
    <col min="12" max="16384" width="9.140625" style="29"/>
  </cols>
  <sheetData>
    <row r="1" spans="1:11" ht="16.5" thickBot="1" x14ac:dyDescent="0.25">
      <c r="A1" s="173" t="s">
        <v>101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1" ht="30.75" thickBot="1" x14ac:dyDescent="0.25">
      <c r="A2" s="15" t="s">
        <v>34</v>
      </c>
      <c r="B2" s="48" t="s">
        <v>21</v>
      </c>
      <c r="C2" s="18" t="s">
        <v>31</v>
      </c>
      <c r="D2" s="18" t="s">
        <v>32</v>
      </c>
      <c r="E2" s="17" t="s">
        <v>35</v>
      </c>
      <c r="F2" s="17" t="s">
        <v>56</v>
      </c>
      <c r="G2" s="17" t="s">
        <v>57</v>
      </c>
      <c r="H2" s="18" t="s">
        <v>58</v>
      </c>
      <c r="I2" s="18" t="s">
        <v>12</v>
      </c>
      <c r="J2" s="18" t="s">
        <v>13</v>
      </c>
    </row>
    <row r="3" spans="1:11" ht="14.25" customHeight="1" x14ac:dyDescent="0.2">
      <c r="A3" s="21">
        <v>1</v>
      </c>
      <c r="B3" s="81" t="s">
        <v>121</v>
      </c>
      <c r="C3" s="108" t="s">
        <v>33</v>
      </c>
      <c r="D3" s="109" t="s">
        <v>112</v>
      </c>
      <c r="E3" s="82">
        <v>5290104717.2299995</v>
      </c>
      <c r="F3" s="83">
        <v>483372561</v>
      </c>
      <c r="G3" s="82">
        <v>10.94</v>
      </c>
      <c r="H3" s="52">
        <v>10</v>
      </c>
      <c r="I3" s="81" t="s">
        <v>113</v>
      </c>
      <c r="J3" s="84" t="s">
        <v>122</v>
      </c>
      <c r="K3" s="49"/>
    </row>
    <row r="4" spans="1:11" ht="14.25" customHeight="1" x14ac:dyDescent="0.2">
      <c r="A4" s="21">
        <v>2</v>
      </c>
      <c r="B4" s="81" t="s">
        <v>123</v>
      </c>
      <c r="C4" s="108" t="s">
        <v>33</v>
      </c>
      <c r="D4" s="109" t="s">
        <v>112</v>
      </c>
      <c r="E4" s="82">
        <v>1134887465.6600001</v>
      </c>
      <c r="F4" s="83">
        <v>173664</v>
      </c>
      <c r="G4" s="82">
        <v>6534.96</v>
      </c>
      <c r="H4" s="52">
        <v>4000</v>
      </c>
      <c r="I4" s="81" t="s">
        <v>113</v>
      </c>
      <c r="J4" s="84" t="s">
        <v>114</v>
      </c>
      <c r="K4" s="49"/>
    </row>
    <row r="5" spans="1:11" ht="14.25" customHeight="1" x14ac:dyDescent="0.2">
      <c r="A5" s="21">
        <v>3</v>
      </c>
      <c r="B5" s="81" t="s">
        <v>107</v>
      </c>
      <c r="C5" s="108" t="s">
        <v>33</v>
      </c>
      <c r="D5" s="109" t="s">
        <v>115</v>
      </c>
      <c r="E5" s="82">
        <v>9212432.9800000004</v>
      </c>
      <c r="F5" s="83">
        <v>181502</v>
      </c>
      <c r="G5" s="82">
        <v>50.756599999999999</v>
      </c>
      <c r="H5" s="52">
        <v>10</v>
      </c>
      <c r="I5" s="81" t="s">
        <v>116</v>
      </c>
      <c r="J5" s="84" t="s">
        <v>117</v>
      </c>
      <c r="K5" s="49"/>
    </row>
    <row r="6" spans="1:11" ht="14.25" customHeight="1" x14ac:dyDescent="0.2">
      <c r="A6" s="21">
        <v>4</v>
      </c>
      <c r="B6" s="81" t="s">
        <v>73</v>
      </c>
      <c r="C6" s="108" t="s">
        <v>33</v>
      </c>
      <c r="D6" s="109" t="s">
        <v>112</v>
      </c>
      <c r="E6" s="82">
        <v>4235613.1399999997</v>
      </c>
      <c r="F6" s="83">
        <v>152637</v>
      </c>
      <c r="G6" s="82">
        <v>27.749600000000001</v>
      </c>
      <c r="H6" s="52">
        <v>100</v>
      </c>
      <c r="I6" s="81" t="s">
        <v>116</v>
      </c>
      <c r="J6" s="84" t="s">
        <v>117</v>
      </c>
      <c r="K6" s="49"/>
    </row>
    <row r="7" spans="1:11" ht="15.75" thickBot="1" x14ac:dyDescent="0.25">
      <c r="A7" s="174" t="s">
        <v>42</v>
      </c>
      <c r="B7" s="175"/>
      <c r="C7" s="110" t="s">
        <v>43</v>
      </c>
      <c r="D7" s="110" t="s">
        <v>43</v>
      </c>
      <c r="E7" s="96">
        <f>SUM(E3:E6)</f>
        <v>6438440229.0099993</v>
      </c>
      <c r="F7" s="97">
        <f>SUM(F3:F6)</f>
        <v>483880364</v>
      </c>
      <c r="G7" s="110" t="s">
        <v>43</v>
      </c>
      <c r="H7" s="110" t="s">
        <v>43</v>
      </c>
      <c r="I7" s="110" t="s">
        <v>43</v>
      </c>
      <c r="J7" s="110" t="s">
        <v>43</v>
      </c>
    </row>
    <row r="8" spans="1:11" ht="15" thickBot="1" x14ac:dyDescent="0.25">
      <c r="A8" s="191"/>
      <c r="B8" s="191"/>
      <c r="C8" s="191"/>
      <c r="D8" s="191"/>
      <c r="E8" s="191"/>
      <c r="F8" s="191"/>
      <c r="G8" s="191"/>
      <c r="H8" s="191"/>
      <c r="I8" s="156"/>
      <c r="J8" s="156"/>
    </row>
  </sheetData>
  <mergeCells count="3">
    <mergeCell ref="A1:J1"/>
    <mergeCell ref="A7:B7"/>
    <mergeCell ref="A8:H8"/>
  </mergeCells>
  <phoneticPr fontId="12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6E5EA-81EE-4878-BBCF-01460E17BE94}">
  <sheetPr>
    <tabColor indexed="43"/>
    <pageSetUpPr fitToPage="1"/>
  </sheetPr>
  <dimension ref="A1:K14"/>
  <sheetViews>
    <sheetView zoomScale="85" workbookViewId="0">
      <selection activeCell="E8" sqref="E8"/>
    </sheetView>
  </sheetViews>
  <sheetFormatPr defaultRowHeight="14.25" x14ac:dyDescent="0.2"/>
  <cols>
    <col min="1" max="1" width="4.42578125" style="31" customWidth="1"/>
    <col min="2" max="2" width="53.85546875" style="31" bestFit="1" customWidth="1"/>
    <col min="3" max="4" width="14.7109375" style="30" customWidth="1"/>
    <col min="5" max="8" width="12.7109375" style="31" customWidth="1"/>
    <col min="9" max="9" width="16.140625" style="31" bestFit="1" customWidth="1"/>
    <col min="10" max="10" width="19.140625" style="31" customWidth="1"/>
    <col min="11" max="11" width="21.42578125" style="31" bestFit="1" customWidth="1"/>
    <col min="12" max="16384" width="9.140625" style="31"/>
  </cols>
  <sheetData>
    <row r="1" spans="1:11" s="50" customFormat="1" ht="16.5" thickBot="1" x14ac:dyDescent="0.25">
      <c r="A1" s="189" t="s">
        <v>102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1" s="22" customFormat="1" ht="15.75" customHeight="1" thickBot="1" x14ac:dyDescent="0.25">
      <c r="A2" s="180" t="s">
        <v>34</v>
      </c>
      <c r="B2" s="100"/>
      <c r="C2" s="101"/>
      <c r="D2" s="102"/>
      <c r="E2" s="182" t="s">
        <v>60</v>
      </c>
      <c r="F2" s="182"/>
      <c r="G2" s="182"/>
      <c r="H2" s="182"/>
      <c r="I2" s="182"/>
      <c r="J2" s="182"/>
      <c r="K2" s="182"/>
    </row>
    <row r="3" spans="1:11" s="22" customFormat="1" ht="60.75" thickBot="1" x14ac:dyDescent="0.25">
      <c r="A3" s="181"/>
      <c r="B3" s="103" t="s">
        <v>21</v>
      </c>
      <c r="C3" s="26" t="s">
        <v>9</v>
      </c>
      <c r="D3" s="26" t="s">
        <v>10</v>
      </c>
      <c r="E3" s="17" t="s">
        <v>80</v>
      </c>
      <c r="F3" s="17" t="s">
        <v>89</v>
      </c>
      <c r="G3" s="17" t="s">
        <v>90</v>
      </c>
      <c r="H3" s="17" t="s">
        <v>78</v>
      </c>
      <c r="I3" s="17" t="s">
        <v>91</v>
      </c>
      <c r="J3" s="17" t="s">
        <v>44</v>
      </c>
      <c r="K3" s="18" t="s">
        <v>81</v>
      </c>
    </row>
    <row r="4" spans="1:11" s="22" customFormat="1" collapsed="1" x14ac:dyDescent="0.2">
      <c r="A4" s="21">
        <v>1</v>
      </c>
      <c r="B4" s="27" t="s">
        <v>73</v>
      </c>
      <c r="C4" s="104">
        <v>40555</v>
      </c>
      <c r="D4" s="104">
        <v>40626</v>
      </c>
      <c r="E4" s="98">
        <v>-1.5040624077952147E-3</v>
      </c>
      <c r="F4" s="98">
        <v>-1.1745265212219635E-2</v>
      </c>
      <c r="G4" s="98">
        <v>-9.0844165119269293E-3</v>
      </c>
      <c r="H4" s="98">
        <v>8.8697780986158659E-2</v>
      </c>
      <c r="I4" s="98">
        <v>-9.6891271220616026E-3</v>
      </c>
      <c r="J4" s="105">
        <v>-0.72250400000000004</v>
      </c>
      <c r="K4" s="118">
        <v>-8.0922072129050338E-2</v>
      </c>
    </row>
    <row r="5" spans="1:11" s="22" customFormat="1" x14ac:dyDescent="0.2">
      <c r="A5" s="157">
        <v>2</v>
      </c>
      <c r="B5" s="162" t="s">
        <v>107</v>
      </c>
      <c r="C5" s="163">
        <v>41848</v>
      </c>
      <c r="D5" s="163">
        <v>42032</v>
      </c>
      <c r="E5" s="164">
        <v>-3.599680163488872E-2</v>
      </c>
      <c r="F5" s="164">
        <v>-0.14215695387855209</v>
      </c>
      <c r="G5" s="164">
        <v>9.4850235335228517E-2</v>
      </c>
      <c r="H5" s="164">
        <v>0.38564521721088818</v>
      </c>
      <c r="I5" s="164">
        <v>2.9902866917328241E-2</v>
      </c>
      <c r="J5" s="165">
        <v>4.0756600000000001</v>
      </c>
      <c r="K5" s="166">
        <v>0.15402242355730156</v>
      </c>
    </row>
    <row r="6" spans="1:11" s="22" customFormat="1" x14ac:dyDescent="0.2">
      <c r="A6" s="157">
        <v>3</v>
      </c>
      <c r="B6" s="162" t="s">
        <v>123</v>
      </c>
      <c r="C6" s="163">
        <v>45471</v>
      </c>
      <c r="D6" s="163">
        <v>45513</v>
      </c>
      <c r="E6" s="164">
        <v>4.238882154650403E-3</v>
      </c>
      <c r="F6" s="164" t="s">
        <v>19</v>
      </c>
      <c r="G6" s="164">
        <v>4.9064459136859195E-2</v>
      </c>
      <c r="H6" s="164" t="s">
        <v>19</v>
      </c>
      <c r="I6" s="164">
        <v>4.3746452677795311E-2</v>
      </c>
      <c r="J6" s="165">
        <v>0.63373999999999997</v>
      </c>
      <c r="K6" s="166">
        <v>0.31297052172945317</v>
      </c>
    </row>
    <row r="7" spans="1:11" s="22" customFormat="1" x14ac:dyDescent="0.2">
      <c r="A7" s="157">
        <v>4</v>
      </c>
      <c r="B7" s="162" t="s">
        <v>121</v>
      </c>
      <c r="C7" s="163">
        <v>45797</v>
      </c>
      <c r="D7" s="163">
        <v>45849</v>
      </c>
      <c r="E7" s="164">
        <v>1.1342941399425044E-2</v>
      </c>
      <c r="F7" s="164" t="s">
        <v>19</v>
      </c>
      <c r="G7" s="164">
        <v>7.3096088201828335E-2</v>
      </c>
      <c r="H7" s="164" t="s">
        <v>19</v>
      </c>
      <c r="I7" s="164">
        <v>4.5489296636085585E-2</v>
      </c>
      <c r="J7" s="165">
        <v>9.3999999999999861E-2</v>
      </c>
      <c r="K7" s="166">
        <v>0.10720416220697415</v>
      </c>
    </row>
    <row r="8" spans="1:11" s="22" customFormat="1" ht="15.75" collapsed="1" thickBot="1" x14ac:dyDescent="0.25">
      <c r="A8" s="157"/>
      <c r="B8" s="158" t="s">
        <v>93</v>
      </c>
      <c r="C8" s="159" t="s">
        <v>43</v>
      </c>
      <c r="D8" s="159" t="s">
        <v>43</v>
      </c>
      <c r="E8" s="160">
        <f>AVERAGE(E4:E7)</f>
        <v>-5.4797601221521219E-3</v>
      </c>
      <c r="F8" s="160">
        <f>AVERAGE(F4:F7)</f>
        <v>-7.6951109545385865E-2</v>
      </c>
      <c r="G8" s="160">
        <f>AVERAGE(G4:G7)</f>
        <v>5.1981591540497279E-2</v>
      </c>
      <c r="H8" s="160">
        <f>AVERAGE(H4:H7)</f>
        <v>0.23717149909852342</v>
      </c>
      <c r="I8" s="160">
        <f>AVERAGE(I4:I7)</f>
        <v>2.7362372277286884E-2</v>
      </c>
      <c r="J8" s="159" t="s">
        <v>43</v>
      </c>
      <c r="K8" s="160">
        <f>AVERAGE(K4:K7)</f>
        <v>0.12331875884116963</v>
      </c>
    </row>
    <row r="9" spans="1:11" s="22" customFormat="1" hidden="1" x14ac:dyDescent="0.2">
      <c r="A9" s="194" t="s">
        <v>82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</row>
    <row r="10" spans="1:11" s="22" customFormat="1" ht="15" hidden="1" thickBot="1" x14ac:dyDescent="0.25">
      <c r="A10" s="193" t="s">
        <v>83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3"/>
    </row>
    <row r="11" spans="1:11" s="22" customFormat="1" ht="15.75" hidden="1" customHeight="1" x14ac:dyDescent="0.2">
      <c r="C11" s="64"/>
      <c r="D11" s="64"/>
    </row>
    <row r="12" spans="1:11" ht="15" thickBot="1" x14ac:dyDescent="0.25">
      <c r="A12" s="192"/>
      <c r="B12" s="192"/>
      <c r="C12" s="192"/>
      <c r="D12" s="192"/>
      <c r="E12" s="192"/>
      <c r="F12" s="192"/>
      <c r="G12" s="192"/>
      <c r="H12" s="192"/>
      <c r="I12" s="161"/>
      <c r="J12" s="161"/>
      <c r="K12" s="161"/>
    </row>
    <row r="13" spans="1:11" x14ac:dyDescent="0.2">
      <c r="B13" s="29"/>
      <c r="C13" s="106"/>
      <c r="E13" s="106"/>
    </row>
    <row r="14" spans="1:11" x14ac:dyDescent="0.2">
      <c r="E14" s="106"/>
      <c r="F14" s="106"/>
    </row>
  </sheetData>
  <mergeCells count="6">
    <mergeCell ref="A12:H12"/>
    <mergeCell ref="A10:K10"/>
    <mergeCell ref="A1:J1"/>
    <mergeCell ref="A2:A3"/>
    <mergeCell ref="E2:K2"/>
    <mergeCell ref="A9:K9"/>
  </mergeCells>
  <phoneticPr fontId="12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AB14-8A56-4614-9422-229FC5B90D2E}">
  <sheetPr>
    <tabColor indexed="43"/>
  </sheetPr>
  <dimension ref="A1:H119"/>
  <sheetViews>
    <sheetView zoomScale="85" workbookViewId="0">
      <selection activeCell="B4" sqref="B4"/>
    </sheetView>
  </sheetViews>
  <sheetFormatPr defaultRowHeight="14.25" x14ac:dyDescent="0.2"/>
  <cols>
    <col min="1" max="1" width="4" style="20" customWidth="1"/>
    <col min="2" max="2" width="53.85546875" style="20" bestFit="1" customWidth="1"/>
    <col min="3" max="3" width="24.7109375" style="20" customWidth="1"/>
    <col min="4" max="4" width="24.7109375" style="51" customWidth="1"/>
    <col min="5" max="7" width="24.7109375" style="20" customWidth="1"/>
    <col min="8" max="16384" width="9.140625" style="20"/>
  </cols>
  <sheetData>
    <row r="1" spans="1:8" s="29" customFormat="1" ht="16.5" thickBot="1" x14ac:dyDescent="0.25">
      <c r="A1" s="185" t="s">
        <v>103</v>
      </c>
      <c r="B1" s="185"/>
      <c r="C1" s="185"/>
      <c r="D1" s="185"/>
      <c r="E1" s="185"/>
      <c r="F1" s="185"/>
      <c r="G1" s="185"/>
    </row>
    <row r="2" spans="1:8" s="29" customFormat="1" ht="15.75" customHeight="1" thickBot="1" x14ac:dyDescent="0.25">
      <c r="A2" s="198" t="s">
        <v>34</v>
      </c>
      <c r="B2" s="88"/>
      <c r="C2" s="186" t="s">
        <v>22</v>
      </c>
      <c r="D2" s="195"/>
      <c r="E2" s="196" t="s">
        <v>59</v>
      </c>
      <c r="F2" s="197"/>
      <c r="G2" s="89"/>
    </row>
    <row r="3" spans="1:8" s="29" customFormat="1" ht="45.75" thickBot="1" x14ac:dyDescent="0.25">
      <c r="A3" s="181"/>
      <c r="B3" s="35" t="s">
        <v>21</v>
      </c>
      <c r="C3" s="35" t="s">
        <v>45</v>
      </c>
      <c r="D3" s="35" t="s">
        <v>24</v>
      </c>
      <c r="E3" s="35" t="s">
        <v>25</v>
      </c>
      <c r="F3" s="35" t="s">
        <v>24</v>
      </c>
      <c r="G3" s="36" t="s">
        <v>87</v>
      </c>
    </row>
    <row r="4" spans="1:8" s="29" customFormat="1" x14ac:dyDescent="0.2">
      <c r="A4" s="21">
        <v>1</v>
      </c>
      <c r="B4" s="37" t="s">
        <v>121</v>
      </c>
      <c r="C4" s="38">
        <v>295422.50865999982</v>
      </c>
      <c r="D4" s="98">
        <v>5.914740844835064E-2</v>
      </c>
      <c r="E4" s="39">
        <v>21640000</v>
      </c>
      <c r="F4" s="98">
        <v>4.6866956822653016E-2</v>
      </c>
      <c r="G4" s="40">
        <v>234057.73156453652</v>
      </c>
    </row>
    <row r="5" spans="1:8" s="29" customFormat="1" x14ac:dyDescent="0.2">
      <c r="A5" s="142">
        <v>2</v>
      </c>
      <c r="B5" s="167" t="s">
        <v>123</v>
      </c>
      <c r="C5" s="152">
        <v>12046.244190000058</v>
      </c>
      <c r="D5" s="168">
        <v>1.0728359415082187E-2</v>
      </c>
      <c r="E5" s="169">
        <v>1115</v>
      </c>
      <c r="F5" s="168">
        <v>6.4619325524923358E-3</v>
      </c>
      <c r="G5" s="41">
        <v>7216.1552230375291</v>
      </c>
    </row>
    <row r="6" spans="1:8" s="29" customFormat="1" x14ac:dyDescent="0.2">
      <c r="A6" s="142">
        <v>3</v>
      </c>
      <c r="B6" s="167" t="s">
        <v>73</v>
      </c>
      <c r="C6" s="152">
        <v>-6.3861100000003352</v>
      </c>
      <c r="D6" s="168">
        <v>-1.505448168101476E-3</v>
      </c>
      <c r="E6" s="169">
        <v>0</v>
      </c>
      <c r="F6" s="168">
        <v>0</v>
      </c>
      <c r="G6" s="41">
        <v>0</v>
      </c>
    </row>
    <row r="7" spans="1:8" s="29" customFormat="1" x14ac:dyDescent="0.2">
      <c r="A7" s="142">
        <v>4</v>
      </c>
      <c r="B7" s="167" t="s">
        <v>107</v>
      </c>
      <c r="C7" s="152">
        <v>-343.99333000000007</v>
      </c>
      <c r="D7" s="168">
        <v>-3.5996021822513283E-2</v>
      </c>
      <c r="E7" s="169">
        <v>0</v>
      </c>
      <c r="F7" s="168">
        <v>0</v>
      </c>
      <c r="G7" s="41">
        <v>0</v>
      </c>
    </row>
    <row r="8" spans="1:8" s="29" customFormat="1" ht="15.75" thickBot="1" x14ac:dyDescent="0.25">
      <c r="A8" s="113"/>
      <c r="B8" s="90" t="s">
        <v>42</v>
      </c>
      <c r="C8" s="91">
        <v>307118.37340999983</v>
      </c>
      <c r="D8" s="95">
        <v>5.0090075295834521E-2</v>
      </c>
      <c r="E8" s="92">
        <v>21641115</v>
      </c>
      <c r="F8" s="95">
        <v>4.681799532778317E-2</v>
      </c>
      <c r="G8" s="114">
        <v>234057.73156453652</v>
      </c>
    </row>
    <row r="9" spans="1:8" s="29" customFormat="1" ht="15" customHeight="1" thickBot="1" x14ac:dyDescent="0.25">
      <c r="A9" s="176"/>
      <c r="B9" s="176"/>
      <c r="C9" s="176"/>
      <c r="D9" s="176"/>
      <c r="E9" s="176"/>
      <c r="F9" s="176"/>
      <c r="G9" s="176"/>
      <c r="H9" s="7"/>
    </row>
    <row r="10" spans="1:8" s="29" customFormat="1" x14ac:dyDescent="0.2">
      <c r="D10" s="6"/>
    </row>
    <row r="11" spans="1:8" s="29" customFormat="1" x14ac:dyDescent="0.2">
      <c r="D11" s="6"/>
    </row>
    <row r="12" spans="1:8" s="29" customFormat="1" x14ac:dyDescent="0.2">
      <c r="D12" s="6"/>
    </row>
    <row r="13" spans="1:8" s="29" customFormat="1" x14ac:dyDescent="0.2">
      <c r="D13" s="6"/>
    </row>
    <row r="14" spans="1:8" s="29" customFormat="1" x14ac:dyDescent="0.2">
      <c r="D14" s="6"/>
    </row>
    <row r="15" spans="1:8" s="29" customFormat="1" x14ac:dyDescent="0.2">
      <c r="D15" s="6"/>
    </row>
    <row r="16" spans="1:8" s="29" customFormat="1" x14ac:dyDescent="0.2">
      <c r="D16" s="6"/>
    </row>
    <row r="17" spans="2:5" s="29" customFormat="1" x14ac:dyDescent="0.2">
      <c r="D17" s="6"/>
    </row>
    <row r="18" spans="2:5" s="29" customFormat="1" x14ac:dyDescent="0.2">
      <c r="D18" s="6"/>
    </row>
    <row r="19" spans="2:5" s="29" customFormat="1" x14ac:dyDescent="0.2">
      <c r="D19" s="6"/>
    </row>
    <row r="20" spans="2:5" s="29" customFormat="1" x14ac:dyDescent="0.2">
      <c r="D20" s="6"/>
    </row>
    <row r="21" spans="2:5" s="29" customFormat="1" x14ac:dyDescent="0.2">
      <c r="D21" s="6"/>
    </row>
    <row r="22" spans="2:5" s="29" customFormat="1" x14ac:dyDescent="0.2">
      <c r="D22" s="6"/>
    </row>
    <row r="23" spans="2:5" s="29" customFormat="1" x14ac:dyDescent="0.2">
      <c r="D23" s="6"/>
    </row>
    <row r="24" spans="2:5" s="29" customFormat="1" x14ac:dyDescent="0.2">
      <c r="D24" s="6"/>
    </row>
    <row r="25" spans="2:5" s="29" customFormat="1" x14ac:dyDescent="0.2">
      <c r="D25" s="6"/>
    </row>
    <row r="26" spans="2:5" s="29" customFormat="1" x14ac:dyDescent="0.2">
      <c r="D26" s="6"/>
    </row>
    <row r="27" spans="2:5" s="29" customFormat="1" x14ac:dyDescent="0.2">
      <c r="D27" s="6"/>
    </row>
    <row r="28" spans="2:5" s="29" customFormat="1" x14ac:dyDescent="0.2">
      <c r="D28" s="6"/>
    </row>
    <row r="29" spans="2:5" s="29" customFormat="1" x14ac:dyDescent="0.2">
      <c r="D29" s="6"/>
    </row>
    <row r="30" spans="2:5" s="29" customFormat="1" ht="15" thickBot="1" x14ac:dyDescent="0.25">
      <c r="B30" s="79"/>
      <c r="C30" s="79"/>
      <c r="D30" s="80"/>
      <c r="E30" s="79"/>
    </row>
    <row r="31" spans="2:5" s="29" customFormat="1" x14ac:dyDescent="0.2"/>
    <row r="32" spans="2:5" s="29" customFormat="1" x14ac:dyDescent="0.2"/>
    <row r="33" spans="2:6" s="29" customFormat="1" x14ac:dyDescent="0.2"/>
    <row r="34" spans="2:6" s="29" customFormat="1" x14ac:dyDescent="0.2"/>
    <row r="35" spans="2:6" s="29" customFormat="1" x14ac:dyDescent="0.2"/>
    <row r="36" spans="2:6" s="29" customFormat="1" ht="30.75" thickBot="1" x14ac:dyDescent="0.25">
      <c r="B36" s="47" t="s">
        <v>21</v>
      </c>
      <c r="C36" s="35" t="s">
        <v>48</v>
      </c>
      <c r="D36" s="35" t="s">
        <v>49</v>
      </c>
      <c r="E36" s="36" t="s">
        <v>46</v>
      </c>
    </row>
    <row r="37" spans="2:6" s="29" customFormat="1" x14ac:dyDescent="0.2">
      <c r="B37" s="37" t="str">
        <f t="shared" ref="B37:D40" si="0">B4</f>
        <v>ІНЖУР REIT</v>
      </c>
      <c r="C37" s="38">
        <f t="shared" si="0"/>
        <v>295422.50865999982</v>
      </c>
      <c r="D37" s="151">
        <f t="shared" si="0"/>
        <v>5.914740844835064E-2</v>
      </c>
      <c r="E37" s="40">
        <f>G4</f>
        <v>234057.73156453652</v>
      </c>
    </row>
    <row r="38" spans="2:6" x14ac:dyDescent="0.2">
      <c r="B38" s="37" t="str">
        <f t="shared" si="0"/>
        <v>ІНЖУР ЕНЕРДЖІ</v>
      </c>
      <c r="C38" s="38">
        <f t="shared" si="0"/>
        <v>12046.244190000058</v>
      </c>
      <c r="D38" s="151">
        <f t="shared" si="0"/>
        <v>1.0728359415082187E-2</v>
      </c>
      <c r="E38" s="40">
        <f>G5</f>
        <v>7216.1552230375291</v>
      </c>
      <c r="F38" s="19"/>
    </row>
    <row r="39" spans="2:6" x14ac:dyDescent="0.2">
      <c r="B39" s="37" t="str">
        <f t="shared" si="0"/>
        <v>Індекс Української Біржі</v>
      </c>
      <c r="C39" s="38">
        <f t="shared" si="0"/>
        <v>-6.3861100000003352</v>
      </c>
      <c r="D39" s="151">
        <f t="shared" si="0"/>
        <v>-1.505448168101476E-3</v>
      </c>
      <c r="E39" s="40">
        <f>G6</f>
        <v>0</v>
      </c>
      <c r="F39" s="19"/>
    </row>
    <row r="40" spans="2:6" x14ac:dyDescent="0.2">
      <c r="B40" s="37" t="str">
        <f t="shared" si="0"/>
        <v>КІНТО-Голд</v>
      </c>
      <c r="C40" s="38">
        <f t="shared" si="0"/>
        <v>-343.99333000000007</v>
      </c>
      <c r="D40" s="151">
        <f t="shared" si="0"/>
        <v>-3.5996021822513283E-2</v>
      </c>
      <c r="E40" s="40">
        <f>G7</f>
        <v>0</v>
      </c>
      <c r="F40" s="19"/>
    </row>
    <row r="41" spans="2:6" x14ac:dyDescent="0.2">
      <c r="B41" s="29"/>
      <c r="C41" s="29"/>
      <c r="D41" s="6"/>
      <c r="F41" s="19"/>
    </row>
    <row r="42" spans="2:6" x14ac:dyDescent="0.2">
      <c r="B42" s="29"/>
      <c r="C42" s="29"/>
      <c r="D42" s="6"/>
      <c r="F42" s="19"/>
    </row>
    <row r="43" spans="2:6" x14ac:dyDescent="0.2">
      <c r="B43" s="29"/>
      <c r="C43" s="29"/>
      <c r="D43" s="6"/>
      <c r="F43" s="19"/>
    </row>
    <row r="44" spans="2:6" x14ac:dyDescent="0.2">
      <c r="B44" s="29"/>
      <c r="C44" s="29"/>
      <c r="D44" s="6"/>
      <c r="F44" s="19"/>
    </row>
    <row r="45" spans="2:6" x14ac:dyDescent="0.2">
      <c r="B45" s="29"/>
      <c r="C45" s="29"/>
      <c r="D45" s="6"/>
      <c r="F45" s="19"/>
    </row>
    <row r="46" spans="2:6" x14ac:dyDescent="0.2">
      <c r="B46" s="29"/>
      <c r="C46" s="29"/>
      <c r="D46" s="6"/>
      <c r="F46" s="19"/>
    </row>
    <row r="47" spans="2:6" x14ac:dyDescent="0.2">
      <c r="B47" s="29"/>
      <c r="C47" s="29"/>
      <c r="D47" s="6"/>
    </row>
    <row r="48" spans="2:6" x14ac:dyDescent="0.2">
      <c r="B48" s="29"/>
      <c r="C48" s="29"/>
      <c r="D48" s="6"/>
    </row>
    <row r="49" spans="2:4" x14ac:dyDescent="0.2">
      <c r="B49" s="29"/>
      <c r="C49" s="29"/>
      <c r="D49" s="6"/>
    </row>
    <row r="50" spans="2:4" x14ac:dyDescent="0.2">
      <c r="B50" s="29"/>
      <c r="C50" s="29"/>
      <c r="D50" s="6"/>
    </row>
    <row r="51" spans="2:4" x14ac:dyDescent="0.2">
      <c r="B51" s="29"/>
      <c r="C51" s="29"/>
      <c r="D51" s="6"/>
    </row>
    <row r="52" spans="2:4" x14ac:dyDescent="0.2">
      <c r="B52" s="29"/>
      <c r="C52" s="29"/>
      <c r="D52" s="6"/>
    </row>
    <row r="53" spans="2:4" x14ac:dyDescent="0.2">
      <c r="B53" s="29"/>
      <c r="C53" s="29"/>
      <c r="D53" s="6"/>
    </row>
    <row r="54" spans="2:4" x14ac:dyDescent="0.2">
      <c r="B54" s="29"/>
      <c r="C54" s="29"/>
      <c r="D54" s="6"/>
    </row>
    <row r="55" spans="2:4" x14ac:dyDescent="0.2">
      <c r="B55" s="29"/>
      <c r="C55" s="29"/>
      <c r="D55" s="6"/>
    </row>
    <row r="56" spans="2:4" x14ac:dyDescent="0.2">
      <c r="B56" s="29"/>
      <c r="C56" s="29"/>
      <c r="D56" s="6"/>
    </row>
    <row r="57" spans="2:4" x14ac:dyDescent="0.2">
      <c r="B57" s="29"/>
      <c r="C57" s="29"/>
      <c r="D57" s="6"/>
    </row>
    <row r="58" spans="2:4" x14ac:dyDescent="0.2">
      <c r="B58" s="29"/>
      <c r="C58" s="29"/>
      <c r="D58" s="6"/>
    </row>
    <row r="59" spans="2:4" x14ac:dyDescent="0.2">
      <c r="B59" s="29"/>
      <c r="C59" s="29"/>
      <c r="D59" s="6"/>
    </row>
    <row r="60" spans="2:4" x14ac:dyDescent="0.2">
      <c r="B60" s="29"/>
      <c r="C60" s="29"/>
      <c r="D60" s="6"/>
    </row>
    <row r="61" spans="2:4" x14ac:dyDescent="0.2">
      <c r="B61" s="29"/>
      <c r="C61" s="29"/>
      <c r="D61" s="6"/>
    </row>
    <row r="62" spans="2:4" x14ac:dyDescent="0.2">
      <c r="B62" s="29"/>
      <c r="C62" s="29"/>
      <c r="D62" s="6"/>
    </row>
    <row r="63" spans="2:4" x14ac:dyDescent="0.2">
      <c r="B63" s="29"/>
      <c r="C63" s="29"/>
      <c r="D63" s="6"/>
    </row>
    <row r="64" spans="2:4" x14ac:dyDescent="0.2">
      <c r="B64" s="29"/>
      <c r="C64" s="29"/>
      <c r="D64" s="6"/>
    </row>
    <row r="65" spans="2:4" x14ac:dyDescent="0.2">
      <c r="B65" s="29"/>
      <c r="C65" s="29"/>
      <c r="D65" s="6"/>
    </row>
    <row r="66" spans="2:4" x14ac:dyDescent="0.2">
      <c r="B66" s="29"/>
      <c r="C66" s="29"/>
      <c r="D66" s="6"/>
    </row>
    <row r="67" spans="2:4" x14ac:dyDescent="0.2">
      <c r="B67" s="29"/>
      <c r="C67" s="29"/>
      <c r="D67" s="6"/>
    </row>
    <row r="68" spans="2:4" x14ac:dyDescent="0.2">
      <c r="B68" s="29"/>
      <c r="C68" s="29"/>
      <c r="D68" s="6"/>
    </row>
    <row r="69" spans="2:4" x14ac:dyDescent="0.2">
      <c r="B69" s="29"/>
      <c r="C69" s="29"/>
      <c r="D69" s="6"/>
    </row>
    <row r="70" spans="2:4" x14ac:dyDescent="0.2">
      <c r="B70" s="29"/>
      <c r="C70" s="29"/>
      <c r="D70" s="6"/>
    </row>
    <row r="71" spans="2:4" x14ac:dyDescent="0.2">
      <c r="B71" s="29"/>
      <c r="C71" s="29"/>
      <c r="D71" s="6"/>
    </row>
    <row r="72" spans="2:4" x14ac:dyDescent="0.2">
      <c r="B72" s="29"/>
      <c r="C72" s="29"/>
      <c r="D72" s="6"/>
    </row>
    <row r="73" spans="2:4" x14ac:dyDescent="0.2">
      <c r="B73" s="29"/>
      <c r="C73" s="29"/>
      <c r="D73" s="6"/>
    </row>
    <row r="74" spans="2:4" x14ac:dyDescent="0.2">
      <c r="B74" s="29"/>
      <c r="C74" s="29"/>
      <c r="D74" s="6"/>
    </row>
    <row r="75" spans="2:4" x14ac:dyDescent="0.2">
      <c r="B75" s="29"/>
      <c r="C75" s="29"/>
      <c r="D75" s="6"/>
    </row>
    <row r="76" spans="2:4" x14ac:dyDescent="0.2">
      <c r="B76" s="29"/>
      <c r="C76" s="29"/>
      <c r="D76" s="6"/>
    </row>
    <row r="77" spans="2:4" x14ac:dyDescent="0.2">
      <c r="B77" s="29"/>
      <c r="C77" s="29"/>
      <c r="D77" s="6"/>
    </row>
    <row r="78" spans="2:4" x14ac:dyDescent="0.2">
      <c r="B78" s="29"/>
      <c r="C78" s="29"/>
      <c r="D78" s="6"/>
    </row>
    <row r="79" spans="2:4" x14ac:dyDescent="0.2">
      <c r="B79" s="29"/>
      <c r="C79" s="29"/>
      <c r="D79" s="6"/>
    </row>
    <row r="80" spans="2:4" x14ac:dyDescent="0.2">
      <c r="B80" s="29"/>
      <c r="C80" s="29"/>
      <c r="D80" s="6"/>
    </row>
    <row r="81" spans="2:4" x14ac:dyDescent="0.2">
      <c r="B81" s="29"/>
      <c r="C81" s="29"/>
      <c r="D81" s="6"/>
    </row>
    <row r="82" spans="2:4" x14ac:dyDescent="0.2">
      <c r="B82" s="29"/>
      <c r="C82" s="29"/>
      <c r="D82" s="6"/>
    </row>
    <row r="83" spans="2:4" x14ac:dyDescent="0.2">
      <c r="B83" s="29"/>
      <c r="C83" s="29"/>
      <c r="D83" s="6"/>
    </row>
    <row r="84" spans="2:4" x14ac:dyDescent="0.2">
      <c r="B84" s="29"/>
      <c r="C84" s="29"/>
      <c r="D84" s="6"/>
    </row>
    <row r="85" spans="2:4" x14ac:dyDescent="0.2">
      <c r="B85" s="29"/>
      <c r="C85" s="29"/>
      <c r="D85" s="6"/>
    </row>
    <row r="86" spans="2:4" x14ac:dyDescent="0.2">
      <c r="B86" s="29"/>
      <c r="C86" s="29"/>
      <c r="D86" s="6"/>
    </row>
    <row r="87" spans="2:4" x14ac:dyDescent="0.2">
      <c r="B87" s="29"/>
      <c r="C87" s="29"/>
      <c r="D87" s="6"/>
    </row>
    <row r="88" spans="2:4" x14ac:dyDescent="0.2">
      <c r="B88" s="29"/>
      <c r="C88" s="29"/>
      <c r="D88" s="6"/>
    </row>
    <row r="89" spans="2:4" x14ac:dyDescent="0.2">
      <c r="B89" s="29"/>
      <c r="C89" s="29"/>
      <c r="D89" s="6"/>
    </row>
    <row r="90" spans="2:4" x14ac:dyDescent="0.2">
      <c r="B90" s="29"/>
      <c r="C90" s="29"/>
      <c r="D90" s="6"/>
    </row>
    <row r="91" spans="2:4" x14ac:dyDescent="0.2">
      <c r="B91" s="29"/>
      <c r="C91" s="29"/>
      <c r="D91" s="6"/>
    </row>
    <row r="92" spans="2:4" x14ac:dyDescent="0.2">
      <c r="B92" s="29"/>
      <c r="C92" s="29"/>
      <c r="D92" s="6"/>
    </row>
    <row r="93" spans="2:4" x14ac:dyDescent="0.2">
      <c r="B93" s="29"/>
      <c r="C93" s="29"/>
      <c r="D93" s="6"/>
    </row>
    <row r="94" spans="2:4" x14ac:dyDescent="0.2">
      <c r="B94" s="29"/>
      <c r="C94" s="29"/>
      <c r="D94" s="6"/>
    </row>
    <row r="95" spans="2:4" x14ac:dyDescent="0.2">
      <c r="B95" s="29"/>
      <c r="C95" s="29"/>
      <c r="D95" s="6"/>
    </row>
    <row r="96" spans="2:4" x14ac:dyDescent="0.2">
      <c r="B96" s="29"/>
      <c r="C96" s="29"/>
      <c r="D96" s="6"/>
    </row>
    <row r="97" spans="2:4" x14ac:dyDescent="0.2">
      <c r="B97" s="29"/>
      <c r="C97" s="29"/>
      <c r="D97" s="6"/>
    </row>
    <row r="98" spans="2:4" x14ac:dyDescent="0.2">
      <c r="B98" s="29"/>
      <c r="C98" s="29"/>
      <c r="D98" s="6"/>
    </row>
    <row r="99" spans="2:4" x14ac:dyDescent="0.2">
      <c r="B99" s="29"/>
      <c r="C99" s="29"/>
      <c r="D99" s="6"/>
    </row>
    <row r="100" spans="2:4" x14ac:dyDescent="0.2">
      <c r="B100" s="29"/>
      <c r="C100" s="29"/>
      <c r="D100" s="6"/>
    </row>
    <row r="101" spans="2:4" x14ac:dyDescent="0.2">
      <c r="B101" s="29"/>
      <c r="C101" s="29"/>
      <c r="D101" s="6"/>
    </row>
    <row r="102" spans="2:4" x14ac:dyDescent="0.2">
      <c r="B102" s="29"/>
      <c r="C102" s="29"/>
      <c r="D102" s="6"/>
    </row>
    <row r="103" spans="2:4" x14ac:dyDescent="0.2">
      <c r="B103" s="29"/>
      <c r="C103" s="29"/>
      <c r="D103" s="6"/>
    </row>
    <row r="104" spans="2:4" x14ac:dyDescent="0.2">
      <c r="B104" s="29"/>
      <c r="C104" s="29"/>
      <c r="D104" s="6"/>
    </row>
    <row r="105" spans="2:4" x14ac:dyDescent="0.2">
      <c r="B105" s="29"/>
      <c r="C105" s="29"/>
      <c r="D105" s="6"/>
    </row>
    <row r="106" spans="2:4" x14ac:dyDescent="0.2">
      <c r="B106" s="29"/>
      <c r="C106" s="29"/>
      <c r="D106" s="6"/>
    </row>
    <row r="107" spans="2:4" x14ac:dyDescent="0.2">
      <c r="B107" s="29"/>
      <c r="C107" s="29"/>
      <c r="D107" s="6"/>
    </row>
    <row r="108" spans="2:4" x14ac:dyDescent="0.2">
      <c r="B108" s="29"/>
      <c r="C108" s="29"/>
      <c r="D108" s="6"/>
    </row>
    <row r="109" spans="2:4" x14ac:dyDescent="0.2">
      <c r="B109" s="29"/>
      <c r="C109" s="29"/>
      <c r="D109" s="6"/>
    </row>
    <row r="110" spans="2:4" x14ac:dyDescent="0.2">
      <c r="B110" s="29"/>
      <c r="C110" s="29"/>
      <c r="D110" s="6"/>
    </row>
    <row r="111" spans="2:4" x14ac:dyDescent="0.2">
      <c r="B111" s="29"/>
      <c r="C111" s="29"/>
      <c r="D111" s="6"/>
    </row>
    <row r="112" spans="2:4" x14ac:dyDescent="0.2">
      <c r="B112" s="29"/>
      <c r="C112" s="29"/>
      <c r="D112" s="6"/>
    </row>
    <row r="113" spans="2:4" x14ac:dyDescent="0.2">
      <c r="B113" s="29"/>
      <c r="C113" s="29"/>
      <c r="D113" s="6"/>
    </row>
    <row r="114" spans="2:4" x14ac:dyDescent="0.2">
      <c r="B114" s="29"/>
      <c r="C114" s="29"/>
      <c r="D114" s="6"/>
    </row>
    <row r="115" spans="2:4" x14ac:dyDescent="0.2">
      <c r="B115" s="29"/>
      <c r="C115" s="29"/>
      <c r="D115" s="6"/>
    </row>
    <row r="116" spans="2:4" x14ac:dyDescent="0.2">
      <c r="B116" s="29"/>
      <c r="C116" s="29"/>
      <c r="D116" s="6"/>
    </row>
    <row r="117" spans="2:4" x14ac:dyDescent="0.2">
      <c r="B117" s="29"/>
      <c r="C117" s="29"/>
      <c r="D117" s="6"/>
    </row>
    <row r="118" spans="2:4" x14ac:dyDescent="0.2">
      <c r="B118" s="29"/>
      <c r="C118" s="29"/>
      <c r="D118" s="6"/>
    </row>
    <row r="119" spans="2:4" x14ac:dyDescent="0.2">
      <c r="B119" s="29"/>
      <c r="C119" s="29"/>
      <c r="D119" s="6"/>
    </row>
  </sheetData>
  <mergeCells count="5">
    <mergeCell ref="A1:G1"/>
    <mergeCell ref="A9:G9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935BC-6088-4CC7-BBC8-886D699B76BF}">
  <sheetPr>
    <tabColor indexed="43"/>
  </sheetPr>
  <dimension ref="A1:D16"/>
  <sheetViews>
    <sheetView zoomScale="85" workbookViewId="0">
      <selection activeCell="B8" sqref="B8"/>
    </sheetView>
  </sheetViews>
  <sheetFormatPr defaultRowHeight="12.75" x14ac:dyDescent="0.2"/>
  <cols>
    <col min="1" max="1" width="53.85546875" bestFit="1" customWidth="1"/>
    <col min="2" max="2" width="12.7109375" customWidth="1"/>
    <col min="3" max="3" width="2.7109375" customWidth="1"/>
  </cols>
  <sheetData>
    <row r="1" spans="1:4" ht="15.75" thickBot="1" x14ac:dyDescent="0.25">
      <c r="A1" s="66" t="s">
        <v>21</v>
      </c>
      <c r="B1" s="67" t="s">
        <v>76</v>
      </c>
      <c r="C1" s="10"/>
      <c r="D1" s="10"/>
    </row>
    <row r="2" spans="1:4" ht="14.25" x14ac:dyDescent="0.2">
      <c r="A2" s="27" t="s">
        <v>107</v>
      </c>
      <c r="B2" s="135">
        <v>-3.599680163488872E-2</v>
      </c>
      <c r="C2" s="10"/>
      <c r="D2" s="10"/>
    </row>
    <row r="3" spans="1:4" ht="14.25" x14ac:dyDescent="0.2">
      <c r="A3" s="27" t="s">
        <v>73</v>
      </c>
      <c r="B3" s="136">
        <v>-1.5040624077952147E-3</v>
      </c>
      <c r="C3" s="10"/>
      <c r="D3" s="10"/>
    </row>
    <row r="4" spans="1:4" ht="14.25" x14ac:dyDescent="0.2">
      <c r="A4" s="27" t="s">
        <v>123</v>
      </c>
      <c r="B4" s="136">
        <v>4.238882154650403E-3</v>
      </c>
      <c r="C4" s="10"/>
      <c r="D4" s="10"/>
    </row>
    <row r="5" spans="1:4" ht="14.25" x14ac:dyDescent="0.2">
      <c r="A5" s="27" t="s">
        <v>121</v>
      </c>
      <c r="B5" s="136">
        <v>1.1342941399425044E-2</v>
      </c>
      <c r="C5" s="10"/>
      <c r="D5" s="10"/>
    </row>
    <row r="6" spans="1:4" ht="14.25" x14ac:dyDescent="0.2">
      <c r="A6" s="27" t="s">
        <v>26</v>
      </c>
      <c r="B6" s="136">
        <v>-5.4797601221521219E-3</v>
      </c>
      <c r="C6" s="10"/>
      <c r="D6" s="10"/>
    </row>
    <row r="7" spans="1:4" ht="14.25" x14ac:dyDescent="0.2">
      <c r="A7" s="27" t="s">
        <v>120</v>
      </c>
      <c r="B7" s="136">
        <v>-1.8523330158686499E-2</v>
      </c>
      <c r="C7" s="10"/>
      <c r="D7" s="10"/>
    </row>
    <row r="8" spans="1:4" ht="14.25" x14ac:dyDescent="0.2">
      <c r="A8" s="27" t="s">
        <v>118</v>
      </c>
      <c r="B8" s="136">
        <v>2.2660042916617495E-2</v>
      </c>
      <c r="C8" s="10"/>
      <c r="D8" s="10"/>
    </row>
    <row r="9" spans="1:4" ht="14.25" x14ac:dyDescent="0.2">
      <c r="A9" s="27" t="s">
        <v>27</v>
      </c>
      <c r="B9" s="136">
        <v>-2.316382061442579E-3</v>
      </c>
      <c r="C9" s="10"/>
      <c r="D9" s="10"/>
    </row>
    <row r="10" spans="1:4" ht="14.25" x14ac:dyDescent="0.2">
      <c r="A10" s="27" t="s">
        <v>28</v>
      </c>
      <c r="B10" s="136">
        <v>5.1155489427237022E-3</v>
      </c>
      <c r="C10" s="10"/>
      <c r="D10" s="10"/>
    </row>
    <row r="11" spans="1:4" ht="14.25" x14ac:dyDescent="0.2">
      <c r="A11" s="27" t="s">
        <v>29</v>
      </c>
      <c r="B11" s="136">
        <v>1.0352602739726026E-2</v>
      </c>
      <c r="C11" s="10"/>
      <c r="D11" s="10"/>
    </row>
    <row r="12" spans="1:4" ht="15" thickBot="1" x14ac:dyDescent="0.25">
      <c r="A12" s="75" t="s">
        <v>94</v>
      </c>
      <c r="B12" s="137">
        <v>-3.4412766214333534E-2</v>
      </c>
      <c r="C12" s="10"/>
      <c r="D12" s="10"/>
    </row>
    <row r="13" spans="1:4" x14ac:dyDescent="0.2">
      <c r="C13" s="10"/>
      <c r="D13" s="10"/>
    </row>
    <row r="14" spans="1:4" x14ac:dyDescent="0.2">
      <c r="A14" s="10"/>
      <c r="B14" s="10"/>
      <c r="C14" s="10"/>
      <c r="D14" s="10"/>
    </row>
    <row r="15" spans="1:4" x14ac:dyDescent="0.2">
      <c r="B15" s="10"/>
      <c r="C15" s="10"/>
      <c r="D15" s="10"/>
    </row>
    <row r="16" spans="1:4" x14ac:dyDescent="0.2">
      <c r="C16" s="10"/>
    </row>
  </sheetData>
  <autoFilter ref="A1:B1" xr:uid="{E80B25FB-CB2B-4E92-851C-4E3FA21A5530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56EAF-409C-4673-B898-32147AAF54BF}">
  <sheetPr>
    <tabColor indexed="42"/>
  </sheetPr>
  <dimension ref="A1:I32"/>
  <sheetViews>
    <sheetView zoomScale="80" zoomScaleNormal="40" workbookViewId="0">
      <selection activeCell="C32" sqref="C32"/>
    </sheetView>
  </sheetViews>
  <sheetFormatPr defaultRowHeight="14.25" x14ac:dyDescent="0.2"/>
  <cols>
    <col min="1" max="1" width="4.7109375" style="22" customWidth="1"/>
    <col min="2" max="2" width="65.5703125" style="20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5.140625" style="20" customWidth="1"/>
    <col min="8" max="8" width="37.140625" style="20" customWidth="1"/>
    <col min="9" max="18" width="4.7109375" style="20" customWidth="1"/>
    <col min="19" max="16384" width="9.140625" style="20"/>
  </cols>
  <sheetData>
    <row r="1" spans="1:9" s="14" customFormat="1" ht="16.5" thickBot="1" x14ac:dyDescent="0.25">
      <c r="A1" s="173" t="s">
        <v>95</v>
      </c>
      <c r="B1" s="173"/>
      <c r="C1" s="173"/>
      <c r="D1" s="173"/>
      <c r="E1" s="173"/>
      <c r="F1" s="173"/>
      <c r="G1" s="173"/>
      <c r="H1" s="173"/>
      <c r="I1" s="13"/>
    </row>
    <row r="2" spans="1:9" ht="30.75" thickBot="1" x14ac:dyDescent="0.25">
      <c r="A2" s="15" t="s">
        <v>34</v>
      </c>
      <c r="B2" s="16" t="s">
        <v>77</v>
      </c>
      <c r="C2" s="17" t="s">
        <v>35</v>
      </c>
      <c r="D2" s="17" t="s">
        <v>36</v>
      </c>
      <c r="E2" s="17" t="s">
        <v>37</v>
      </c>
      <c r="F2" s="17" t="s">
        <v>11</v>
      </c>
      <c r="G2" s="17" t="s">
        <v>12</v>
      </c>
      <c r="H2" s="18" t="s">
        <v>13</v>
      </c>
      <c r="I2" s="19"/>
    </row>
    <row r="3" spans="1:9" x14ac:dyDescent="0.2">
      <c r="A3" s="21">
        <v>1</v>
      </c>
      <c r="B3" s="81" t="s">
        <v>16</v>
      </c>
      <c r="C3" s="82">
        <v>87523575.010000005</v>
      </c>
      <c r="D3" s="83">
        <v>9536</v>
      </c>
      <c r="E3" s="82">
        <v>9178.23</v>
      </c>
      <c r="F3" s="83">
        <v>1000</v>
      </c>
      <c r="G3" s="81" t="s">
        <v>17</v>
      </c>
      <c r="H3" s="84" t="s">
        <v>41</v>
      </c>
      <c r="I3" s="19"/>
    </row>
    <row r="4" spans="1:9" x14ac:dyDescent="0.2">
      <c r="A4" s="21">
        <v>2</v>
      </c>
      <c r="B4" s="81" t="s">
        <v>70</v>
      </c>
      <c r="C4" s="82">
        <v>43997382.18</v>
      </c>
      <c r="D4" s="83">
        <v>3849</v>
      </c>
      <c r="E4" s="82">
        <v>11430.860500000001</v>
      </c>
      <c r="F4" s="83">
        <v>1000</v>
      </c>
      <c r="G4" s="81" t="s">
        <v>15</v>
      </c>
      <c r="H4" s="84" t="s">
        <v>39</v>
      </c>
      <c r="I4" s="19"/>
    </row>
    <row r="5" spans="1:9" ht="14.25" customHeight="1" x14ac:dyDescent="0.2">
      <c r="A5" s="21">
        <v>3</v>
      </c>
      <c r="B5" s="81" t="s">
        <v>65</v>
      </c>
      <c r="C5" s="82">
        <v>38769431.960000001</v>
      </c>
      <c r="D5" s="83">
        <v>44288</v>
      </c>
      <c r="E5" s="82">
        <v>875.39359999999999</v>
      </c>
      <c r="F5" s="83">
        <v>100</v>
      </c>
      <c r="G5" s="81" t="s">
        <v>85</v>
      </c>
      <c r="H5" s="84" t="s">
        <v>66</v>
      </c>
      <c r="I5" s="19"/>
    </row>
    <row r="6" spans="1:9" x14ac:dyDescent="0.2">
      <c r="A6" s="21">
        <v>4</v>
      </c>
      <c r="B6" s="81" t="s">
        <v>92</v>
      </c>
      <c r="C6" s="82">
        <v>14750847.550000001</v>
      </c>
      <c r="D6" s="83">
        <v>13655</v>
      </c>
      <c r="E6" s="82">
        <v>1080.25</v>
      </c>
      <c r="F6" s="83">
        <v>100</v>
      </c>
      <c r="G6" s="81" t="s">
        <v>85</v>
      </c>
      <c r="H6" s="84" t="s">
        <v>66</v>
      </c>
      <c r="I6" s="19"/>
    </row>
    <row r="7" spans="1:9" ht="14.25" customHeight="1" x14ac:dyDescent="0.2">
      <c r="A7" s="21">
        <v>5</v>
      </c>
      <c r="B7" s="81" t="s">
        <v>69</v>
      </c>
      <c r="C7" s="82">
        <v>11007267.74</v>
      </c>
      <c r="D7" s="83">
        <v>8326</v>
      </c>
      <c r="E7" s="82">
        <v>1322.0355</v>
      </c>
      <c r="F7" s="83">
        <v>1000</v>
      </c>
      <c r="G7" s="81" t="s">
        <v>15</v>
      </c>
      <c r="H7" s="84" t="s">
        <v>39</v>
      </c>
      <c r="I7" s="19"/>
    </row>
    <row r="8" spans="1:9" x14ac:dyDescent="0.2">
      <c r="A8" s="21">
        <v>6</v>
      </c>
      <c r="B8" s="81" t="s">
        <v>51</v>
      </c>
      <c r="C8" s="82">
        <v>10727963.49</v>
      </c>
      <c r="D8" s="83">
        <v>5299541</v>
      </c>
      <c r="E8" s="82">
        <v>2.02</v>
      </c>
      <c r="F8" s="83">
        <v>1</v>
      </c>
      <c r="G8" s="81" t="s">
        <v>17</v>
      </c>
      <c r="H8" s="84" t="s">
        <v>41</v>
      </c>
      <c r="I8" s="19"/>
    </row>
    <row r="9" spans="1:9" x14ac:dyDescent="0.2">
      <c r="A9" s="21">
        <v>7</v>
      </c>
      <c r="B9" s="81" t="s">
        <v>55</v>
      </c>
      <c r="C9" s="82">
        <v>7259230.7599999998</v>
      </c>
      <c r="D9" s="83">
        <v>1254</v>
      </c>
      <c r="E9" s="82">
        <v>5788.86</v>
      </c>
      <c r="F9" s="83">
        <v>1000</v>
      </c>
      <c r="G9" s="81" t="s">
        <v>38</v>
      </c>
      <c r="H9" s="84" t="s">
        <v>54</v>
      </c>
      <c r="I9" s="19"/>
    </row>
    <row r="10" spans="1:9" x14ac:dyDescent="0.2">
      <c r="A10" s="21">
        <v>8</v>
      </c>
      <c r="B10" s="81" t="s">
        <v>71</v>
      </c>
      <c r="C10" s="82">
        <v>6758134.0199999996</v>
      </c>
      <c r="D10" s="83">
        <v>955</v>
      </c>
      <c r="E10" s="82">
        <v>7076.5801000000001</v>
      </c>
      <c r="F10" s="83">
        <v>1000</v>
      </c>
      <c r="G10" s="81" t="s">
        <v>15</v>
      </c>
      <c r="H10" s="84" t="s">
        <v>39</v>
      </c>
      <c r="I10" s="19"/>
    </row>
    <row r="11" spans="1:9" x14ac:dyDescent="0.2">
      <c r="A11" s="21">
        <v>9</v>
      </c>
      <c r="B11" s="81" t="s">
        <v>53</v>
      </c>
      <c r="C11" s="82">
        <v>5448317.0599999996</v>
      </c>
      <c r="D11" s="83">
        <v>643</v>
      </c>
      <c r="E11" s="82">
        <v>8473.2800000000007</v>
      </c>
      <c r="F11" s="83">
        <v>1000</v>
      </c>
      <c r="G11" s="81" t="s">
        <v>14</v>
      </c>
      <c r="H11" s="84" t="s">
        <v>54</v>
      </c>
      <c r="I11" s="19"/>
    </row>
    <row r="12" spans="1:9" x14ac:dyDescent="0.2">
      <c r="A12" s="21">
        <v>10</v>
      </c>
      <c r="B12" s="81" t="s">
        <v>62</v>
      </c>
      <c r="C12" s="82">
        <v>3890588.66</v>
      </c>
      <c r="D12" s="83">
        <v>1747</v>
      </c>
      <c r="E12" s="82">
        <v>2227.0113000000001</v>
      </c>
      <c r="F12" s="83">
        <v>1000</v>
      </c>
      <c r="G12" s="81" t="s">
        <v>63</v>
      </c>
      <c r="H12" s="84" t="s">
        <v>64</v>
      </c>
      <c r="I12" s="19"/>
    </row>
    <row r="13" spans="1:9" x14ac:dyDescent="0.2">
      <c r="A13" s="21">
        <v>11</v>
      </c>
      <c r="B13" s="81" t="s">
        <v>67</v>
      </c>
      <c r="C13" s="82">
        <v>3230216.09</v>
      </c>
      <c r="D13" s="83">
        <v>3037</v>
      </c>
      <c r="E13" s="82">
        <v>1063.6206999999999</v>
      </c>
      <c r="F13" s="83">
        <v>1000</v>
      </c>
      <c r="G13" s="81" t="s">
        <v>85</v>
      </c>
      <c r="H13" s="84" t="s">
        <v>66</v>
      </c>
      <c r="I13" s="19"/>
    </row>
    <row r="14" spans="1:9" x14ac:dyDescent="0.2">
      <c r="A14" s="21">
        <v>12</v>
      </c>
      <c r="B14" s="81" t="s">
        <v>52</v>
      </c>
      <c r="C14" s="82">
        <v>2940266.78</v>
      </c>
      <c r="D14" s="83">
        <v>2566</v>
      </c>
      <c r="E14" s="82">
        <v>1145.8561</v>
      </c>
      <c r="F14" s="83">
        <v>1000</v>
      </c>
      <c r="G14" s="81" t="s">
        <v>68</v>
      </c>
      <c r="H14" s="84" t="s">
        <v>75</v>
      </c>
      <c r="I14" s="19"/>
    </row>
    <row r="15" spans="1:9" x14ac:dyDescent="0.2">
      <c r="A15" s="21">
        <v>13</v>
      </c>
      <c r="B15" s="81" t="s">
        <v>72</v>
      </c>
      <c r="C15" s="82">
        <v>1759842.35</v>
      </c>
      <c r="D15" s="83">
        <v>529</v>
      </c>
      <c r="E15" s="82">
        <v>3326.7341000000001</v>
      </c>
      <c r="F15" s="83">
        <v>1000</v>
      </c>
      <c r="G15" s="81" t="s">
        <v>15</v>
      </c>
      <c r="H15" s="84" t="s">
        <v>39</v>
      </c>
      <c r="I15" s="19"/>
    </row>
    <row r="16" spans="1:9" x14ac:dyDescent="0.2">
      <c r="A16" s="21">
        <v>14</v>
      </c>
      <c r="B16" s="81" t="s">
        <v>20</v>
      </c>
      <c r="C16" s="82">
        <v>1265167.08</v>
      </c>
      <c r="D16" s="83">
        <v>14070</v>
      </c>
      <c r="E16" s="82">
        <v>89.919499999999999</v>
      </c>
      <c r="F16" s="83">
        <v>100</v>
      </c>
      <c r="G16" s="81" t="s">
        <v>40</v>
      </c>
      <c r="H16" s="84" t="s">
        <v>88</v>
      </c>
      <c r="I16" s="19"/>
    </row>
    <row r="17" spans="1:9" x14ac:dyDescent="0.2">
      <c r="A17" s="21">
        <v>15</v>
      </c>
      <c r="B17" s="81" t="s">
        <v>104</v>
      </c>
      <c r="C17" s="82">
        <v>1022717.7500999999</v>
      </c>
      <c r="D17" s="83">
        <v>953</v>
      </c>
      <c r="E17" s="82">
        <v>1073.1560999999999</v>
      </c>
      <c r="F17" s="83">
        <v>1000</v>
      </c>
      <c r="G17" s="81" t="s">
        <v>18</v>
      </c>
      <c r="H17" s="84" t="s">
        <v>30</v>
      </c>
      <c r="I17" s="19"/>
    </row>
    <row r="18" spans="1:9" ht="15" customHeight="1" thickBot="1" x14ac:dyDescent="0.25">
      <c r="A18" s="174" t="s">
        <v>42</v>
      </c>
      <c r="B18" s="175"/>
      <c r="C18" s="96">
        <f>SUM(C3:C17)</f>
        <v>240350948.48010004</v>
      </c>
      <c r="D18" s="97">
        <f>SUM(D3:D17)</f>
        <v>5404949</v>
      </c>
      <c r="E18" s="56" t="s">
        <v>43</v>
      </c>
      <c r="F18" s="56" t="s">
        <v>43</v>
      </c>
      <c r="G18" s="56" t="s">
        <v>43</v>
      </c>
      <c r="H18" s="56" t="s">
        <v>43</v>
      </c>
    </row>
    <row r="19" spans="1:9" ht="15" customHeight="1" x14ac:dyDescent="0.2">
      <c r="A19" s="177" t="s">
        <v>86</v>
      </c>
      <c r="B19" s="177"/>
      <c r="C19" s="177"/>
      <c r="D19" s="177"/>
      <c r="E19" s="177"/>
      <c r="F19" s="177"/>
      <c r="G19" s="177"/>
      <c r="H19" s="177"/>
    </row>
    <row r="20" spans="1:9" ht="15" customHeight="1" thickBot="1" x14ac:dyDescent="0.25">
      <c r="A20" s="176"/>
      <c r="B20" s="176"/>
      <c r="C20" s="176"/>
      <c r="D20" s="176"/>
      <c r="E20" s="176"/>
      <c r="F20" s="176"/>
      <c r="G20" s="176"/>
      <c r="H20" s="176"/>
    </row>
    <row r="22" spans="1:9" x14ac:dyDescent="0.2">
      <c r="B22" s="20" t="s">
        <v>47</v>
      </c>
      <c r="C22" s="23">
        <f>C18-SUM(C3:C12)</f>
        <v>10218210.050099999</v>
      </c>
      <c r="D22" s="125">
        <f>C22/$C$18</f>
        <v>4.2513708037004147E-2</v>
      </c>
    </row>
    <row r="23" spans="1:9" x14ac:dyDescent="0.2">
      <c r="B23" s="81" t="str">
        <f t="shared" ref="B23:C29" si="0">B3</f>
        <v>ОТП Класичний</v>
      </c>
      <c r="C23" s="82">
        <f t="shared" si="0"/>
        <v>87523575.010000005</v>
      </c>
      <c r="D23" s="125">
        <f>C23/$C$18</f>
        <v>0.36414907269336844</v>
      </c>
      <c r="H23" s="19"/>
    </row>
    <row r="24" spans="1:9" x14ac:dyDescent="0.2">
      <c r="B24" s="81" t="str">
        <f t="shared" si="0"/>
        <v>УНIВЕР.УА/Михайло Грушевський: Фонд Державних Паперiв</v>
      </c>
      <c r="C24" s="82">
        <f t="shared" si="0"/>
        <v>43997382.18</v>
      </c>
      <c r="D24" s="125">
        <f t="shared" ref="D24:D32" si="1">C24/$C$18</f>
        <v>0.18305474747749031</v>
      </c>
      <c r="H24" s="19"/>
    </row>
    <row r="25" spans="1:9" x14ac:dyDescent="0.2">
      <c r="B25" s="81" t="str">
        <f t="shared" si="0"/>
        <v>КІНТО-Класичний</v>
      </c>
      <c r="C25" s="82">
        <f t="shared" si="0"/>
        <v>38769431.960000001</v>
      </c>
      <c r="D25" s="125">
        <f t="shared" si="1"/>
        <v>0.16130342819599872</v>
      </c>
      <c r="H25" s="19"/>
    </row>
    <row r="26" spans="1:9" x14ac:dyDescent="0.2">
      <c r="B26" s="81" t="str">
        <f t="shared" si="0"/>
        <v>КІНТО-Казначейський</v>
      </c>
      <c r="C26" s="82">
        <f t="shared" si="0"/>
        <v>14750847.550000001</v>
      </c>
      <c r="D26" s="125">
        <f t="shared" si="1"/>
        <v>6.1372121238877919E-2</v>
      </c>
      <c r="H26" s="19"/>
    </row>
    <row r="27" spans="1:9" x14ac:dyDescent="0.2">
      <c r="B27" s="81" t="str">
        <f t="shared" si="0"/>
        <v>УНІВЕР.УА/Ярослав Мудрий: Фонд Акцiй</v>
      </c>
      <c r="C27" s="82">
        <f t="shared" si="0"/>
        <v>11007267.74</v>
      </c>
      <c r="D27" s="125">
        <f t="shared" si="1"/>
        <v>4.5796647816895769E-2</v>
      </c>
      <c r="H27" s="19"/>
    </row>
    <row r="28" spans="1:9" x14ac:dyDescent="0.2">
      <c r="B28" s="81" t="str">
        <f t="shared" si="0"/>
        <v>ОТП Фонд Акцій</v>
      </c>
      <c r="C28" s="82">
        <f t="shared" si="0"/>
        <v>10727963.49</v>
      </c>
      <c r="D28" s="125">
        <f t="shared" si="1"/>
        <v>4.4634579384188397E-2</v>
      </c>
      <c r="H28" s="19"/>
    </row>
    <row r="29" spans="1:9" x14ac:dyDescent="0.2">
      <c r="B29" s="81" t="str">
        <f t="shared" si="0"/>
        <v>Альтус-Депозит</v>
      </c>
      <c r="C29" s="82">
        <f t="shared" si="0"/>
        <v>7259230.7599999998</v>
      </c>
      <c r="D29" s="125">
        <f t="shared" si="1"/>
        <v>3.0202629970486807E-2</v>
      </c>
      <c r="H29" s="19"/>
    </row>
    <row r="30" spans="1:9" x14ac:dyDescent="0.2">
      <c r="B30" s="81" t="str">
        <f t="shared" ref="B30:C32" si="2">B10</f>
        <v>УНIВЕР.УА/Тарас Шевченко: Фонд Заощаджень</v>
      </c>
      <c r="C30" s="82">
        <f t="shared" si="2"/>
        <v>6758134.0199999996</v>
      </c>
      <c r="D30" s="125">
        <f t="shared" si="1"/>
        <v>2.8117775539211329E-2</v>
      </c>
      <c r="H30" s="19"/>
    </row>
    <row r="31" spans="1:9" x14ac:dyDescent="0.2">
      <c r="B31" s="81" t="str">
        <f t="shared" si="2"/>
        <v>Альтус-Збалансований</v>
      </c>
      <c r="C31" s="82">
        <f t="shared" si="2"/>
        <v>5448317.0599999996</v>
      </c>
      <c r="D31" s="125">
        <f t="shared" si="1"/>
        <v>2.2668173745322647E-2</v>
      </c>
    </row>
    <row r="32" spans="1:9" x14ac:dyDescent="0.2">
      <c r="B32" s="81" t="str">
        <f t="shared" si="2"/>
        <v>ВСІ</v>
      </c>
      <c r="C32" s="82">
        <f t="shared" si="2"/>
        <v>3890588.66</v>
      </c>
      <c r="D32" s="125">
        <f t="shared" si="1"/>
        <v>1.6187115901155361E-2</v>
      </c>
    </row>
  </sheetData>
  <mergeCells count="4">
    <mergeCell ref="A1:H1"/>
    <mergeCell ref="A18:B18"/>
    <mergeCell ref="A20:H20"/>
    <mergeCell ref="A19:H19"/>
  </mergeCells>
  <phoneticPr fontId="12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69A79-3024-4C36-93FE-39B624E99E70}">
  <sheetPr>
    <tabColor indexed="42"/>
    <pageSetUpPr fitToPage="1"/>
  </sheetPr>
  <dimension ref="A1:L60"/>
  <sheetViews>
    <sheetView zoomScale="80" workbookViewId="0">
      <selection activeCell="B4" sqref="B4"/>
    </sheetView>
  </sheetViews>
  <sheetFormatPr defaultRowHeight="14.25" x14ac:dyDescent="0.2"/>
  <cols>
    <col min="1" max="1" width="4.28515625" style="32" customWidth="1"/>
    <col min="2" max="2" width="61.7109375" style="32" bestFit="1" customWidth="1"/>
    <col min="3" max="4" width="14.7109375" style="33" customWidth="1"/>
    <col min="5" max="8" width="12.7109375" style="34" customWidth="1"/>
    <col min="9" max="9" width="16.140625" style="32" bestFit="1" customWidth="1"/>
    <col min="10" max="10" width="18.5703125" style="32" customWidth="1"/>
    <col min="11" max="11" width="20.7109375" style="32" customWidth="1"/>
    <col min="12" max="16384" width="9.140625" style="32"/>
  </cols>
  <sheetData>
    <row r="1" spans="1:11" s="14" customFormat="1" ht="16.5" thickBot="1" x14ac:dyDescent="0.25">
      <c r="A1" s="179" t="s">
        <v>96</v>
      </c>
      <c r="B1" s="179"/>
      <c r="C1" s="179"/>
      <c r="D1" s="179"/>
      <c r="E1" s="179"/>
      <c r="F1" s="179"/>
      <c r="G1" s="179"/>
      <c r="H1" s="179"/>
      <c r="I1" s="179"/>
      <c r="J1" s="99"/>
    </row>
    <row r="2" spans="1:11" s="20" customFormat="1" ht="15.75" customHeight="1" thickBot="1" x14ac:dyDescent="0.25">
      <c r="A2" s="180" t="s">
        <v>34</v>
      </c>
      <c r="B2" s="100"/>
      <c r="C2" s="101"/>
      <c r="D2" s="102"/>
      <c r="E2" s="182" t="s">
        <v>60</v>
      </c>
      <c r="F2" s="182"/>
      <c r="G2" s="182"/>
      <c r="H2" s="182"/>
      <c r="I2" s="182"/>
      <c r="J2" s="182"/>
      <c r="K2" s="182"/>
    </row>
    <row r="3" spans="1:11" s="22" customFormat="1" ht="60.75" thickBot="1" x14ac:dyDescent="0.25">
      <c r="A3" s="181"/>
      <c r="B3" s="103" t="s">
        <v>21</v>
      </c>
      <c r="C3" s="26" t="s">
        <v>9</v>
      </c>
      <c r="D3" s="26" t="s">
        <v>10</v>
      </c>
      <c r="E3" s="17" t="s">
        <v>80</v>
      </c>
      <c r="F3" s="17" t="s">
        <v>89</v>
      </c>
      <c r="G3" s="17" t="s">
        <v>90</v>
      </c>
      <c r="H3" s="17" t="s">
        <v>78</v>
      </c>
      <c r="I3" s="17" t="s">
        <v>91</v>
      </c>
      <c r="J3" s="17" t="s">
        <v>44</v>
      </c>
      <c r="K3" s="18" t="s">
        <v>81</v>
      </c>
    </row>
    <row r="4" spans="1:11" s="20" customFormat="1" collapsed="1" x14ac:dyDescent="0.2">
      <c r="A4" s="21">
        <v>1</v>
      </c>
      <c r="B4" s="143" t="s">
        <v>65</v>
      </c>
      <c r="C4" s="144">
        <v>38118</v>
      </c>
      <c r="D4" s="144">
        <v>38182</v>
      </c>
      <c r="E4" s="145">
        <v>5.9773001872460707E-3</v>
      </c>
      <c r="F4" s="145">
        <v>2.4900799086597702E-2</v>
      </c>
      <c r="G4" s="145">
        <v>8.6867873197324474E-2</v>
      </c>
      <c r="H4" s="145">
        <v>0.14906805882473395</v>
      </c>
      <c r="I4" s="145">
        <v>7.3027705743596183E-2</v>
      </c>
      <c r="J4" s="146">
        <v>7.7539359999999995</v>
      </c>
      <c r="K4" s="118">
        <v>0.10419866708303172</v>
      </c>
    </row>
    <row r="5" spans="1:11" s="20" customFormat="1" collapsed="1" x14ac:dyDescent="0.2">
      <c r="A5" s="21">
        <v>2</v>
      </c>
      <c r="B5" s="143" t="s">
        <v>53</v>
      </c>
      <c r="C5" s="144">
        <v>38828</v>
      </c>
      <c r="D5" s="144">
        <v>39028</v>
      </c>
      <c r="E5" s="145">
        <v>1.1875077622691688E-2</v>
      </c>
      <c r="F5" s="145">
        <v>1.6692744079787492E-2</v>
      </c>
      <c r="G5" s="145">
        <v>3.4142793155087059E-2</v>
      </c>
      <c r="H5" s="145">
        <v>9.3141675407124813E-2</v>
      </c>
      <c r="I5" s="145">
        <v>2.6212175345319277E-2</v>
      </c>
      <c r="J5" s="146">
        <v>7.4732800000000008</v>
      </c>
      <c r="K5" s="119">
        <v>0.11537905826314976</v>
      </c>
    </row>
    <row r="6" spans="1:11" s="20" customFormat="1" collapsed="1" x14ac:dyDescent="0.2">
      <c r="A6" s="21">
        <v>3</v>
      </c>
      <c r="B6" s="143" t="s">
        <v>72</v>
      </c>
      <c r="C6" s="144">
        <v>38919</v>
      </c>
      <c r="D6" s="144">
        <v>39092</v>
      </c>
      <c r="E6" s="145">
        <v>2.4489492127268697E-3</v>
      </c>
      <c r="F6" s="145">
        <v>-1.715584012152882E-3</v>
      </c>
      <c r="G6" s="145">
        <v>5.0773537897737864E-2</v>
      </c>
      <c r="H6" s="145">
        <v>5.5723891443361095E-2</v>
      </c>
      <c r="I6" s="145">
        <v>7.8137372874462319E-2</v>
      </c>
      <c r="J6" s="146">
        <v>2.3267340999999999</v>
      </c>
      <c r="K6" s="119">
        <v>6.3936605127984825E-2</v>
      </c>
    </row>
    <row r="7" spans="1:11" s="20" customFormat="1" collapsed="1" x14ac:dyDescent="0.2">
      <c r="A7" s="21">
        <v>4</v>
      </c>
      <c r="B7" s="143" t="s">
        <v>69</v>
      </c>
      <c r="C7" s="144">
        <v>38919</v>
      </c>
      <c r="D7" s="144">
        <v>39092</v>
      </c>
      <c r="E7" s="145">
        <v>3.3558395966697407E-2</v>
      </c>
      <c r="F7" s="145">
        <v>7.1936349123375098E-2</v>
      </c>
      <c r="G7" s="145">
        <v>9.7446844364716068E-2</v>
      </c>
      <c r="H7" s="145">
        <v>0.13526528771418311</v>
      </c>
      <c r="I7" s="145">
        <v>9.3449092461623584E-2</v>
      </c>
      <c r="J7" s="146">
        <v>0.32203549999999992</v>
      </c>
      <c r="K7" s="119">
        <v>1.4498503889311287E-2</v>
      </c>
    </row>
    <row r="8" spans="1:11" s="20" customFormat="1" collapsed="1" x14ac:dyDescent="0.2">
      <c r="A8" s="21">
        <v>5</v>
      </c>
      <c r="B8" s="143" t="s">
        <v>16</v>
      </c>
      <c r="C8" s="144">
        <v>39413</v>
      </c>
      <c r="D8" s="144">
        <v>39589</v>
      </c>
      <c r="E8" s="145">
        <v>1.1806687810669736E-2</v>
      </c>
      <c r="F8" s="145">
        <v>3.1723175082789767E-2</v>
      </c>
      <c r="G8" s="145">
        <v>7.1394552343864826E-2</v>
      </c>
      <c r="H8" s="145">
        <v>0.14174556555293893</v>
      </c>
      <c r="I8" s="145">
        <v>5.9035906856099052E-2</v>
      </c>
      <c r="J8" s="146">
        <v>8.1782299999999992</v>
      </c>
      <c r="K8" s="119">
        <v>0.13080857538701474</v>
      </c>
    </row>
    <row r="9" spans="1:11" s="20" customFormat="1" collapsed="1" x14ac:dyDescent="0.2">
      <c r="A9" s="21">
        <v>6</v>
      </c>
      <c r="B9" s="143" t="s">
        <v>104</v>
      </c>
      <c r="C9" s="144">
        <v>39429</v>
      </c>
      <c r="D9" s="144">
        <v>39618</v>
      </c>
      <c r="E9" s="145">
        <v>3.2149624620341211E-3</v>
      </c>
      <c r="F9" s="145">
        <v>-2.7375003240101226E-2</v>
      </c>
      <c r="G9" s="145">
        <v>-1.268610413846083E-2</v>
      </c>
      <c r="H9" s="145">
        <v>4.4061088958531336E-3</v>
      </c>
      <c r="I9" s="145">
        <v>-2.0711181477434226E-2</v>
      </c>
      <c r="J9" s="146">
        <v>7.3156099999999835E-2</v>
      </c>
      <c r="K9" s="119">
        <v>3.9403593264129011E-3</v>
      </c>
    </row>
    <row r="10" spans="1:11" s="20" customFormat="1" collapsed="1" x14ac:dyDescent="0.2">
      <c r="A10" s="21">
        <v>7</v>
      </c>
      <c r="B10" s="143" t="s">
        <v>20</v>
      </c>
      <c r="C10" s="144">
        <v>39560</v>
      </c>
      <c r="D10" s="144">
        <v>39770</v>
      </c>
      <c r="E10" s="145">
        <v>4.2058052620586039E-3</v>
      </c>
      <c r="F10" s="145">
        <v>-2.4976442944214416E-2</v>
      </c>
      <c r="G10" s="145">
        <v>-1.0134290913374255E-2</v>
      </c>
      <c r="H10" s="145">
        <v>5.6009197853677639E-2</v>
      </c>
      <c r="I10" s="145">
        <v>-1.4185415739354057E-2</v>
      </c>
      <c r="J10" s="146">
        <v>-0.10080500000000003</v>
      </c>
      <c r="K10" s="119">
        <v>-6.0406110155074577E-3</v>
      </c>
    </row>
    <row r="11" spans="1:11" s="20" customFormat="1" collapsed="1" x14ac:dyDescent="0.2">
      <c r="A11" s="21">
        <v>8</v>
      </c>
      <c r="B11" s="143" t="s">
        <v>67</v>
      </c>
      <c r="C11" s="144">
        <v>39884</v>
      </c>
      <c r="D11" s="144">
        <v>40001</v>
      </c>
      <c r="E11" s="145">
        <v>7.8020947664692031E-4</v>
      </c>
      <c r="F11" s="145">
        <v>-1.3294567214335196E-2</v>
      </c>
      <c r="G11" s="145">
        <v>-1.4092383381569595E-2</v>
      </c>
      <c r="H11" s="145">
        <v>2.0370754993469298E-2</v>
      </c>
      <c r="I11" s="145">
        <v>-1.5552505312729115E-2</v>
      </c>
      <c r="J11" s="146">
        <v>6.3620699999999974E-2</v>
      </c>
      <c r="K11" s="119">
        <v>3.6554131613648622E-3</v>
      </c>
    </row>
    <row r="12" spans="1:11" s="20" customFormat="1" collapsed="1" x14ac:dyDescent="0.2">
      <c r="A12" s="21">
        <v>9</v>
      </c>
      <c r="B12" s="143" t="s">
        <v>51</v>
      </c>
      <c r="C12" s="144">
        <v>40253</v>
      </c>
      <c r="D12" s="144">
        <v>40359</v>
      </c>
      <c r="E12" s="145">
        <v>-1.4634146341463317E-2</v>
      </c>
      <c r="F12" s="145">
        <v>2.020202020202011E-2</v>
      </c>
      <c r="G12" s="145">
        <v>0.01</v>
      </c>
      <c r="H12" s="145">
        <v>4.1237113402061931E-2</v>
      </c>
      <c r="I12" s="145">
        <v>0</v>
      </c>
      <c r="J12" s="146">
        <v>1.02</v>
      </c>
      <c r="K12" s="119">
        <v>4.5144651104225941E-2</v>
      </c>
    </row>
    <row r="13" spans="1:11" s="20" customFormat="1" x14ac:dyDescent="0.2">
      <c r="A13" s="21">
        <v>10</v>
      </c>
      <c r="B13" s="143" t="s">
        <v>52</v>
      </c>
      <c r="C13" s="144">
        <v>40114</v>
      </c>
      <c r="D13" s="144">
        <v>40401</v>
      </c>
      <c r="E13" s="145">
        <v>-4.4076127458173686E-2</v>
      </c>
      <c r="F13" s="145">
        <v>-2.7377911898402107E-2</v>
      </c>
      <c r="G13" s="145">
        <v>-1.04591027346711E-2</v>
      </c>
      <c r="H13" s="145">
        <v>7.0595985751250145E-2</v>
      </c>
      <c r="I13" s="145">
        <v>-9.7427280623770818E-3</v>
      </c>
      <c r="J13" s="146">
        <v>0.14585610000000004</v>
      </c>
      <c r="K13" s="119">
        <v>8.6499339042098722E-3</v>
      </c>
    </row>
    <row r="14" spans="1:11" s="20" customFormat="1" x14ac:dyDescent="0.2">
      <c r="A14" s="21">
        <v>11</v>
      </c>
      <c r="B14" s="143" t="s">
        <v>55</v>
      </c>
      <c r="C14" s="144">
        <v>40226</v>
      </c>
      <c r="D14" s="144">
        <v>40430</v>
      </c>
      <c r="E14" s="145">
        <v>7.2417369032786727E-3</v>
      </c>
      <c r="F14" s="145">
        <v>1.5803327016213897E-2</v>
      </c>
      <c r="G14" s="145">
        <v>3.4208862003294316E-2</v>
      </c>
      <c r="H14" s="145">
        <v>8.7745143172820006E-2</v>
      </c>
      <c r="I14" s="145">
        <v>2.6930752787362122E-2</v>
      </c>
      <c r="J14" s="146">
        <v>4.7888599999999997</v>
      </c>
      <c r="K14" s="119">
        <v>0.11810854955950378</v>
      </c>
    </row>
    <row r="15" spans="1:11" s="20" customFormat="1" x14ac:dyDescent="0.2">
      <c r="A15" s="21">
        <v>12</v>
      </c>
      <c r="B15" s="143" t="s">
        <v>71</v>
      </c>
      <c r="C15" s="144">
        <v>40427</v>
      </c>
      <c r="D15" s="144">
        <v>40543</v>
      </c>
      <c r="E15" s="145">
        <v>1.8832854188089332E-2</v>
      </c>
      <c r="F15" s="145">
        <v>1.9717303815254272E-2</v>
      </c>
      <c r="G15" s="145">
        <v>9.2606226748991993E-2</v>
      </c>
      <c r="H15" s="145">
        <v>0.15754343617651889</v>
      </c>
      <c r="I15" s="145">
        <v>7.3493003693023029E-2</v>
      </c>
      <c r="J15" s="146">
        <v>6.0765801000000002</v>
      </c>
      <c r="K15" s="119">
        <v>0.13531062792006487</v>
      </c>
    </row>
    <row r="16" spans="1:11" s="20" customFormat="1" x14ac:dyDescent="0.2">
      <c r="A16" s="21">
        <v>13</v>
      </c>
      <c r="B16" s="143" t="s">
        <v>62</v>
      </c>
      <c r="C16" s="144">
        <v>40444</v>
      </c>
      <c r="D16" s="144">
        <v>40638</v>
      </c>
      <c r="E16" s="145">
        <v>6.412218749432208E-3</v>
      </c>
      <c r="F16" s="145">
        <v>2.2686957432191734E-2</v>
      </c>
      <c r="G16" s="145">
        <v>3.8608428467501676E-2</v>
      </c>
      <c r="H16" s="145">
        <v>7.5303971004505588E-2</v>
      </c>
      <c r="I16" s="145">
        <v>4.1113197274662783E-2</v>
      </c>
      <c r="J16" s="146">
        <v>1.2270113</v>
      </c>
      <c r="K16" s="119">
        <v>5.4237580094273152E-2</v>
      </c>
    </row>
    <row r="17" spans="1:12" s="20" customFormat="1" collapsed="1" x14ac:dyDescent="0.2">
      <c r="A17" s="21">
        <v>14</v>
      </c>
      <c r="B17" s="143" t="s">
        <v>70</v>
      </c>
      <c r="C17" s="144">
        <v>40427</v>
      </c>
      <c r="D17" s="144">
        <v>40708</v>
      </c>
      <c r="E17" s="145">
        <v>2.6610101684676923E-2</v>
      </c>
      <c r="F17" s="145">
        <v>3.1165427176744753E-2</v>
      </c>
      <c r="G17" s="145">
        <v>0.11816859102885258</v>
      </c>
      <c r="H17" s="145">
        <v>0.21257960561329714</v>
      </c>
      <c r="I17" s="145">
        <v>8.8141871366791413E-2</v>
      </c>
      <c r="J17" s="146">
        <v>10.430860500000001</v>
      </c>
      <c r="K17" s="119">
        <v>0.17677528797911934</v>
      </c>
    </row>
    <row r="18" spans="1:12" s="20" customFormat="1" collapsed="1" x14ac:dyDescent="0.2">
      <c r="A18" s="21">
        <v>15</v>
      </c>
      <c r="B18" s="143" t="s">
        <v>92</v>
      </c>
      <c r="C18" s="144">
        <v>41026</v>
      </c>
      <c r="D18" s="144">
        <v>41242</v>
      </c>
      <c r="E18" s="145">
        <v>-8.2006288567049168E-4</v>
      </c>
      <c r="F18" s="145">
        <v>-1.800543062768567E-2</v>
      </c>
      <c r="G18" s="145">
        <v>9.9573911928226622E-2</v>
      </c>
      <c r="H18" s="145">
        <v>0.24172404288106186</v>
      </c>
      <c r="I18" s="145">
        <v>6.6279078375584E-2</v>
      </c>
      <c r="J18" s="146">
        <v>9.8025000000000002</v>
      </c>
      <c r="K18" s="119">
        <v>0.19270778964014146</v>
      </c>
    </row>
    <row r="19" spans="1:12" s="20" customFormat="1" ht="15.75" thickBot="1" x14ac:dyDescent="0.25">
      <c r="A19" s="142"/>
      <c r="B19" s="147" t="s">
        <v>93</v>
      </c>
      <c r="C19" s="148" t="s">
        <v>43</v>
      </c>
      <c r="D19" s="148" t="s">
        <v>43</v>
      </c>
      <c r="E19" s="149">
        <f>AVERAGE(E4:E18)</f>
        <v>4.8955975227294038E-3</v>
      </c>
      <c r="F19" s="149">
        <f>AVERAGE(F4:F18)</f>
        <v>9.472210871872222E-3</v>
      </c>
      <c r="G19" s="149">
        <f>AVERAGE(G4:G18)</f>
        <v>4.5761315997834777E-2</v>
      </c>
      <c r="H19" s="149">
        <f>AVERAGE(H4:H18)</f>
        <v>0.10283065591245717</v>
      </c>
      <c r="I19" s="149">
        <f>AVERAGE(I4:I18)</f>
        <v>3.770855507910862E-2</v>
      </c>
      <c r="J19" s="148" t="s">
        <v>43</v>
      </c>
      <c r="K19" s="149">
        <f>AVERAGE(K4:K18)</f>
        <v>7.7420732761620079E-2</v>
      </c>
      <c r="L19" s="150"/>
    </row>
    <row r="20" spans="1:12" s="20" customFormat="1" x14ac:dyDescent="0.2">
      <c r="A20" s="183" t="s">
        <v>82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</row>
    <row r="21" spans="1:12" s="20" customFormat="1" ht="15" collapsed="1" thickBot="1" x14ac:dyDescent="0.25">
      <c r="A21" s="178"/>
      <c r="B21" s="178"/>
      <c r="C21" s="178"/>
      <c r="D21" s="178"/>
      <c r="E21" s="178"/>
      <c r="F21" s="178"/>
      <c r="G21" s="178"/>
      <c r="H21" s="178"/>
      <c r="I21" s="155"/>
      <c r="J21" s="155"/>
      <c r="K21" s="155"/>
    </row>
    <row r="22" spans="1:12" s="20" customFormat="1" collapsed="1" x14ac:dyDescent="0.2">
      <c r="E22" s="106"/>
      <c r="J22" s="19"/>
    </row>
    <row r="23" spans="1:12" s="20" customFormat="1" collapsed="1" x14ac:dyDescent="0.2">
      <c r="E23" s="107"/>
      <c r="J23" s="19"/>
    </row>
    <row r="24" spans="1:12" s="20" customFormat="1" x14ac:dyDescent="0.2">
      <c r="E24" s="106"/>
      <c r="F24" s="106"/>
      <c r="J24" s="19"/>
    </row>
    <row r="25" spans="1:12" s="20" customFormat="1" collapsed="1" x14ac:dyDescent="0.2">
      <c r="E25" s="107"/>
      <c r="I25" s="107"/>
      <c r="J25" s="19"/>
    </row>
    <row r="26" spans="1:12" s="20" customFormat="1" collapsed="1" x14ac:dyDescent="0.2"/>
    <row r="27" spans="1:12" s="20" customFormat="1" collapsed="1" x14ac:dyDescent="0.2"/>
    <row r="28" spans="1:12" s="20" customFormat="1" collapsed="1" x14ac:dyDescent="0.2"/>
    <row r="29" spans="1:12" s="20" customFormat="1" collapsed="1" x14ac:dyDescent="0.2"/>
    <row r="30" spans="1:12" s="20" customFormat="1" collapsed="1" x14ac:dyDescent="0.2"/>
    <row r="31" spans="1:12" s="20" customFormat="1" collapsed="1" x14ac:dyDescent="0.2"/>
    <row r="32" spans="1:12" s="20" customFormat="1" collapsed="1" x14ac:dyDescent="0.2"/>
    <row r="33" spans="3:8" s="20" customFormat="1" collapsed="1" x14ac:dyDescent="0.2"/>
    <row r="34" spans="3:8" s="20" customFormat="1" collapsed="1" x14ac:dyDescent="0.2"/>
    <row r="35" spans="3:8" s="20" customFormat="1" collapsed="1" x14ac:dyDescent="0.2"/>
    <row r="36" spans="3:8" s="20" customFormat="1" collapsed="1" x14ac:dyDescent="0.2"/>
    <row r="37" spans="3:8" s="20" customFormat="1" collapsed="1" x14ac:dyDescent="0.2"/>
    <row r="38" spans="3:8" s="20" customFormat="1" collapsed="1" x14ac:dyDescent="0.2"/>
    <row r="39" spans="3:8" s="20" customFormat="1" x14ac:dyDescent="0.2"/>
    <row r="40" spans="3:8" s="20" customFormat="1" x14ac:dyDescent="0.2"/>
    <row r="41" spans="3:8" s="29" customFormat="1" x14ac:dyDescent="0.2">
      <c r="C41" s="30"/>
      <c r="D41" s="30"/>
      <c r="E41" s="31"/>
      <c r="F41" s="31"/>
      <c r="G41" s="31"/>
      <c r="H41" s="31"/>
    </row>
    <row r="42" spans="3:8" s="29" customFormat="1" x14ac:dyDescent="0.2">
      <c r="C42" s="30"/>
      <c r="D42" s="30"/>
      <c r="E42" s="31"/>
      <c r="F42" s="31"/>
      <c r="G42" s="31"/>
      <c r="H42" s="31"/>
    </row>
    <row r="43" spans="3:8" s="29" customFormat="1" x14ac:dyDescent="0.2">
      <c r="C43" s="30"/>
      <c r="D43" s="30"/>
      <c r="E43" s="31"/>
      <c r="F43" s="31"/>
      <c r="G43" s="31"/>
      <c r="H43" s="31"/>
    </row>
    <row r="44" spans="3:8" s="29" customFormat="1" x14ac:dyDescent="0.2">
      <c r="C44" s="30"/>
      <c r="D44" s="30"/>
      <c r="E44" s="31"/>
      <c r="F44" s="31"/>
      <c r="G44" s="31"/>
      <c r="H44" s="31"/>
    </row>
    <row r="45" spans="3:8" s="29" customFormat="1" x14ac:dyDescent="0.2">
      <c r="C45" s="30"/>
      <c r="D45" s="30"/>
      <c r="E45" s="31"/>
      <c r="F45" s="31"/>
      <c r="G45" s="31"/>
      <c r="H45" s="31"/>
    </row>
    <row r="46" spans="3:8" s="29" customFormat="1" x14ac:dyDescent="0.2">
      <c r="C46" s="30"/>
      <c r="D46" s="30"/>
      <c r="E46" s="31"/>
      <c r="F46" s="31"/>
      <c r="G46" s="31"/>
      <c r="H46" s="31"/>
    </row>
    <row r="47" spans="3:8" s="29" customFormat="1" x14ac:dyDescent="0.2">
      <c r="C47" s="30"/>
      <c r="D47" s="30"/>
      <c r="E47" s="31"/>
      <c r="F47" s="31"/>
      <c r="G47" s="31"/>
      <c r="H47" s="31"/>
    </row>
    <row r="48" spans="3:8" s="29" customFormat="1" x14ac:dyDescent="0.2">
      <c r="C48" s="30"/>
      <c r="D48" s="30"/>
      <c r="E48" s="31"/>
      <c r="F48" s="31"/>
      <c r="G48" s="31"/>
      <c r="H48" s="31"/>
    </row>
    <row r="49" spans="3:8" s="29" customFormat="1" x14ac:dyDescent="0.2">
      <c r="C49" s="30"/>
      <c r="D49" s="30"/>
      <c r="E49" s="31"/>
      <c r="F49" s="31"/>
      <c r="G49" s="31"/>
      <c r="H49" s="31"/>
    </row>
    <row r="50" spans="3:8" s="29" customFormat="1" x14ac:dyDescent="0.2">
      <c r="C50" s="30"/>
      <c r="D50" s="30"/>
      <c r="E50" s="31"/>
      <c r="F50" s="31"/>
      <c r="G50" s="31"/>
      <c r="H50" s="31"/>
    </row>
    <row r="51" spans="3:8" s="29" customFormat="1" x14ac:dyDescent="0.2">
      <c r="C51" s="30"/>
      <c r="D51" s="30"/>
      <c r="E51" s="31"/>
      <c r="F51" s="31"/>
      <c r="G51" s="31"/>
      <c r="H51" s="31"/>
    </row>
    <row r="52" spans="3:8" s="29" customFormat="1" x14ac:dyDescent="0.2">
      <c r="C52" s="30"/>
      <c r="D52" s="30"/>
      <c r="E52" s="31"/>
      <c r="F52" s="31"/>
      <c r="G52" s="31"/>
      <c r="H52" s="31"/>
    </row>
    <row r="53" spans="3:8" s="29" customFormat="1" x14ac:dyDescent="0.2">
      <c r="C53" s="30"/>
      <c r="D53" s="30"/>
      <c r="E53" s="31"/>
      <c r="F53" s="31"/>
      <c r="G53" s="31"/>
      <c r="H53" s="31"/>
    </row>
    <row r="54" spans="3:8" s="29" customFormat="1" x14ac:dyDescent="0.2">
      <c r="C54" s="30"/>
      <c r="D54" s="30"/>
      <c r="E54" s="31"/>
      <c r="F54" s="31"/>
      <c r="G54" s="31"/>
      <c r="H54" s="31"/>
    </row>
    <row r="55" spans="3:8" s="29" customFormat="1" x14ac:dyDescent="0.2">
      <c r="C55" s="30"/>
      <c r="D55" s="30"/>
      <c r="E55" s="31"/>
      <c r="F55" s="31"/>
      <c r="G55" s="31"/>
      <c r="H55" s="31"/>
    </row>
    <row r="56" spans="3:8" s="29" customFormat="1" x14ac:dyDescent="0.2">
      <c r="C56" s="30"/>
      <c r="D56" s="30"/>
      <c r="E56" s="31"/>
      <c r="F56" s="31"/>
      <c r="G56" s="31"/>
      <c r="H56" s="31"/>
    </row>
    <row r="57" spans="3:8" s="29" customFormat="1" x14ac:dyDescent="0.2">
      <c r="C57" s="30"/>
      <c r="D57" s="30"/>
      <c r="E57" s="31"/>
      <c r="F57" s="31"/>
      <c r="G57" s="31"/>
      <c r="H57" s="31"/>
    </row>
    <row r="58" spans="3:8" s="29" customFormat="1" x14ac:dyDescent="0.2">
      <c r="C58" s="30"/>
      <c r="D58" s="30"/>
      <c r="E58" s="31"/>
      <c r="F58" s="31"/>
      <c r="G58" s="31"/>
      <c r="H58" s="31"/>
    </row>
    <row r="59" spans="3:8" s="29" customFormat="1" x14ac:dyDescent="0.2">
      <c r="C59" s="30"/>
      <c r="D59" s="30"/>
      <c r="E59" s="31"/>
      <c r="F59" s="31"/>
      <c r="G59" s="31"/>
      <c r="H59" s="31"/>
    </row>
    <row r="60" spans="3:8" s="29" customFormat="1" x14ac:dyDescent="0.2">
      <c r="C60" s="30"/>
      <c r="D60" s="30"/>
      <c r="E60" s="31"/>
      <c r="F60" s="31"/>
      <c r="G60" s="31"/>
      <c r="H60" s="31"/>
    </row>
  </sheetData>
  <mergeCells count="5">
    <mergeCell ref="A21:H21"/>
    <mergeCell ref="A1:I1"/>
    <mergeCell ref="A2:A3"/>
    <mergeCell ref="E2:K2"/>
    <mergeCell ref="A20:K20"/>
  </mergeCells>
  <phoneticPr fontId="12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1F8DE-BB45-4CA1-B9BA-A14A82E23B7A}">
  <sheetPr>
    <tabColor indexed="42"/>
  </sheetPr>
  <dimension ref="A1:H68"/>
  <sheetViews>
    <sheetView zoomScale="85" workbookViewId="0">
      <selection activeCell="B4" sqref="B4"/>
    </sheetView>
  </sheetViews>
  <sheetFormatPr defaultRowHeight="14.25" x14ac:dyDescent="0.2"/>
  <cols>
    <col min="1" max="1" width="3.85546875" style="29" customWidth="1"/>
    <col min="2" max="2" width="61.85546875" style="29" bestFit="1" customWidth="1"/>
    <col min="3" max="3" width="24.7109375" style="29" customWidth="1"/>
    <col min="4" max="4" width="24.7109375" style="41" customWidth="1"/>
    <col min="5" max="7" width="24.7109375" style="29" customWidth="1"/>
    <col min="8" max="16384" width="9.140625" style="29"/>
  </cols>
  <sheetData>
    <row r="1" spans="1:8" ht="16.5" thickBot="1" x14ac:dyDescent="0.25">
      <c r="A1" s="185" t="s">
        <v>97</v>
      </c>
      <c r="B1" s="185"/>
      <c r="C1" s="185"/>
      <c r="D1" s="185"/>
      <c r="E1" s="185"/>
      <c r="F1" s="185"/>
      <c r="G1" s="185"/>
    </row>
    <row r="2" spans="1:8" ht="15.75" thickBot="1" x14ac:dyDescent="0.25">
      <c r="A2" s="180" t="s">
        <v>34</v>
      </c>
      <c r="B2" s="88"/>
      <c r="C2" s="186" t="s">
        <v>22</v>
      </c>
      <c r="D2" s="187"/>
      <c r="E2" s="186" t="s">
        <v>23</v>
      </c>
      <c r="F2" s="187"/>
      <c r="G2" s="89"/>
    </row>
    <row r="3" spans="1:8" ht="45.75" thickBot="1" x14ac:dyDescent="0.25">
      <c r="A3" s="181"/>
      <c r="B3" s="42" t="s">
        <v>21</v>
      </c>
      <c r="C3" s="35" t="s">
        <v>45</v>
      </c>
      <c r="D3" s="35" t="s">
        <v>24</v>
      </c>
      <c r="E3" s="35" t="s">
        <v>25</v>
      </c>
      <c r="F3" s="35" t="s">
        <v>24</v>
      </c>
      <c r="G3" s="36" t="s">
        <v>87</v>
      </c>
    </row>
    <row r="4" spans="1:8" ht="15" customHeight="1" x14ac:dyDescent="0.2">
      <c r="A4" s="21">
        <v>1</v>
      </c>
      <c r="B4" s="37" t="s">
        <v>71</v>
      </c>
      <c r="C4" s="38">
        <v>1430.7273699999994</v>
      </c>
      <c r="D4" s="94">
        <v>0.26855981981401761</v>
      </c>
      <c r="E4" s="39">
        <v>188</v>
      </c>
      <c r="F4" s="94">
        <v>0.24511082138200782</v>
      </c>
      <c r="G4" s="40">
        <v>1327.0849190092199</v>
      </c>
      <c r="H4" s="53"/>
    </row>
    <row r="5" spans="1:8" ht="14.25" customHeight="1" x14ac:dyDescent="0.2">
      <c r="A5" s="21">
        <v>2</v>
      </c>
      <c r="B5" s="37" t="s">
        <v>70</v>
      </c>
      <c r="C5" s="38">
        <v>2420.9033399999962</v>
      </c>
      <c r="D5" s="94">
        <v>5.8227714504550283E-2</v>
      </c>
      <c r="E5" s="39">
        <v>115</v>
      </c>
      <c r="F5" s="94">
        <v>3.0798071772897697E-2</v>
      </c>
      <c r="G5" s="40">
        <v>1299.7910012654233</v>
      </c>
      <c r="H5" s="53"/>
    </row>
    <row r="6" spans="1:8" x14ac:dyDescent="0.2">
      <c r="A6" s="21">
        <v>3</v>
      </c>
      <c r="B6" s="37" t="s">
        <v>65</v>
      </c>
      <c r="C6" s="38">
        <v>269.51761999999735</v>
      </c>
      <c r="D6" s="94">
        <v>7.0004732379359714E-3</v>
      </c>
      <c r="E6" s="39">
        <v>45</v>
      </c>
      <c r="F6" s="94">
        <v>1.0171100513075514E-3</v>
      </c>
      <c r="G6" s="40">
        <v>39.191026956877906</v>
      </c>
    </row>
    <row r="7" spans="1:8" x14ac:dyDescent="0.2">
      <c r="A7" s="21">
        <v>4</v>
      </c>
      <c r="B7" s="37" t="s">
        <v>92</v>
      </c>
      <c r="C7" s="38">
        <v>-4.5041199999991806</v>
      </c>
      <c r="D7" s="94">
        <v>-3.0525331423694767E-4</v>
      </c>
      <c r="E7" s="39">
        <v>7</v>
      </c>
      <c r="F7" s="94">
        <v>5.1289566236811259E-4</v>
      </c>
      <c r="G7" s="40">
        <v>7.4503552560530792</v>
      </c>
    </row>
    <row r="8" spans="1:8" x14ac:dyDescent="0.2">
      <c r="A8" s="21">
        <v>5</v>
      </c>
      <c r="B8" s="37" t="s">
        <v>69</v>
      </c>
      <c r="C8" s="38">
        <v>357.3926799999997</v>
      </c>
      <c r="D8" s="94">
        <v>3.355839181084249E-2</v>
      </c>
      <c r="E8" s="39">
        <v>0</v>
      </c>
      <c r="F8" s="94">
        <v>0</v>
      </c>
      <c r="G8" s="40">
        <v>0</v>
      </c>
    </row>
    <row r="9" spans="1:8" x14ac:dyDescent="0.2">
      <c r="A9" s="21">
        <v>6</v>
      </c>
      <c r="B9" s="37" t="s">
        <v>53</v>
      </c>
      <c r="C9" s="38">
        <v>63.938099999999622</v>
      </c>
      <c r="D9" s="94">
        <v>1.187473996072513E-2</v>
      </c>
      <c r="E9" s="39">
        <v>0</v>
      </c>
      <c r="F9" s="94">
        <v>0</v>
      </c>
      <c r="G9" s="40">
        <v>0</v>
      </c>
    </row>
    <row r="10" spans="1:8" x14ac:dyDescent="0.2">
      <c r="A10" s="21">
        <v>7</v>
      </c>
      <c r="B10" s="37" t="s">
        <v>55</v>
      </c>
      <c r="C10" s="38">
        <v>52.191379999999889</v>
      </c>
      <c r="D10" s="94">
        <v>7.2417226059336296E-3</v>
      </c>
      <c r="E10" s="39">
        <v>0</v>
      </c>
      <c r="F10" s="94">
        <v>0</v>
      </c>
      <c r="G10" s="40">
        <v>0</v>
      </c>
    </row>
    <row r="11" spans="1:8" x14ac:dyDescent="0.2">
      <c r="A11" s="21">
        <v>8</v>
      </c>
      <c r="B11" s="37" t="s">
        <v>62</v>
      </c>
      <c r="C11" s="38">
        <v>24.788250000000001</v>
      </c>
      <c r="D11" s="94">
        <v>6.4121908456210236E-3</v>
      </c>
      <c r="E11" s="39">
        <v>0</v>
      </c>
      <c r="F11" s="94">
        <v>0</v>
      </c>
      <c r="G11" s="40">
        <v>0</v>
      </c>
      <c r="H11" s="53"/>
    </row>
    <row r="12" spans="1:8" x14ac:dyDescent="0.2">
      <c r="A12" s="21">
        <v>9</v>
      </c>
      <c r="B12" s="37" t="s">
        <v>20</v>
      </c>
      <c r="C12" s="38">
        <v>5.2986700000001585</v>
      </c>
      <c r="D12" s="94">
        <v>4.2057328828493754E-3</v>
      </c>
      <c r="E12" s="39">
        <v>0</v>
      </c>
      <c r="F12" s="94">
        <v>0</v>
      </c>
      <c r="G12" s="40">
        <v>0</v>
      </c>
    </row>
    <row r="13" spans="1:8" x14ac:dyDescent="0.2">
      <c r="A13" s="21">
        <v>10</v>
      </c>
      <c r="B13" s="37" t="s">
        <v>72</v>
      </c>
      <c r="C13" s="38">
        <v>4.2992600000000092</v>
      </c>
      <c r="D13" s="94">
        <v>2.4489629588072426E-3</v>
      </c>
      <c r="E13" s="39">
        <v>0</v>
      </c>
      <c r="F13" s="94">
        <v>0</v>
      </c>
      <c r="G13" s="40">
        <v>0</v>
      </c>
    </row>
    <row r="14" spans="1:8" x14ac:dyDescent="0.2">
      <c r="A14" s="21">
        <v>11</v>
      </c>
      <c r="B14" s="37" t="s">
        <v>104</v>
      </c>
      <c r="C14" s="38">
        <v>3.2774799999999815</v>
      </c>
      <c r="D14" s="94">
        <v>3.2149799219511736E-3</v>
      </c>
      <c r="E14" s="39">
        <v>0</v>
      </c>
      <c r="F14" s="94">
        <v>0</v>
      </c>
      <c r="G14" s="40">
        <v>0</v>
      </c>
    </row>
    <row r="15" spans="1:8" x14ac:dyDescent="0.2">
      <c r="A15" s="21">
        <v>12</v>
      </c>
      <c r="B15" s="37" t="s">
        <v>67</v>
      </c>
      <c r="C15" s="38">
        <v>2.5182599999997768</v>
      </c>
      <c r="D15" s="94">
        <v>7.80203145596122E-4</v>
      </c>
      <c r="E15" s="39">
        <v>0</v>
      </c>
      <c r="F15" s="94">
        <v>0</v>
      </c>
      <c r="G15" s="40">
        <v>0</v>
      </c>
    </row>
    <row r="16" spans="1:8" x14ac:dyDescent="0.2">
      <c r="A16" s="21">
        <v>13</v>
      </c>
      <c r="B16" s="37" t="s">
        <v>52</v>
      </c>
      <c r="C16" s="38">
        <v>-135.57102</v>
      </c>
      <c r="D16" s="94">
        <v>-4.4076127811421013E-2</v>
      </c>
      <c r="E16" s="39">
        <v>0</v>
      </c>
      <c r="F16" s="94">
        <v>0</v>
      </c>
      <c r="G16" s="40">
        <v>0</v>
      </c>
    </row>
    <row r="17" spans="1:8" x14ac:dyDescent="0.2">
      <c r="A17" s="21">
        <v>14</v>
      </c>
      <c r="B17" s="37" t="s">
        <v>51</v>
      </c>
      <c r="C17" s="38">
        <v>-137.42522000000068</v>
      </c>
      <c r="D17" s="94">
        <v>-1.2647980083171886E-2</v>
      </c>
      <c r="E17" s="39">
        <v>0</v>
      </c>
      <c r="F17" s="94">
        <v>0</v>
      </c>
      <c r="G17" s="40">
        <v>0</v>
      </c>
    </row>
    <row r="18" spans="1:8" ht="13.5" customHeight="1" x14ac:dyDescent="0.2">
      <c r="A18" s="21">
        <v>15</v>
      </c>
      <c r="B18" s="37" t="s">
        <v>16</v>
      </c>
      <c r="C18" s="38">
        <v>-4031.3193199999928</v>
      </c>
      <c r="D18" s="94">
        <v>-4.4031718342326144E-2</v>
      </c>
      <c r="E18" s="39">
        <v>-557</v>
      </c>
      <c r="F18" s="94">
        <v>-5.5186763103140787E-2</v>
      </c>
      <c r="G18" s="40">
        <v>-5081.4438117508562</v>
      </c>
    </row>
    <row r="19" spans="1:8" ht="15.75" thickBot="1" x14ac:dyDescent="0.25">
      <c r="A19" s="87"/>
      <c r="B19" s="90" t="s">
        <v>42</v>
      </c>
      <c r="C19" s="91">
        <v>326.03272999999763</v>
      </c>
      <c r="D19" s="95">
        <v>1.3583286925905808E-3</v>
      </c>
      <c r="E19" s="92">
        <v>-202</v>
      </c>
      <c r="F19" s="95">
        <v>-3.7371758901832711E-5</v>
      </c>
      <c r="G19" s="93">
        <v>-2407.9265092632818</v>
      </c>
      <c r="H19" s="53"/>
    </row>
    <row r="20" spans="1:8" ht="15" customHeight="1" thickBot="1" x14ac:dyDescent="0.25">
      <c r="A20" s="184"/>
      <c r="B20" s="184"/>
      <c r="C20" s="184"/>
      <c r="D20" s="184"/>
      <c r="E20" s="184"/>
      <c r="F20" s="184"/>
      <c r="G20" s="184"/>
      <c r="H20" s="154"/>
    </row>
    <row r="42" spans="2:5" ht="15" x14ac:dyDescent="0.2">
      <c r="B42" s="60"/>
      <c r="C42" s="61"/>
      <c r="D42" s="62"/>
      <c r="E42" s="63"/>
    </row>
    <row r="43" spans="2:5" ht="15" x14ac:dyDescent="0.2">
      <c r="B43" s="60"/>
      <c r="C43" s="61"/>
      <c r="D43" s="62"/>
      <c r="E43" s="63"/>
    </row>
    <row r="44" spans="2:5" ht="15" x14ac:dyDescent="0.2">
      <c r="B44" s="60"/>
      <c r="C44" s="61"/>
      <c r="D44" s="62"/>
      <c r="E44" s="63"/>
    </row>
    <row r="45" spans="2:5" ht="15" x14ac:dyDescent="0.2">
      <c r="B45" s="60"/>
      <c r="C45" s="61"/>
      <c r="D45" s="62"/>
      <c r="E45" s="63"/>
    </row>
    <row r="46" spans="2:5" ht="15" x14ac:dyDescent="0.2">
      <c r="B46" s="60"/>
      <c r="C46" s="61"/>
      <c r="D46" s="62"/>
      <c r="E46" s="63"/>
    </row>
    <row r="47" spans="2:5" ht="15" x14ac:dyDescent="0.2">
      <c r="B47" s="60"/>
      <c r="C47" s="61"/>
      <c r="D47" s="62"/>
      <c r="E47" s="63"/>
    </row>
    <row r="48" spans="2:5" ht="15.75" thickBot="1" x14ac:dyDescent="0.25">
      <c r="B48" s="78"/>
      <c r="C48" s="78"/>
      <c r="D48" s="78"/>
      <c r="E48" s="78"/>
    </row>
    <row r="51" spans="2:6" ht="14.25" customHeight="1" x14ac:dyDescent="0.2"/>
    <row r="52" spans="2:6" x14ac:dyDescent="0.2">
      <c r="F52" s="53"/>
    </row>
    <row r="54" spans="2:6" x14ac:dyDescent="0.2">
      <c r="F54"/>
    </row>
    <row r="55" spans="2:6" x14ac:dyDescent="0.2">
      <c r="F55"/>
    </row>
    <row r="56" spans="2:6" ht="30.75" thickBot="1" x14ac:dyDescent="0.25">
      <c r="B56" s="42" t="s">
        <v>21</v>
      </c>
      <c r="C56" s="35" t="s">
        <v>48</v>
      </c>
      <c r="D56" s="35" t="s">
        <v>49</v>
      </c>
      <c r="E56" s="59" t="s">
        <v>46</v>
      </c>
      <c r="F56"/>
    </row>
    <row r="57" spans="2:6" x14ac:dyDescent="0.2">
      <c r="B57" s="37" t="str">
        <f t="shared" ref="B57:D60" si="0">B4</f>
        <v>УНIВЕР.УА/Тарас Шевченко: Фонд Заощаджень</v>
      </c>
      <c r="C57" s="38">
        <f t="shared" si="0"/>
        <v>1430.7273699999994</v>
      </c>
      <c r="D57" s="94">
        <f t="shared" si="0"/>
        <v>0.26855981981401761</v>
      </c>
      <c r="E57" s="40">
        <f>G4</f>
        <v>1327.0849190092199</v>
      </c>
    </row>
    <row r="58" spans="2:6" x14ac:dyDescent="0.2">
      <c r="B58" s="37" t="str">
        <f t="shared" si="0"/>
        <v>УНIВЕР.УА/Михайло Грушевський: Фонд Державних Паперiв</v>
      </c>
      <c r="C58" s="38">
        <f t="shared" si="0"/>
        <v>2420.9033399999962</v>
      </c>
      <c r="D58" s="94">
        <f t="shared" si="0"/>
        <v>5.8227714504550283E-2</v>
      </c>
      <c r="E58" s="40">
        <f>G5</f>
        <v>1299.7910012654233</v>
      </c>
    </row>
    <row r="59" spans="2:6" x14ac:dyDescent="0.2">
      <c r="B59" s="37" t="str">
        <f t="shared" si="0"/>
        <v>КІНТО-Класичний</v>
      </c>
      <c r="C59" s="38">
        <f t="shared" si="0"/>
        <v>269.51761999999735</v>
      </c>
      <c r="D59" s="94">
        <f t="shared" si="0"/>
        <v>7.0004732379359714E-3</v>
      </c>
      <c r="E59" s="40">
        <f>G6</f>
        <v>39.191026956877906</v>
      </c>
    </row>
    <row r="60" spans="2:6" x14ac:dyDescent="0.2">
      <c r="B60" s="37" t="str">
        <f t="shared" si="0"/>
        <v>КІНТО-Казначейський</v>
      </c>
      <c r="C60" s="38">
        <f t="shared" si="0"/>
        <v>-4.5041199999991806</v>
      </c>
      <c r="D60" s="94">
        <f t="shared" si="0"/>
        <v>-3.0525331423694767E-4</v>
      </c>
      <c r="E60" s="40">
        <f>G7</f>
        <v>7.4503552560530792</v>
      </c>
    </row>
    <row r="61" spans="2:6" x14ac:dyDescent="0.2">
      <c r="B61" s="121" t="str">
        <f>B9</f>
        <v>Альтус-Збалансований</v>
      </c>
      <c r="C61" s="122">
        <f>C9</f>
        <v>63.938099999999622</v>
      </c>
      <c r="D61" s="123">
        <f>D9</f>
        <v>1.187473996072513E-2</v>
      </c>
      <c r="E61" s="124">
        <f>G9</f>
        <v>0</v>
      </c>
    </row>
    <row r="62" spans="2:6" x14ac:dyDescent="0.2">
      <c r="B62" s="120" t="str">
        <f>B15</f>
        <v>КІНТО-Еквіті</v>
      </c>
      <c r="C62" s="38">
        <f t="shared" ref="C62:D66" si="1">C14</f>
        <v>3.2774799999999815</v>
      </c>
      <c r="D62" s="94">
        <f t="shared" si="1"/>
        <v>3.2149799219511736E-3</v>
      </c>
      <c r="E62" s="40">
        <f>G14</f>
        <v>0</v>
      </c>
    </row>
    <row r="63" spans="2:6" x14ac:dyDescent="0.2">
      <c r="B63" s="120" t="str">
        <f>B16</f>
        <v>Софіївський</v>
      </c>
      <c r="C63" s="38">
        <f t="shared" si="1"/>
        <v>2.5182599999997768</v>
      </c>
      <c r="D63" s="94">
        <f t="shared" si="1"/>
        <v>7.80203145596122E-4</v>
      </c>
      <c r="E63" s="40">
        <f>G15</f>
        <v>0</v>
      </c>
    </row>
    <row r="64" spans="2:6" x14ac:dyDescent="0.2">
      <c r="B64" s="120" t="str">
        <f>B17</f>
        <v>ОТП Фонд Акцій</v>
      </c>
      <c r="C64" s="38">
        <f t="shared" si="1"/>
        <v>-135.57102</v>
      </c>
      <c r="D64" s="94">
        <f t="shared" si="1"/>
        <v>-4.4076127811421013E-2</v>
      </c>
      <c r="E64" s="40">
        <f>G16</f>
        <v>0</v>
      </c>
    </row>
    <row r="65" spans="2:5" x14ac:dyDescent="0.2">
      <c r="B65" s="120" t="str">
        <f>B18</f>
        <v>ОТП Класичний</v>
      </c>
      <c r="C65" s="38">
        <f t="shared" si="1"/>
        <v>-137.42522000000068</v>
      </c>
      <c r="D65" s="94">
        <f t="shared" si="1"/>
        <v>-1.2647980083171886E-2</v>
      </c>
      <c r="E65" s="40">
        <f>G17</f>
        <v>0</v>
      </c>
    </row>
    <row r="66" spans="2:5" x14ac:dyDescent="0.2">
      <c r="B66" s="120" t="str">
        <f>B18</f>
        <v>ОТП Класичний</v>
      </c>
      <c r="C66" s="38">
        <f t="shared" si="1"/>
        <v>-4031.3193199999928</v>
      </c>
      <c r="D66" s="94">
        <f t="shared" si="1"/>
        <v>-4.4031718342326144E-2</v>
      </c>
      <c r="E66" s="40">
        <f>G18</f>
        <v>-5081.4438117508562</v>
      </c>
    </row>
    <row r="67" spans="2:5" x14ac:dyDescent="0.2">
      <c r="B67" s="128" t="s">
        <v>47</v>
      </c>
      <c r="C67" s="129">
        <f>C19-SUM(C57:C66)</f>
        <v>443.97023999999874</v>
      </c>
      <c r="D67" s="130"/>
      <c r="E67" s="129">
        <f>G19-SUM(E57:E66)</f>
        <v>0</v>
      </c>
    </row>
    <row r="68" spans="2:5" ht="15" x14ac:dyDescent="0.2">
      <c r="B68" s="126" t="s">
        <v>42</v>
      </c>
      <c r="C68" s="127">
        <f>SUM(C57:C67)</f>
        <v>326.03272999999763</v>
      </c>
      <c r="D68" s="127"/>
      <c r="E68" s="127">
        <f>SUM(E57:E67)</f>
        <v>-2407.9265092632818</v>
      </c>
    </row>
  </sheetData>
  <mergeCells count="5">
    <mergeCell ref="A20:G20"/>
    <mergeCell ref="A1:G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1F688-8636-4B5A-B7A8-C18899C769D9}">
  <sheetPr>
    <tabColor indexed="42"/>
  </sheetPr>
  <dimension ref="A1:C105"/>
  <sheetViews>
    <sheetView zoomScale="80" workbookViewId="0">
      <selection activeCell="A11" sqref="A11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 x14ac:dyDescent="0.25">
      <c r="A1" s="66" t="s">
        <v>21</v>
      </c>
      <c r="B1" s="67" t="s">
        <v>76</v>
      </c>
      <c r="C1" s="10"/>
    </row>
    <row r="2" spans="1:3" ht="14.25" x14ac:dyDescent="0.2">
      <c r="A2" s="170" t="s">
        <v>52</v>
      </c>
      <c r="B2" s="171">
        <v>-4.4076127458173686E-2</v>
      </c>
      <c r="C2" s="10"/>
    </row>
    <row r="3" spans="1:3" ht="14.25" x14ac:dyDescent="0.2">
      <c r="A3" s="132" t="s">
        <v>51</v>
      </c>
      <c r="B3" s="172">
        <v>-1.4634146341463317E-2</v>
      </c>
      <c r="C3" s="10"/>
    </row>
    <row r="4" spans="1:3" ht="14.25" x14ac:dyDescent="0.2">
      <c r="A4" s="131" t="s">
        <v>92</v>
      </c>
      <c r="B4" s="138">
        <v>-8.2006288567049168E-4</v>
      </c>
      <c r="C4" s="10"/>
    </row>
    <row r="5" spans="1:3" ht="14.25" x14ac:dyDescent="0.2">
      <c r="A5" s="131" t="s">
        <v>67</v>
      </c>
      <c r="B5" s="139">
        <v>7.8020947664692031E-4</v>
      </c>
      <c r="C5" s="10"/>
    </row>
    <row r="6" spans="1:3" ht="14.25" x14ac:dyDescent="0.2">
      <c r="A6" s="131" t="s">
        <v>72</v>
      </c>
      <c r="B6" s="139">
        <v>2.4489492127268697E-3</v>
      </c>
      <c r="C6" s="10"/>
    </row>
    <row r="7" spans="1:3" ht="14.25" x14ac:dyDescent="0.2">
      <c r="A7" s="131" t="s">
        <v>104</v>
      </c>
      <c r="B7" s="139">
        <v>3.2149624620341211E-3</v>
      </c>
      <c r="C7" s="10"/>
    </row>
    <row r="8" spans="1:3" ht="14.25" x14ac:dyDescent="0.2">
      <c r="A8" s="131" t="s">
        <v>20</v>
      </c>
      <c r="B8" s="139">
        <v>4.2058052620586039E-3</v>
      </c>
      <c r="C8" s="10"/>
    </row>
    <row r="9" spans="1:3" ht="14.25" x14ac:dyDescent="0.2">
      <c r="A9" s="131" t="s">
        <v>65</v>
      </c>
      <c r="B9" s="139">
        <v>5.9773001872460707E-3</v>
      </c>
      <c r="C9" s="10"/>
    </row>
    <row r="10" spans="1:3" ht="14.25" x14ac:dyDescent="0.2">
      <c r="A10" s="131" t="s">
        <v>62</v>
      </c>
      <c r="B10" s="139">
        <v>6.412218749432208E-3</v>
      </c>
      <c r="C10" s="10"/>
    </row>
    <row r="11" spans="1:3" ht="14.25" x14ac:dyDescent="0.2">
      <c r="A11" s="131" t="s">
        <v>55</v>
      </c>
      <c r="B11" s="139">
        <v>7.2417369032786727E-3</v>
      </c>
      <c r="C11" s="10"/>
    </row>
    <row r="12" spans="1:3" ht="14.25" x14ac:dyDescent="0.2">
      <c r="A12" s="132" t="s">
        <v>16</v>
      </c>
      <c r="B12" s="140">
        <v>1.1806687810669736E-2</v>
      </c>
      <c r="C12" s="10"/>
    </row>
    <row r="13" spans="1:3" ht="14.25" x14ac:dyDescent="0.2">
      <c r="A13" s="131" t="s">
        <v>53</v>
      </c>
      <c r="B13" s="139">
        <v>1.1875077622691688E-2</v>
      </c>
      <c r="C13" s="10"/>
    </row>
    <row r="14" spans="1:3" ht="14.25" x14ac:dyDescent="0.2">
      <c r="A14" s="131" t="s">
        <v>71</v>
      </c>
      <c r="B14" s="139">
        <v>1.8832854188089332E-2</v>
      </c>
      <c r="C14" s="10"/>
    </row>
    <row r="15" spans="1:3" ht="14.25" x14ac:dyDescent="0.2">
      <c r="A15" s="131" t="s">
        <v>70</v>
      </c>
      <c r="B15" s="139">
        <v>2.6610101684676923E-2</v>
      </c>
      <c r="C15" s="10"/>
    </row>
    <row r="16" spans="1:3" ht="14.25" x14ac:dyDescent="0.2">
      <c r="A16" s="131" t="s">
        <v>69</v>
      </c>
      <c r="B16" s="139">
        <v>3.3558395966697407E-2</v>
      </c>
      <c r="C16" s="10"/>
    </row>
    <row r="17" spans="1:3" ht="14.25" x14ac:dyDescent="0.2">
      <c r="A17" s="133" t="s">
        <v>26</v>
      </c>
      <c r="B17" s="138">
        <v>4.8955975227294038E-3</v>
      </c>
      <c r="C17" s="10"/>
    </row>
    <row r="18" spans="1:3" ht="14.25" x14ac:dyDescent="0.2">
      <c r="A18" s="133" t="s">
        <v>120</v>
      </c>
      <c r="B18" s="138">
        <v>-1.8523330158686457E-2</v>
      </c>
      <c r="C18" s="10"/>
    </row>
    <row r="19" spans="1:3" ht="14.25" x14ac:dyDescent="0.2">
      <c r="A19" s="133" t="s">
        <v>118</v>
      </c>
      <c r="B19" s="138">
        <v>2.2660042916617495E-2</v>
      </c>
      <c r="C19" s="57"/>
    </row>
    <row r="20" spans="1:3" ht="14.25" x14ac:dyDescent="0.2">
      <c r="A20" s="133" t="s">
        <v>27</v>
      </c>
      <c r="B20" s="138">
        <v>-2.316382061442579E-3</v>
      </c>
      <c r="C20" s="9"/>
    </row>
    <row r="21" spans="1:3" ht="14.25" x14ac:dyDescent="0.2">
      <c r="A21" s="133" t="s">
        <v>28</v>
      </c>
      <c r="B21" s="138">
        <v>5.1155489427237022E-3</v>
      </c>
      <c r="C21" s="73"/>
    </row>
    <row r="22" spans="1:3" ht="14.25" x14ac:dyDescent="0.2">
      <c r="A22" s="133" t="s">
        <v>29</v>
      </c>
      <c r="B22" s="138">
        <v>1.0352602739726026E-2</v>
      </c>
      <c r="C22" s="10"/>
    </row>
    <row r="23" spans="1:3" ht="15" thickBot="1" x14ac:dyDescent="0.25">
      <c r="A23" s="134" t="s">
        <v>94</v>
      </c>
      <c r="B23" s="141">
        <v>-3.4412766214333534E-2</v>
      </c>
      <c r="C23" s="10"/>
    </row>
    <row r="24" spans="1:3" x14ac:dyDescent="0.2">
      <c r="B24" s="10"/>
      <c r="C24" s="10"/>
    </row>
    <row r="25" spans="1:3" x14ac:dyDescent="0.2">
      <c r="C25" s="10"/>
    </row>
    <row r="26" spans="1:3" x14ac:dyDescent="0.2">
      <c r="B26" s="10"/>
      <c r="C26" s="10"/>
    </row>
    <row r="27" spans="1:3" x14ac:dyDescent="0.2">
      <c r="C27" s="10"/>
    </row>
    <row r="28" spans="1:3" x14ac:dyDescent="0.2">
      <c r="B28" s="10"/>
    </row>
    <row r="29" spans="1:3" x14ac:dyDescent="0.2">
      <c r="B29" s="10"/>
    </row>
    <row r="30" spans="1:3" x14ac:dyDescent="0.2">
      <c r="B30" s="10"/>
    </row>
    <row r="31" spans="1:3" x14ac:dyDescent="0.2">
      <c r="B31" s="10"/>
    </row>
    <row r="32" spans="1:3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  <row r="53" spans="2:2" x14ac:dyDescent="0.2">
      <c r="B53" s="10"/>
    </row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62" spans="2:2" x14ac:dyDescent="0.2">
      <c r="B62" s="10"/>
    </row>
    <row r="63" spans="2:2" x14ac:dyDescent="0.2">
      <c r="B63" s="10"/>
    </row>
    <row r="64" spans="2:2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  <row r="92" spans="2:2" x14ac:dyDescent="0.2">
      <c r="B92" s="10"/>
    </row>
    <row r="93" spans="2:2" x14ac:dyDescent="0.2">
      <c r="B93" s="10"/>
    </row>
    <row r="94" spans="2:2" x14ac:dyDescent="0.2">
      <c r="B94" s="10"/>
    </row>
    <row r="95" spans="2:2" x14ac:dyDescent="0.2">
      <c r="B95" s="10"/>
    </row>
    <row r="96" spans="2:2" x14ac:dyDescent="0.2">
      <c r="B96" s="10"/>
    </row>
    <row r="97" spans="2:2" x14ac:dyDescent="0.2">
      <c r="B97" s="10"/>
    </row>
    <row r="98" spans="2:2" x14ac:dyDescent="0.2">
      <c r="B98" s="10"/>
    </row>
    <row r="99" spans="2:2" x14ac:dyDescent="0.2">
      <c r="B99" s="10"/>
    </row>
    <row r="100" spans="2:2" x14ac:dyDescent="0.2">
      <c r="B100" s="10"/>
    </row>
    <row r="101" spans="2:2" x14ac:dyDescent="0.2">
      <c r="B101" s="10"/>
    </row>
    <row r="102" spans="2:2" x14ac:dyDescent="0.2">
      <c r="B102" s="10"/>
    </row>
    <row r="103" spans="2:2" x14ac:dyDescent="0.2">
      <c r="B103" s="10"/>
    </row>
    <row r="104" spans="2:2" x14ac:dyDescent="0.2">
      <c r="B104" s="10"/>
    </row>
    <row r="105" spans="2:2" x14ac:dyDescent="0.2">
      <c r="B105" s="10"/>
    </row>
  </sheetData>
  <autoFilter ref="A1:B1" xr:uid="{A889F277-4CB5-4DAB-995B-9CBBD397141D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A548D-819F-4854-9CEE-F222542BF83D}">
  <sheetPr>
    <tabColor indexed="22"/>
    <pageSetUpPr fitToPage="1"/>
  </sheetPr>
  <dimension ref="A1:M5"/>
  <sheetViews>
    <sheetView zoomScale="85" workbookViewId="0">
      <selection activeCell="F4" sqref="F4"/>
    </sheetView>
  </sheetViews>
  <sheetFormatPr defaultRowHeight="14.25" x14ac:dyDescent="0.2"/>
  <cols>
    <col min="1" max="1" width="4.7109375" style="31" customWidth="1"/>
    <col min="2" max="2" width="48.85546875" style="29" bestFit="1" customWidth="1"/>
    <col min="3" max="4" width="12.7109375" style="31" customWidth="1"/>
    <col min="5" max="5" width="16.7109375" style="41" customWidth="1"/>
    <col min="6" max="6" width="14.7109375" style="45" customWidth="1"/>
    <col min="7" max="7" width="14.7109375" style="41" customWidth="1"/>
    <col min="8" max="8" width="12.7109375" style="45" customWidth="1"/>
    <col min="9" max="9" width="39.140625" style="29" bestFit="1" customWidth="1"/>
    <col min="10" max="10" width="22.85546875" style="29" bestFit="1" customWidth="1"/>
    <col min="11" max="20" width="4.7109375" style="29" customWidth="1"/>
    <col min="21" max="16384" width="9.140625" style="29"/>
  </cols>
  <sheetData>
    <row r="1" spans="1:13" s="43" customFormat="1" ht="16.5" thickBot="1" x14ac:dyDescent="0.25">
      <c r="A1" s="173" t="s">
        <v>98</v>
      </c>
      <c r="B1" s="173"/>
      <c r="C1" s="173"/>
      <c r="D1" s="173"/>
      <c r="E1" s="173"/>
      <c r="F1" s="173"/>
      <c r="G1" s="173"/>
      <c r="H1" s="173"/>
      <c r="I1" s="173"/>
      <c r="J1" s="173"/>
      <c r="K1" s="13"/>
      <c r="L1" s="14"/>
      <c r="M1" s="14"/>
    </row>
    <row r="2" spans="1:13" ht="30.75" thickBot="1" x14ac:dyDescent="0.25">
      <c r="A2" s="15" t="s">
        <v>34</v>
      </c>
      <c r="B2" s="15" t="s">
        <v>21</v>
      </c>
      <c r="C2" s="44" t="s">
        <v>31</v>
      </c>
      <c r="D2" s="44" t="s">
        <v>32</v>
      </c>
      <c r="E2" s="44" t="s">
        <v>35</v>
      </c>
      <c r="F2" s="44" t="s">
        <v>36</v>
      </c>
      <c r="G2" s="44" t="s">
        <v>37</v>
      </c>
      <c r="H2" s="44" t="s">
        <v>11</v>
      </c>
      <c r="I2" s="44" t="s">
        <v>12</v>
      </c>
      <c r="J2" s="25" t="s">
        <v>13</v>
      </c>
    </row>
    <row r="3" spans="1:13" x14ac:dyDescent="0.2">
      <c r="A3" s="21">
        <v>1</v>
      </c>
      <c r="B3" s="81" t="s">
        <v>19</v>
      </c>
      <c r="C3" s="108" t="s">
        <v>19</v>
      </c>
      <c r="D3" s="109" t="s">
        <v>19</v>
      </c>
      <c r="E3" s="82" t="s">
        <v>19</v>
      </c>
      <c r="F3" s="83" t="s">
        <v>19</v>
      </c>
      <c r="G3" s="82" t="s">
        <v>19</v>
      </c>
      <c r="H3" s="52" t="s">
        <v>19</v>
      </c>
      <c r="I3" s="81" t="s">
        <v>19</v>
      </c>
      <c r="J3" s="84" t="s">
        <v>19</v>
      </c>
    </row>
    <row r="4" spans="1:13" ht="15.75" thickBot="1" x14ac:dyDescent="0.25">
      <c r="A4" s="174" t="s">
        <v>42</v>
      </c>
      <c r="B4" s="175"/>
      <c r="C4" s="110" t="s">
        <v>43</v>
      </c>
      <c r="D4" s="110" t="s">
        <v>43</v>
      </c>
      <c r="E4" s="96">
        <f>SUM(E3:E3)</f>
        <v>0</v>
      </c>
      <c r="F4" s="97">
        <f>SUM(F3:F3)</f>
        <v>0</v>
      </c>
      <c r="G4" s="110" t="s">
        <v>43</v>
      </c>
      <c r="H4" s="110" t="s">
        <v>43</v>
      </c>
      <c r="I4" s="110" t="s">
        <v>43</v>
      </c>
      <c r="J4" s="110" t="s">
        <v>43</v>
      </c>
    </row>
    <row r="5" spans="1:13" x14ac:dyDescent="0.2">
      <c r="A5" s="177"/>
      <c r="B5" s="177"/>
      <c r="C5" s="177"/>
      <c r="D5" s="177"/>
      <c r="E5" s="177"/>
      <c r="F5" s="177"/>
      <c r="G5" s="177"/>
      <c r="H5" s="177"/>
    </row>
  </sheetData>
  <mergeCells count="3">
    <mergeCell ref="A1:J1"/>
    <mergeCell ref="A4:B4"/>
    <mergeCell ref="A5:H5"/>
  </mergeCells>
  <phoneticPr fontId="12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54ECB-4DE4-4967-9DA6-D9AAEA649CD5}">
  <sheetPr>
    <tabColor indexed="22"/>
  </sheetPr>
  <dimension ref="A1:K26"/>
  <sheetViews>
    <sheetView zoomScale="85" workbookViewId="0">
      <selection activeCell="I5" sqref="I5"/>
    </sheetView>
  </sheetViews>
  <sheetFormatPr defaultRowHeight="14.25" x14ac:dyDescent="0.2"/>
  <cols>
    <col min="1" max="1" width="4.5703125" style="5" customWidth="1"/>
    <col min="2" max="2" width="48.85546875" style="5" bestFit="1" customWidth="1"/>
    <col min="3" max="4" width="14.7109375" style="46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 x14ac:dyDescent="0.25">
      <c r="A1" s="189" t="s">
        <v>99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1" customFormat="1" ht="15.75" customHeight="1" thickBot="1" x14ac:dyDescent="0.25">
      <c r="A2" s="180" t="s">
        <v>34</v>
      </c>
      <c r="B2" s="100"/>
      <c r="C2" s="101"/>
      <c r="D2" s="102"/>
      <c r="E2" s="182" t="s">
        <v>60</v>
      </c>
      <c r="F2" s="182"/>
      <c r="G2" s="182"/>
      <c r="H2" s="182"/>
      <c r="I2" s="182"/>
      <c r="J2" s="182"/>
      <c r="K2" s="182"/>
    </row>
    <row r="3" spans="1:11" customFormat="1" ht="45.75" thickBot="1" x14ac:dyDescent="0.25">
      <c r="A3" s="181"/>
      <c r="B3" s="103" t="s">
        <v>21</v>
      </c>
      <c r="C3" s="26" t="s">
        <v>9</v>
      </c>
      <c r="D3" s="26" t="s">
        <v>10</v>
      </c>
      <c r="E3" s="17" t="s">
        <v>80</v>
      </c>
      <c r="F3" s="17" t="s">
        <v>89</v>
      </c>
      <c r="G3" s="17" t="s">
        <v>90</v>
      </c>
      <c r="H3" s="17" t="s">
        <v>78</v>
      </c>
      <c r="I3" s="17" t="s">
        <v>91</v>
      </c>
      <c r="J3" s="17" t="s">
        <v>44</v>
      </c>
      <c r="K3" s="18" t="s">
        <v>81</v>
      </c>
    </row>
    <row r="4" spans="1:11" customFormat="1" collapsed="1" x14ac:dyDescent="0.2">
      <c r="A4" s="21">
        <v>1</v>
      </c>
      <c r="B4" s="27" t="s">
        <v>19</v>
      </c>
      <c r="C4" s="104" t="s">
        <v>19</v>
      </c>
      <c r="D4" s="104" t="s">
        <v>19</v>
      </c>
      <c r="E4" s="98" t="s">
        <v>19</v>
      </c>
      <c r="F4" s="98" t="s">
        <v>19</v>
      </c>
      <c r="G4" s="98" t="s">
        <v>19</v>
      </c>
      <c r="H4" s="98" t="s">
        <v>19</v>
      </c>
      <c r="I4" s="98" t="s">
        <v>19</v>
      </c>
      <c r="J4" s="105" t="s">
        <v>19</v>
      </c>
      <c r="K4" s="153" t="s">
        <v>19</v>
      </c>
    </row>
    <row r="5" spans="1:11" ht="15.75" thickBot="1" x14ac:dyDescent="0.25">
      <c r="A5" s="142"/>
      <c r="B5" s="147" t="s">
        <v>93</v>
      </c>
      <c r="C5" s="148" t="s">
        <v>43</v>
      </c>
      <c r="D5" s="148" t="s">
        <v>43</v>
      </c>
      <c r="E5" s="149" t="s">
        <v>19</v>
      </c>
      <c r="F5" s="149" t="s">
        <v>19</v>
      </c>
      <c r="G5" s="149" t="s">
        <v>19</v>
      </c>
      <c r="H5" s="149" t="s">
        <v>19</v>
      </c>
      <c r="I5" s="149" t="s">
        <v>19</v>
      </c>
      <c r="J5" s="148" t="s">
        <v>43</v>
      </c>
      <c r="K5" s="149" t="s">
        <v>19</v>
      </c>
    </row>
    <row r="6" spans="1:11" x14ac:dyDescent="0.2">
      <c r="A6" s="190" t="s">
        <v>82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</row>
    <row r="7" spans="1:11" ht="15" thickBot="1" x14ac:dyDescent="0.25">
      <c r="A7" s="188"/>
      <c r="B7" s="188"/>
      <c r="C7" s="188"/>
      <c r="D7" s="188"/>
      <c r="E7" s="188"/>
      <c r="F7" s="188"/>
      <c r="G7" s="188"/>
      <c r="H7" s="188"/>
      <c r="I7" s="188"/>
      <c r="J7" s="188"/>
      <c r="K7" s="188"/>
    </row>
    <row r="8" spans="1:11" x14ac:dyDescent="0.2">
      <c r="B8" s="29"/>
      <c r="C8" s="30"/>
      <c r="D8" s="30"/>
      <c r="E8" s="29"/>
      <c r="F8" s="29"/>
      <c r="G8" s="29"/>
      <c r="H8" s="29"/>
      <c r="I8" s="29"/>
    </row>
    <row r="9" spans="1:11" x14ac:dyDescent="0.2">
      <c r="B9" s="29"/>
      <c r="C9" s="30"/>
      <c r="D9" s="30"/>
      <c r="E9" s="115"/>
      <c r="F9" s="29"/>
      <c r="G9" s="29"/>
      <c r="H9" s="29"/>
      <c r="I9" s="29"/>
    </row>
    <row r="10" spans="1:11" x14ac:dyDescent="0.2">
      <c r="B10" s="29"/>
      <c r="C10" s="30"/>
      <c r="D10" s="30"/>
      <c r="E10" s="29"/>
      <c r="F10" s="29"/>
      <c r="G10" s="29"/>
      <c r="H10" s="29"/>
      <c r="I10" s="29"/>
    </row>
    <row r="11" spans="1:11" x14ac:dyDescent="0.2">
      <c r="B11" s="29"/>
      <c r="C11" s="30"/>
      <c r="D11" s="30"/>
      <c r="E11" s="29"/>
      <c r="F11" s="29"/>
      <c r="G11" s="29"/>
      <c r="H11" s="29"/>
      <c r="I11" s="29"/>
    </row>
    <row r="12" spans="1:11" x14ac:dyDescent="0.2">
      <c r="B12" s="29"/>
      <c r="C12" s="30"/>
      <c r="D12" s="30"/>
      <c r="E12" s="29"/>
      <c r="F12" s="29"/>
      <c r="G12" s="29"/>
      <c r="H12" s="29"/>
      <c r="I12" s="29"/>
    </row>
    <row r="13" spans="1:11" x14ac:dyDescent="0.2">
      <c r="B13" s="29"/>
      <c r="C13" s="30"/>
      <c r="D13" s="30"/>
      <c r="E13" s="29"/>
      <c r="F13" s="29"/>
      <c r="G13" s="29"/>
      <c r="H13" s="29"/>
      <c r="I13" s="29"/>
    </row>
    <row r="14" spans="1:11" x14ac:dyDescent="0.2">
      <c r="B14" s="29"/>
      <c r="C14" s="30"/>
      <c r="D14" s="30"/>
      <c r="E14" s="29"/>
      <c r="F14" s="29"/>
      <c r="G14" s="29"/>
      <c r="H14" s="29"/>
      <c r="I14" s="29"/>
    </row>
    <row r="15" spans="1:11" x14ac:dyDescent="0.2">
      <c r="B15" s="29"/>
      <c r="C15" s="30"/>
      <c r="D15" s="30"/>
      <c r="E15" s="29"/>
      <c r="F15" s="29"/>
      <c r="G15" s="29"/>
      <c r="H15" s="29"/>
      <c r="I15" s="29"/>
    </row>
    <row r="19" spans="3:3" x14ac:dyDescent="0.2">
      <c r="C19" s="5"/>
    </row>
    <row r="20" spans="3:3" x14ac:dyDescent="0.2">
      <c r="C20" s="5"/>
    </row>
    <row r="21" spans="3:3" x14ac:dyDescent="0.2">
      <c r="C21" s="5"/>
    </row>
    <row r="22" spans="3:3" x14ac:dyDescent="0.2">
      <c r="C22" s="5"/>
    </row>
    <row r="23" spans="3:3" x14ac:dyDescent="0.2">
      <c r="C23" s="5"/>
    </row>
    <row r="24" spans="3:3" x14ac:dyDescent="0.2">
      <c r="C24" s="5"/>
    </row>
    <row r="25" spans="3:3" x14ac:dyDescent="0.2">
      <c r="C25" s="5"/>
    </row>
    <row r="26" spans="3:3" x14ac:dyDescent="0.2">
      <c r="C26" s="5"/>
    </row>
  </sheetData>
  <mergeCells count="5">
    <mergeCell ref="A7:K7"/>
    <mergeCell ref="A2:A3"/>
    <mergeCell ref="A1:J1"/>
    <mergeCell ref="E2:K2"/>
    <mergeCell ref="A6:K6"/>
  </mergeCells>
  <phoneticPr fontId="12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7C9D8-2CE6-4033-A4A5-B5CF683347DB}">
  <sheetPr>
    <tabColor indexed="22"/>
  </sheetPr>
  <dimension ref="A1:K33"/>
  <sheetViews>
    <sheetView zoomScale="85" workbookViewId="0">
      <selection activeCell="B4" sqref="B4"/>
    </sheetView>
  </sheetViews>
  <sheetFormatPr defaultRowHeight="14.25" x14ac:dyDescent="0.2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31" customFormat="1" ht="16.5" thickBot="1" x14ac:dyDescent="0.25">
      <c r="A1" s="185" t="s">
        <v>100</v>
      </c>
      <c r="B1" s="185"/>
      <c r="C1" s="185"/>
      <c r="D1" s="185"/>
      <c r="E1" s="185"/>
      <c r="F1" s="185"/>
      <c r="G1" s="185"/>
    </row>
    <row r="2" spans="1:11" s="31" customFormat="1" ht="15.75" customHeight="1" thickBot="1" x14ac:dyDescent="0.25">
      <c r="A2" s="180" t="s">
        <v>34</v>
      </c>
      <c r="B2" s="88"/>
      <c r="C2" s="186" t="s">
        <v>22</v>
      </c>
      <c r="D2" s="187"/>
      <c r="E2" s="186" t="s">
        <v>23</v>
      </c>
      <c r="F2" s="187"/>
      <c r="G2" s="89"/>
    </row>
    <row r="3" spans="1:11" s="31" customFormat="1" ht="45.75" thickBot="1" x14ac:dyDescent="0.25">
      <c r="A3" s="181"/>
      <c r="B3" s="35" t="s">
        <v>21</v>
      </c>
      <c r="C3" s="35" t="s">
        <v>45</v>
      </c>
      <c r="D3" s="35" t="s">
        <v>24</v>
      </c>
      <c r="E3" s="35" t="s">
        <v>25</v>
      </c>
      <c r="F3" s="35" t="s">
        <v>24</v>
      </c>
      <c r="G3" s="36" t="s">
        <v>87</v>
      </c>
    </row>
    <row r="4" spans="1:11" s="31" customFormat="1" x14ac:dyDescent="0.2">
      <c r="A4" s="21">
        <v>1</v>
      </c>
      <c r="B4" s="37" t="s">
        <v>19</v>
      </c>
      <c r="C4" s="38" t="s">
        <v>19</v>
      </c>
      <c r="D4" s="98" t="s">
        <v>19</v>
      </c>
      <c r="E4" s="39" t="s">
        <v>19</v>
      </c>
      <c r="F4" s="98" t="s">
        <v>19</v>
      </c>
      <c r="G4" s="40" t="s">
        <v>19</v>
      </c>
    </row>
    <row r="5" spans="1:11" s="31" customFormat="1" ht="15.75" thickBot="1" x14ac:dyDescent="0.25">
      <c r="A5" s="111"/>
      <c r="B5" s="90" t="s">
        <v>42</v>
      </c>
      <c r="C5" s="112" t="s">
        <v>19</v>
      </c>
      <c r="D5" s="95" t="s">
        <v>19</v>
      </c>
      <c r="E5" s="92" t="s">
        <v>19</v>
      </c>
      <c r="F5" s="95" t="s">
        <v>19</v>
      </c>
      <c r="G5" s="93" t="s">
        <v>19</v>
      </c>
    </row>
    <row r="6" spans="1:11" s="31" customFormat="1" ht="15" customHeight="1" thickBot="1" x14ac:dyDescent="0.25">
      <c r="A6" s="188"/>
      <c r="B6" s="188"/>
      <c r="C6" s="188"/>
      <c r="D6" s="188"/>
      <c r="E6" s="188"/>
      <c r="F6" s="188"/>
      <c r="G6" s="188"/>
      <c r="H6" s="7"/>
      <c r="I6" s="7"/>
      <c r="J6" s="7"/>
      <c r="K6" s="7"/>
    </row>
    <row r="7" spans="1:11" s="31" customFormat="1" x14ac:dyDescent="0.2">
      <c r="D7" s="41"/>
    </row>
    <row r="8" spans="1:11" s="31" customFormat="1" x14ac:dyDescent="0.2">
      <c r="D8" s="41"/>
    </row>
    <row r="9" spans="1:11" s="31" customFormat="1" x14ac:dyDescent="0.2">
      <c r="D9" s="41"/>
    </row>
    <row r="10" spans="1:11" s="31" customFormat="1" x14ac:dyDescent="0.2">
      <c r="D10" s="41"/>
    </row>
    <row r="11" spans="1:11" s="31" customFormat="1" x14ac:dyDescent="0.2">
      <c r="D11" s="41"/>
    </row>
    <row r="12" spans="1:11" s="31" customFormat="1" x14ac:dyDescent="0.2">
      <c r="D12" s="41"/>
    </row>
    <row r="13" spans="1:11" s="31" customFormat="1" x14ac:dyDescent="0.2">
      <c r="D13" s="41"/>
    </row>
    <row r="14" spans="1:11" s="31" customFormat="1" x14ac:dyDescent="0.2">
      <c r="D14" s="41"/>
    </row>
    <row r="15" spans="1:11" s="31" customFormat="1" x14ac:dyDescent="0.2">
      <c r="D15" s="41"/>
    </row>
    <row r="16" spans="1:11" s="31" customFormat="1" x14ac:dyDescent="0.2">
      <c r="D16" s="41"/>
    </row>
    <row r="17" spans="2:9" s="31" customFormat="1" x14ac:dyDescent="0.2">
      <c r="D17" s="41"/>
    </row>
    <row r="18" spans="2:9" s="31" customFormat="1" x14ac:dyDescent="0.2">
      <c r="D18" s="41"/>
    </row>
    <row r="19" spans="2:9" s="31" customFormat="1" x14ac:dyDescent="0.2">
      <c r="D19" s="41"/>
    </row>
    <row r="20" spans="2:9" s="31" customFormat="1" x14ac:dyDescent="0.2">
      <c r="D20" s="41"/>
    </row>
    <row r="21" spans="2:9" s="31" customFormat="1" x14ac:dyDescent="0.2">
      <c r="D21" s="41"/>
    </row>
    <row r="22" spans="2:9" s="31" customFormat="1" x14ac:dyDescent="0.2">
      <c r="D22" s="41"/>
    </row>
    <row r="23" spans="2:9" s="31" customFormat="1" x14ac:dyDescent="0.2">
      <c r="D23" s="41"/>
    </row>
    <row r="24" spans="2:9" s="31" customFormat="1" x14ac:dyDescent="0.2">
      <c r="D24" s="41"/>
    </row>
    <row r="25" spans="2:9" s="31" customFormat="1" x14ac:dyDescent="0.2">
      <c r="D25" s="41"/>
    </row>
    <row r="26" spans="2:9" s="31" customFormat="1" x14ac:dyDescent="0.2">
      <c r="D26" s="41"/>
    </row>
    <row r="27" spans="2:9" s="31" customFormat="1" x14ac:dyDescent="0.2"/>
    <row r="28" spans="2:9" s="31" customFormat="1" x14ac:dyDescent="0.2"/>
    <row r="29" spans="2:9" s="31" customFormat="1" x14ac:dyDescent="0.2">
      <c r="H29" s="22"/>
      <c r="I29" s="22"/>
    </row>
    <row r="32" spans="2:9" ht="30.75" thickBot="1" x14ac:dyDescent="0.25">
      <c r="B32" s="42" t="s">
        <v>21</v>
      </c>
      <c r="C32" s="35" t="s">
        <v>48</v>
      </c>
      <c r="D32" s="35" t="s">
        <v>49</v>
      </c>
      <c r="E32" s="36" t="s">
        <v>46</v>
      </c>
    </row>
    <row r="33" spans="1:5" x14ac:dyDescent="0.2">
      <c r="A33" s="22">
        <v>1</v>
      </c>
      <c r="B33" s="37" t="str">
        <f>B4</f>
        <v>н.д.</v>
      </c>
      <c r="C33" s="116" t="str">
        <f>C4</f>
        <v>н.д.</v>
      </c>
      <c r="D33" s="98" t="str">
        <f>D4</f>
        <v>н.д.</v>
      </c>
      <c r="E33" s="117" t="str">
        <f>G4</f>
        <v>н.д.</v>
      </c>
    </row>
  </sheetData>
  <mergeCells count="5">
    <mergeCell ref="A6:G6"/>
    <mergeCell ref="A2:A3"/>
    <mergeCell ref="A1:G1"/>
    <mergeCell ref="C2:D2"/>
    <mergeCell ref="E2:F2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2084B-BC78-4906-AFD3-43703ED53FFA}">
  <sheetPr>
    <tabColor indexed="22"/>
  </sheetPr>
  <dimension ref="A1:D22"/>
  <sheetViews>
    <sheetView zoomScale="85" workbookViewId="0">
      <selection activeCell="W27" sqref="W27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6" t="s">
        <v>21</v>
      </c>
      <c r="B1" s="67" t="s">
        <v>76</v>
      </c>
      <c r="C1" s="10"/>
      <c r="D1" s="10"/>
    </row>
    <row r="2" spans="1:4" ht="14.25" x14ac:dyDescent="0.2">
      <c r="A2" s="27" t="s">
        <v>19</v>
      </c>
      <c r="B2" s="135" t="s">
        <v>19</v>
      </c>
      <c r="C2" s="10"/>
      <c r="D2" s="10"/>
    </row>
    <row r="3" spans="1:4" ht="14.25" x14ac:dyDescent="0.2">
      <c r="A3" s="27" t="s">
        <v>26</v>
      </c>
      <c r="B3" s="136" t="s">
        <v>19</v>
      </c>
      <c r="C3" s="10"/>
      <c r="D3" s="10"/>
    </row>
    <row r="4" spans="1:4" ht="14.25" x14ac:dyDescent="0.2">
      <c r="A4" s="27" t="s">
        <v>120</v>
      </c>
      <c r="B4" s="136">
        <v>-1.8523330158686457E-2</v>
      </c>
      <c r="C4" s="10"/>
      <c r="D4" s="10"/>
    </row>
    <row r="5" spans="1:4" ht="14.25" x14ac:dyDescent="0.2">
      <c r="A5" s="27" t="s">
        <v>118</v>
      </c>
      <c r="B5" s="136">
        <v>2.2660042916617495E-2</v>
      </c>
      <c r="C5" s="10"/>
      <c r="D5" s="10"/>
    </row>
    <row r="6" spans="1:4" ht="14.25" x14ac:dyDescent="0.2">
      <c r="A6" s="27" t="s">
        <v>27</v>
      </c>
      <c r="B6" s="136">
        <v>-2.316382061442579E-3</v>
      </c>
      <c r="C6" s="10"/>
      <c r="D6" s="10"/>
    </row>
    <row r="7" spans="1:4" ht="14.25" x14ac:dyDescent="0.2">
      <c r="A7" s="27" t="s">
        <v>28</v>
      </c>
      <c r="B7" s="136">
        <v>5.1155489427237022E-3</v>
      </c>
      <c r="C7" s="10"/>
      <c r="D7" s="10"/>
    </row>
    <row r="8" spans="1:4" ht="14.25" x14ac:dyDescent="0.2">
      <c r="A8" s="27" t="s">
        <v>29</v>
      </c>
      <c r="B8" s="136">
        <v>1.0352602739726026E-2</v>
      </c>
      <c r="C8" s="10"/>
      <c r="D8" s="10"/>
    </row>
    <row r="9" spans="1:4" ht="15" thickBot="1" x14ac:dyDescent="0.25">
      <c r="A9" s="75" t="s">
        <v>94</v>
      </c>
      <c r="B9" s="137">
        <v>-3.4412766214333534E-2</v>
      </c>
      <c r="C9" s="10"/>
      <c r="D9" s="10"/>
    </row>
    <row r="10" spans="1:4" x14ac:dyDescent="0.2">
      <c r="B10" s="10"/>
      <c r="C10" s="10"/>
      <c r="D10" s="10"/>
    </row>
    <row r="11" spans="1:4" ht="14.25" x14ac:dyDescent="0.2">
      <c r="A11" s="54"/>
      <c r="B11" s="55"/>
      <c r="C11" s="10"/>
      <c r="D11" s="10"/>
    </row>
    <row r="12" spans="1:4" ht="14.25" x14ac:dyDescent="0.2">
      <c r="A12" s="54"/>
      <c r="B12" s="55"/>
      <c r="C12" s="10"/>
      <c r="D12" s="10"/>
    </row>
    <row r="13" spans="1:4" ht="14.25" x14ac:dyDescent="0.2">
      <c r="A13" s="54"/>
      <c r="B13" s="55"/>
      <c r="C13" s="10"/>
      <c r="D13" s="10"/>
    </row>
    <row r="14" spans="1:4" ht="14.25" x14ac:dyDescent="0.2">
      <c r="A14" s="54"/>
      <c r="B14" s="55"/>
      <c r="C14" s="10"/>
      <c r="D14" s="10"/>
    </row>
    <row r="15" spans="1:4" ht="14.25" x14ac:dyDescent="0.2">
      <c r="A15" s="54"/>
      <c r="B15" s="55"/>
      <c r="C15" s="10"/>
      <c r="D15" s="10"/>
    </row>
    <row r="16" spans="1:4" x14ac:dyDescent="0.2">
      <c r="B16" s="10"/>
    </row>
    <row r="20" spans="1:2" x14ac:dyDescent="0.2">
      <c r="A20" s="7"/>
      <c r="B20" s="8"/>
    </row>
    <row r="21" spans="1:2" x14ac:dyDescent="0.2">
      <c r="B21" s="8"/>
    </row>
    <row r="22" spans="1:2" x14ac:dyDescent="0.2">
      <c r="B22" s="8"/>
    </row>
  </sheetData>
  <autoFilter ref="A1:B1" xr:uid="{BBF5A782-9E5E-4936-8CAE-758D451D5CD3}"/>
  <phoneticPr fontId="1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Sergiy Kutsy</cp:lastModifiedBy>
  <dcterms:created xsi:type="dcterms:W3CDTF">2010-05-19T12:57:40Z</dcterms:created>
  <dcterms:modified xsi:type="dcterms:W3CDTF">2026-06-10T09:04:34Z</dcterms:modified>
</cp:coreProperties>
</file>