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<sst xmlns="http://schemas.openxmlformats.org/spreadsheetml/2006/main" count="428" uniqueCount="143">
  <si>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</si>
  <si>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</si>
  <si>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</si>
  <si>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</si>
  <si>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</si>
  <si>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</si>
  <si>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</si>
  <si>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</si>
  <si>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</si>
  <si>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</si>
  <si>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</si>
  <si>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</si>
  <si>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</si>
  <si>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</si>
  <si>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</si>
  <si>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</si>
  <si>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</si>
  <si>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</si>
  <si>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</si>
  <si>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</si>
  <si>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</si>
  <si>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</si>
  <si>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</si>
  <si>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</si>
  <si>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</si>
  <si>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</si>
  <si>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</si>
  <si>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</si>
  <si>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</si>
  <si>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</si>
  <si>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</si>
  <si>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</si>
  <si>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</si>
  <si>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</si>
  <si>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</si>
  <si>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</si>
  <si>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</si>
  <si>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</si>
  <si>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</si>
  <si>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</si>
  <si>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</si>
  <si>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</si>
  <si>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</si>
  <si>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</si>
  <si>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</si>
  <si>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</si>
  <si>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</si>
  <si>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</si>
  <si>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</si>
  <si>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</si>
  <si>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</si>
  <si>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</si>
  <si>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</si>
  <si>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</si>
  <si>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</si>
  <si>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</si>
  <si>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</si>
  <si>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</si>
  <si>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</si>
  <si>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</si>
  <si>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</si>
  <si>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</si>
  <si>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</si>
  <si>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</si>
  <si>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</si>
  <si>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</si>
  <si>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</si>
  <si>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</si>
  <si>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</si>
  <si>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</si>
  <si>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</si>
  <si>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</si>
  <si>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</si>
  <si>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</si>
  <si>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</si>
  <si>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</si>
  <si>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</si>
  <si>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</si>
  <si>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</si>
  <si>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</si>
  <si>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</si>
  <si>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</si>
  <si>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</si>
  <si>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</si>
  <si>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</si>
  <si>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</si>
  <si>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</si>
  <si>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</si>
  <si>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</si>
  <si>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</si>
  <si>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</si>
  <si>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</si>
  <si>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</si>
  <si>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</si>
  <si>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</si>
  <si>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</si>
  <si>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</si>
  <si>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</si>
  <si>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</si>
  <si>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</si>
  <si>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</si>
  <si>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</si>
  <si>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</si>
  <si>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</si>
  <si>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</si>
  <si>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</si>
  <si>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</si>
  <si>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</si>
  <si>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</si>
  <si>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</si>
  <si>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</si>
  <si>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</si>
  <si>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</si>
  <si>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</si>
  <si>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</si>
  <si>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</si>
  <si>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</si>
  <si>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</si>
  <si>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</si>
  <si>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</si>
  <si>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</si>
  <si>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</si>
  <si>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</si>
  <si>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</si>
  <si>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</si>
  <si>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</si>
  <si>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</si>
  <si>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</si>
  <si>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</si>
  <si>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</si>
  <si>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</si>
  <si>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</si>
  <si>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з початку 2016 року</t>
  </si>
  <si>
    <t>ТОВ КУА "ОЗОН"</t>
  </si>
  <si>
    <t>http://ozoncap.com/</t>
  </si>
  <si>
    <t>серпень</t>
  </si>
  <si>
    <t>вересень</t>
  </si>
  <si>
    <t>Бонум Оптімум</t>
  </si>
  <si>
    <t>ТОВ КУА "Бонум Груп"</t>
  </si>
  <si>
    <t>http://bonum-group.com/</t>
  </si>
  <si>
    <t>Запорізькі феросплави</t>
  </si>
  <si>
    <t>ЗАТ КУА "СЛАВУТИЧ-ІНВЕСТ"</t>
  </si>
  <si>
    <t>http://www.universalna-am.com/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</si>
</sst>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thin">
        <color indexed="10"/>
      </bottom>
    </border>
    <border>
      <left style="dotted">
        <color indexed="23"/>
      </left>
      <right style="dotted">
        <color indexed="23"/>
      </right>
      <top>
        <color indexed="63"/>
      </top>
      <bottom style="thin">
        <color indexed="10"/>
      </bottom>
    </border>
    <border>
      <left style="dotted">
        <color indexed="23"/>
      </left>
      <right>
        <color indexed="63"/>
      </right>
      <top>
        <color indexed="63"/>
      </top>
      <bottom style="thin">
        <color indexed="10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10" fontId="11" fillId="0" borderId="0" xfId="0" applyNumberFormat="1" applyFont="1" applyAlignment="1">
      <alignment horizontal="right" vertical="center" inden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45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6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0" fillId="0" borderId="47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2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48" xfId="0" applyFont="1" applyFill="1" applyBorder="1" applyAlignment="1">
      <alignment horizontal="left" vertical="center" wrapText="1" shrinkToFit="1"/>
    </xf>
    <xf numFmtId="4" fontId="11" fillId="0" borderId="49" xfId="0" applyNumberFormat="1" applyFont="1" applyFill="1" applyBorder="1" applyAlignment="1">
      <alignment horizontal="right" vertical="center" indent="1"/>
    </xf>
    <xf numFmtId="10" fontId="22" fillId="0" borderId="49" xfId="21" applyNumberFormat="1" applyFont="1" applyFill="1" applyBorder="1" applyAlignment="1">
      <alignment horizontal="right" vertical="center" wrapText="1" indent="1"/>
      <protection/>
    </xf>
    <xf numFmtId="4" fontId="11" fillId="0" borderId="50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20" fillId="0" borderId="4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1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4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left" vertical="center" wrapText="1" shrinkToFit="1"/>
    </xf>
    <xf numFmtId="4" fontId="11" fillId="0" borderId="59" xfId="0" applyNumberFormat="1" applyFont="1" applyFill="1" applyBorder="1" applyAlignment="1">
      <alignment horizontal="right" vertical="center" indent="1"/>
    </xf>
    <xf numFmtId="10" fontId="11" fillId="0" borderId="59" xfId="26" applyNumberFormat="1" applyFont="1" applyFill="1" applyBorder="1" applyAlignment="1">
      <alignment horizontal="right" vertical="center" indent="1"/>
    </xf>
    <xf numFmtId="4" fontId="11" fillId="0" borderId="60" xfId="0" applyNumberFormat="1" applyFont="1" applyFill="1" applyBorder="1" applyAlignment="1">
      <alignment horizontal="right" vertical="center" indent="1"/>
    </xf>
    <xf numFmtId="10" fontId="20" fillId="0" borderId="43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8806737"/>
        <c:axId val="65351050"/>
      </c:barChart>
      <c:catAx>
        <c:axId val="188067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65351050"/>
        <c:crosses val="autoZero"/>
        <c:auto val="1"/>
        <c:lblOffset val="0"/>
        <c:noMultiLvlLbl val="0"/>
      </c:catAx>
      <c:valAx>
        <c:axId val="65351050"/>
        <c:scaling>
          <c:orientation val="minMax"/>
          <c:max val="0.2"/>
          <c:min val="-0.08"/>
        </c:scaling>
        <c:axPos val="l"/>
        <c:delete val="0"/>
        <c:numFmt formatCode="0%" sourceLinked="0"/>
        <c:majorTickMark val="out"/>
        <c:minorTickMark val="none"/>
        <c:tickLblPos val="nextTo"/>
        <c:crossAx val="18806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34022331"/>
        <c:axId val="60224676"/>
      </c:barChart>
      <c:catAx>
        <c:axId val="34022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24676"/>
        <c:crosses val="autoZero"/>
        <c:auto val="0"/>
        <c:lblOffset val="100"/>
        <c:tickLblSkip val="1"/>
        <c:noMultiLvlLbl val="0"/>
      </c:catAx>
      <c:valAx>
        <c:axId val="60224676"/>
        <c:scaling>
          <c:orientation val="minMax"/>
          <c:max val="0.32"/>
          <c:min val="-0.17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22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В_ВЧА!$B$25:$B$35</c:f>
              <c:strCache/>
            </c:strRef>
          </c:cat>
          <c:val>
            <c:numRef>
              <c:f>В_ВЧА!$C$25:$C$35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В_ВЧА!$B$25:$B$35</c:f>
              <c:strCache/>
            </c:strRef>
          </c:cat>
          <c:val>
            <c:numRef>
              <c:f>В_ВЧА!$D$25:$D$35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707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10254469"/>
        <c:axId val="47633822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30773295"/>
        <c:axId val="9247352"/>
      </c:lineChart>
      <c:catAx>
        <c:axId val="102544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7633822"/>
        <c:crosses val="autoZero"/>
        <c:auto val="0"/>
        <c:lblOffset val="40"/>
        <c:noMultiLvlLbl val="0"/>
      </c:catAx>
      <c:valAx>
        <c:axId val="47633822"/>
        <c:scaling>
          <c:orientation val="minMax"/>
          <c:max val="1300"/>
          <c:min val="-410"/>
        </c:scaling>
        <c:axPos val="l"/>
        <c:delete val="0"/>
        <c:numFmt formatCode="#,##0" sourceLinked="0"/>
        <c:majorTickMark val="in"/>
        <c:minorTickMark val="none"/>
        <c:tickLblPos val="nextTo"/>
        <c:crossAx val="10254469"/>
        <c:crossesAt val="1"/>
        <c:crossBetween val="between"/>
        <c:dispUnits/>
      </c:valAx>
      <c:catAx>
        <c:axId val="30773295"/>
        <c:scaling>
          <c:orientation val="minMax"/>
        </c:scaling>
        <c:axPos val="b"/>
        <c:delete val="1"/>
        <c:majorTickMark val="in"/>
        <c:minorTickMark val="none"/>
        <c:tickLblPos val="nextTo"/>
        <c:crossAx val="9247352"/>
        <c:crosses val="autoZero"/>
        <c:auto val="0"/>
        <c:lblOffset val="100"/>
        <c:noMultiLvlLbl val="0"/>
      </c:catAx>
      <c:valAx>
        <c:axId val="9247352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07732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775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1"/>
          <c:h val="0.9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'В_діаграма(дох)'!$A$2:$A$26</c:f>
              <c:strCache/>
            </c:strRef>
          </c:cat>
          <c:val>
            <c:numRef>
              <c:f>'В_діаграма(дох)'!$B$2:$B$26</c:f>
              <c:numCache/>
            </c:numRef>
          </c:val>
        </c:ser>
        <c:gapWidth val="60"/>
        <c:axId val="57337017"/>
        <c:axId val="46984498"/>
      </c:barChart>
      <c:catAx>
        <c:axId val="57337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84498"/>
        <c:crosses val="autoZero"/>
        <c:auto val="0"/>
        <c:lblOffset val="0"/>
        <c:tickLblSkip val="1"/>
        <c:noMultiLvlLbl val="0"/>
      </c:catAx>
      <c:valAx>
        <c:axId val="46984498"/>
        <c:scaling>
          <c:orientation val="minMax"/>
          <c:max val="0.14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37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ВЧА'!$B$39:$B$44</c:f>
              <c:strCache/>
            </c:strRef>
          </c:cat>
          <c:val>
            <c:numRef>
              <c:f>'І_динаміка ВЧА'!$C$39:$C$44</c:f>
              <c:numCache/>
            </c:numRef>
          </c:val>
        </c:ser>
        <c:ser>
          <c:idx val="0"/>
          <c:order val="1"/>
          <c:tx>
            <c:strRef>
              <c:f>'І_динаміка ВЧА'!$E$38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ВЧА'!$B$39:$B$44</c:f>
              <c:strCache/>
            </c:strRef>
          </c:cat>
          <c:val>
            <c:numRef>
              <c:f>'І_динаміка ВЧА'!$E$39:$E$44</c:f>
              <c:numCache/>
            </c:numRef>
          </c:val>
        </c:ser>
        <c:overlap val="-20"/>
        <c:axId val="60870691"/>
        <c:axId val="47077324"/>
      </c:barChart>
      <c:lineChart>
        <c:grouping val="standard"/>
        <c:varyColors val="0"/>
        <c:ser>
          <c:idx val="2"/>
          <c:order val="2"/>
          <c:tx>
            <c:strRef>
              <c:f>'І_динаміка ВЧА'!$D$38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ВЧА'!$D$39:$D$44</c:f>
              <c:numCache/>
            </c:numRef>
          </c:val>
          <c:smooth val="0"/>
        </c:ser>
        <c:axId val="66161773"/>
        <c:axId val="13124678"/>
      </c:lineChart>
      <c:catAx>
        <c:axId val="608706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7077324"/>
        <c:crosses val="autoZero"/>
        <c:auto val="0"/>
        <c:lblOffset val="100"/>
        <c:noMultiLvlLbl val="0"/>
      </c:catAx>
      <c:valAx>
        <c:axId val="47077324"/>
        <c:scaling>
          <c:orientation val="minMax"/>
          <c:max val="35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870691"/>
        <c:crossesAt val="1"/>
        <c:crossBetween val="between"/>
        <c:dispUnits/>
      </c:valAx>
      <c:catAx>
        <c:axId val="66161773"/>
        <c:scaling>
          <c:orientation val="minMax"/>
        </c:scaling>
        <c:axPos val="b"/>
        <c:delete val="1"/>
        <c:majorTickMark val="in"/>
        <c:minorTickMark val="none"/>
        <c:tickLblPos val="nextTo"/>
        <c:crossAx val="13124678"/>
        <c:crosses val="autoZero"/>
        <c:auto val="0"/>
        <c:lblOffset val="100"/>
        <c:noMultiLvlLbl val="0"/>
      </c:catAx>
      <c:valAx>
        <c:axId val="13124678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1617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525"/>
          <c:w val="0.964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'І_діаграма(дох)'!$A$2:$A$14</c:f>
              <c:strCache/>
            </c:strRef>
          </c:cat>
          <c:val>
            <c:numRef>
              <c:f>'І_діаграма(дох)'!$B$2:$B$14</c:f>
              <c:numCache/>
            </c:numRef>
          </c:val>
        </c:ser>
        <c:gapWidth val="60"/>
        <c:axId val="9909143"/>
        <c:axId val="27950240"/>
      </c:barChart>
      <c:catAx>
        <c:axId val="9909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50240"/>
        <c:crosses val="autoZero"/>
        <c:auto val="0"/>
        <c:lblOffset val="100"/>
        <c:tickLblSkip val="1"/>
        <c:noMultiLvlLbl val="0"/>
      </c:catAx>
      <c:valAx>
        <c:axId val="27950240"/>
        <c:scaling>
          <c:orientation val="minMax"/>
          <c:max val="0.14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091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ВЧА'!$C$37:$C$40</c:f>
              <c:numCache/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ВЧА'!$E$37:$E$40</c:f>
              <c:numCache/>
            </c:numRef>
          </c:val>
        </c:ser>
        <c:overlap val="-20"/>
        <c:axId val="49659809"/>
        <c:axId val="12036826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ВЧА'!$D$37:$D$40</c:f>
              <c:numCache/>
            </c:numRef>
          </c:val>
          <c:smooth val="0"/>
        </c:ser>
        <c:axId val="15010443"/>
        <c:axId val="50288884"/>
      </c:lineChart>
      <c:catAx>
        <c:axId val="496598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2036826"/>
        <c:crosses val="autoZero"/>
        <c:auto val="0"/>
        <c:lblOffset val="100"/>
        <c:noMultiLvlLbl val="0"/>
      </c:catAx>
      <c:valAx>
        <c:axId val="1203682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659809"/>
        <c:crossesAt val="1"/>
        <c:crossBetween val="between"/>
        <c:dispUnits/>
      </c:valAx>
      <c:catAx>
        <c:axId val="15010443"/>
        <c:scaling>
          <c:orientation val="minMax"/>
        </c:scaling>
        <c:axPos val="b"/>
        <c:delete val="1"/>
        <c:majorTickMark val="in"/>
        <c:minorTickMark val="none"/>
        <c:tickLblPos val="nextTo"/>
        <c:crossAx val="50288884"/>
        <c:crosses val="autoZero"/>
        <c:auto val="0"/>
        <c:lblOffset val="100"/>
        <c:noMultiLvlLbl val="0"/>
      </c:catAx>
      <c:valAx>
        <c:axId val="50288884"/>
        <c:scaling>
          <c:orientation val="minMax"/>
          <c:max val="0.66"/>
          <c:min val="-0.2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0104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'З_діаграма(дох)'!$A$2:$A$12</c:f>
              <c:strCache/>
            </c:strRef>
          </c:cat>
          <c:val>
            <c:numRef>
              <c:f>'З_діаграма(дох)'!$B$2:$B$12</c:f>
              <c:numCache/>
            </c:numRef>
          </c:val>
        </c:ser>
        <c:gapWidth val="60"/>
        <c:axId val="47894101"/>
        <c:axId val="45609198"/>
      </c:barChart>
      <c:catAx>
        <c:axId val="47894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09198"/>
        <c:crosses val="autoZero"/>
        <c:auto val="0"/>
        <c:lblOffset val="100"/>
        <c:tickLblSkip val="1"/>
        <c:noMultiLvlLbl val="0"/>
      </c:catAx>
      <c:valAx>
        <c:axId val="45609198"/>
        <c:scaling>
          <c:orientation val="minMax"/>
          <c:max val="0.14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94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35</xdr:row>
      <xdr:rowOff>95250</xdr:rowOff>
    </xdr:from>
    <xdr:to>
      <xdr:col>4</xdr:col>
      <xdr:colOff>609600</xdr:colOff>
      <xdr:row>59</xdr:row>
      <xdr:rowOff>95250</xdr:rowOff>
    </xdr:to>
    <xdr:graphicFrame>
      <xdr:nvGraphicFramePr>
        <xdr:cNvPr id="1" name="Chart 2"/>
        <xdr:cNvGraphicFramePr/>
      </xdr:nvGraphicFramePr>
      <xdr:xfrm>
        <a:off x="304800" y="66675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104775</xdr:rowOff>
    </xdr:from>
    <xdr:to>
      <xdr:col>12</xdr:col>
      <xdr:colOff>390525</xdr:colOff>
      <xdr:row>48</xdr:row>
      <xdr:rowOff>161925</xdr:rowOff>
    </xdr:to>
    <xdr:graphicFrame>
      <xdr:nvGraphicFramePr>
        <xdr:cNvPr id="1" name="Chart 7"/>
        <xdr:cNvGraphicFramePr/>
      </xdr:nvGraphicFramePr>
      <xdr:xfrm>
        <a:off x="47625" y="4733925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5905500" y="190500"/>
        <a:ext cx="10658475" cy="846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19050</xdr:rowOff>
    </xdr:from>
    <xdr:to>
      <xdr:col>9</xdr:col>
      <xdr:colOff>666750</xdr:colOff>
      <xdr:row>31</xdr:row>
      <xdr:rowOff>152400</xdr:rowOff>
    </xdr:to>
    <xdr:graphicFrame>
      <xdr:nvGraphicFramePr>
        <xdr:cNvPr id="1" name="Chart 8"/>
        <xdr:cNvGraphicFramePr/>
      </xdr:nvGraphicFramePr>
      <xdr:xfrm>
        <a:off x="85725" y="265747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9</xdr:col>
      <xdr:colOff>647700</xdr:colOff>
      <xdr:row>26</xdr:row>
      <xdr:rowOff>152400</xdr:rowOff>
    </xdr:to>
    <xdr:graphicFrame>
      <xdr:nvGraphicFramePr>
        <xdr:cNvPr id="1" name="Chart 8"/>
        <xdr:cNvGraphicFramePr/>
      </xdr:nvGraphicFramePr>
      <xdr:xfrm>
        <a:off x="323850" y="21050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vseswit.com.ua/" TargetMode="External" /><Relationship Id="rId14" Type="http://schemas.openxmlformats.org/officeDocument/2006/relationships/hyperlink" Target="http://www.seb.ua/" TargetMode="External" /><Relationship Id="rId15" Type="http://schemas.openxmlformats.org/officeDocument/2006/relationships/hyperlink" Target="http://art-capital.com.ua/" TargetMode="External" /><Relationship Id="rId16" Type="http://schemas.openxmlformats.org/officeDocument/2006/relationships/hyperlink" Target="http://www.dragon-am.com/" TargetMode="External" /><Relationship Id="rId17" Type="http://schemas.openxmlformats.org/officeDocument/2006/relationships/drawing" Target="../drawings/drawing2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dragon-am.com/" TargetMode="External" /><Relationship Id="rId5" Type="http://schemas.openxmlformats.org/officeDocument/2006/relationships/hyperlink" Target="http://www.sem.biz.ua/" TargetMode="External" /><Relationship Id="rId6" Type="http://schemas.openxmlformats.org/officeDocument/2006/relationships/hyperlink" Target="http://www.kua-absolut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A4" sqref="A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9" t="s">
        <v>114</v>
      </c>
      <c r="B1" s="79"/>
      <c r="C1" s="79"/>
      <c r="D1" s="80"/>
      <c r="E1" s="80"/>
      <c r="F1" s="80"/>
    </row>
    <row r="2" spans="1:9" ht="15.75" thickBot="1">
      <c r="A2" s="25" t="s">
        <v>65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4" t="s">
        <v>135</v>
      </c>
      <c r="B3" s="95">
        <v>-0.0011190689346464167</v>
      </c>
      <c r="C3" s="95">
        <v>-0.00838261548761432</v>
      </c>
      <c r="D3" s="95">
        <v>0.005716440680874988</v>
      </c>
      <c r="E3" s="95">
        <v>-0.011126062445444396</v>
      </c>
      <c r="F3" s="95">
        <v>-0.000518798879410004</v>
      </c>
      <c r="G3" s="62"/>
      <c r="H3" s="62"/>
      <c r="I3" s="2"/>
      <c r="J3" s="2"/>
      <c r="K3" s="2"/>
      <c r="L3" s="2"/>
    </row>
    <row r="4" spans="1:12" ht="14.25">
      <c r="A4" s="94" t="s">
        <v>136</v>
      </c>
      <c r="B4" s="95">
        <v>0.07492717902755985</v>
      </c>
      <c r="C4" s="95">
        <v>0.13950348125747225</v>
      </c>
      <c r="D4" s="95">
        <v>0.03580803788646266</v>
      </c>
      <c r="E4" s="95">
        <v>0.023433967225590657</v>
      </c>
      <c r="F4" s="95">
        <v>0.050990449064129806</v>
      </c>
      <c r="G4" s="62"/>
      <c r="H4" s="62"/>
      <c r="I4" s="2"/>
      <c r="J4" s="2"/>
      <c r="K4" s="2"/>
      <c r="L4" s="2"/>
    </row>
    <row r="5" spans="1:12" ht="15" thickBot="1">
      <c r="A5" s="83" t="s">
        <v>132</v>
      </c>
      <c r="B5" s="85">
        <v>-0.0034482758620688614</v>
      </c>
      <c r="C5" s="85">
        <v>0.18118858075992184</v>
      </c>
      <c r="D5" s="85">
        <v>0.11521767245469344</v>
      </c>
      <c r="E5" s="85">
        <v>-0.003838966749403272</v>
      </c>
      <c r="F5" s="85">
        <v>0.04200105897712225</v>
      </c>
      <c r="G5" s="62"/>
      <c r="H5" s="62"/>
      <c r="I5" s="2"/>
      <c r="J5" s="2"/>
      <c r="K5" s="2"/>
      <c r="L5" s="2"/>
    </row>
    <row r="6" spans="1:14" ht="14.25">
      <c r="A6" s="77"/>
      <c r="B6" s="76"/>
      <c r="C6" s="76"/>
      <c r="D6" s="78"/>
      <c r="E6" s="78"/>
      <c r="F6" s="78"/>
      <c r="G6" s="10"/>
      <c r="J6" s="2"/>
      <c r="K6" s="2"/>
      <c r="L6" s="2"/>
      <c r="M6" s="2"/>
      <c r="N6" s="2"/>
    </row>
    <row r="7" spans="1:14" ht="14.25">
      <c r="A7" s="77"/>
      <c r="B7" s="78"/>
      <c r="C7" s="78"/>
      <c r="D7" s="78"/>
      <c r="E7" s="78"/>
      <c r="F7" s="78"/>
      <c r="J7" s="4"/>
      <c r="K7" s="4"/>
      <c r="L7" s="4"/>
      <c r="M7" s="4"/>
      <c r="N7" s="4"/>
    </row>
    <row r="8" spans="1:6" ht="14.25">
      <c r="A8" s="77"/>
      <c r="B8" s="78"/>
      <c r="C8" s="78"/>
      <c r="D8" s="78"/>
      <c r="E8" s="78"/>
      <c r="F8" s="78"/>
    </row>
    <row r="9" spans="1:6" ht="14.25">
      <c r="A9" s="77"/>
      <c r="B9" s="78"/>
      <c r="C9" s="78"/>
      <c r="D9" s="78"/>
      <c r="E9" s="78"/>
      <c r="F9" s="78"/>
    </row>
    <row r="10" spans="1:14" ht="14.25">
      <c r="A10" s="77"/>
      <c r="B10" s="78"/>
      <c r="C10" s="78"/>
      <c r="D10" s="78"/>
      <c r="E10" s="78"/>
      <c r="F10" s="78"/>
      <c r="N10" s="10"/>
    </row>
    <row r="11" spans="1:6" ht="14.25">
      <c r="A11" s="77"/>
      <c r="B11" s="78"/>
      <c r="C11" s="78"/>
      <c r="D11" s="78"/>
      <c r="E11" s="78"/>
      <c r="F11" s="78"/>
    </row>
    <row r="12" spans="1:6" ht="14.25">
      <c r="A12" s="77"/>
      <c r="B12" s="78"/>
      <c r="C12" s="78"/>
      <c r="D12" s="78"/>
      <c r="E12" s="78"/>
      <c r="F12" s="78"/>
    </row>
    <row r="13" spans="1:6" ht="14.25">
      <c r="A13" s="77"/>
      <c r="B13" s="78"/>
      <c r="C13" s="78"/>
      <c r="D13" s="78"/>
      <c r="E13" s="78"/>
      <c r="F13" s="78"/>
    </row>
    <row r="14" spans="1:6" ht="14.25">
      <c r="A14" s="77"/>
      <c r="B14" s="78"/>
      <c r="C14" s="78"/>
      <c r="D14" s="78"/>
      <c r="E14" s="78"/>
      <c r="F14" s="78"/>
    </row>
    <row r="15" spans="1:6" ht="14.25">
      <c r="A15" s="77"/>
      <c r="B15" s="78"/>
      <c r="C15" s="78"/>
      <c r="D15" s="78"/>
      <c r="E15" s="78"/>
      <c r="F15" s="78"/>
    </row>
    <row r="16" spans="1:6" ht="14.25">
      <c r="A16" s="77"/>
      <c r="B16" s="78"/>
      <c r="C16" s="78"/>
      <c r="D16" s="78"/>
      <c r="E16" s="78"/>
      <c r="F16" s="78"/>
    </row>
    <row r="17" spans="1:6" ht="14.25">
      <c r="A17" s="77"/>
      <c r="B17" s="78"/>
      <c r="C17" s="78"/>
      <c r="D17" s="78"/>
      <c r="E17" s="78"/>
      <c r="F17" s="78"/>
    </row>
    <row r="18" spans="1:6" ht="14.25">
      <c r="A18" s="77"/>
      <c r="B18" s="78"/>
      <c r="C18" s="78"/>
      <c r="D18" s="78"/>
      <c r="E18" s="78"/>
      <c r="F18" s="78"/>
    </row>
    <row r="19" spans="1:6" ht="14.25">
      <c r="A19" s="77"/>
      <c r="B19" s="78"/>
      <c r="C19" s="78"/>
      <c r="D19" s="78"/>
      <c r="E19" s="78"/>
      <c r="F19" s="78"/>
    </row>
    <row r="20" spans="1:6" ht="14.25">
      <c r="A20" s="77"/>
      <c r="B20" s="78"/>
      <c r="C20" s="78"/>
      <c r="D20" s="78"/>
      <c r="E20" s="78"/>
      <c r="F20" s="78"/>
    </row>
    <row r="21" spans="1:6" ht="15" thickBot="1">
      <c r="A21" s="77"/>
      <c r="B21" s="78"/>
      <c r="C21" s="78"/>
      <c r="D21" s="78"/>
      <c r="E21" s="78"/>
      <c r="F21" s="78"/>
    </row>
    <row r="22" spans="1:6" ht="30.75" thickBot="1">
      <c r="A22" s="25" t="s">
        <v>98</v>
      </c>
      <c r="B22" s="18" t="s">
        <v>103</v>
      </c>
      <c r="C22" s="18" t="s">
        <v>82</v>
      </c>
      <c r="D22" s="82"/>
      <c r="E22" s="78"/>
      <c r="F22" s="78"/>
    </row>
    <row r="23" spans="1:6" ht="14.25">
      <c r="A23" s="27" t="s">
        <v>127</v>
      </c>
      <c r="B23" s="28">
        <v>-0.04686210664823032</v>
      </c>
      <c r="C23" s="69">
        <v>-0.08048839523438134</v>
      </c>
      <c r="D23" s="82"/>
      <c r="E23" s="78"/>
      <c r="F23" s="78"/>
    </row>
    <row r="24" spans="1:6" ht="28.5">
      <c r="A24" s="27" t="s">
        <v>5</v>
      </c>
      <c r="B24" s="28">
        <v>-0.026183190941085233</v>
      </c>
      <c r="C24" s="69">
        <v>-0.159023990757026</v>
      </c>
      <c r="D24" s="82"/>
      <c r="E24" s="78"/>
      <c r="F24" s="78"/>
    </row>
    <row r="25" spans="1:6" ht="14.25">
      <c r="A25" s="27" t="s">
        <v>9</v>
      </c>
      <c r="B25" s="28">
        <v>-0.025910442104764564</v>
      </c>
      <c r="C25" s="69">
        <v>-0.13575230472671906</v>
      </c>
      <c r="D25" s="82"/>
      <c r="E25" s="78"/>
      <c r="F25" s="78"/>
    </row>
    <row r="26" spans="1:6" ht="14.25">
      <c r="A26" s="27" t="s">
        <v>10</v>
      </c>
      <c r="B26" s="28">
        <v>-0.007710033995141918</v>
      </c>
      <c r="C26" s="69">
        <v>-0.02159450656752626</v>
      </c>
      <c r="D26" s="82"/>
      <c r="E26" s="78"/>
      <c r="F26" s="78"/>
    </row>
    <row r="27" spans="1:6" ht="14.25">
      <c r="A27" s="27" t="s">
        <v>11</v>
      </c>
      <c r="B27" s="28">
        <v>-0.005039432896687512</v>
      </c>
      <c r="C27" s="69">
        <v>0.04000711207251606</v>
      </c>
      <c r="D27" s="82"/>
      <c r="E27" s="78"/>
      <c r="F27" s="78"/>
    </row>
    <row r="28" spans="1:6" ht="14.25">
      <c r="A28" s="27" t="s">
        <v>12</v>
      </c>
      <c r="B28" s="28">
        <v>-0.0012344825997834263</v>
      </c>
      <c r="C28" s="69">
        <v>0.05084425403225801</v>
      </c>
      <c r="D28" s="82"/>
      <c r="E28" s="78"/>
      <c r="F28" s="78"/>
    </row>
    <row r="29" spans="1:6" ht="14.25">
      <c r="A29" s="27" t="s">
        <v>6</v>
      </c>
      <c r="B29" s="28">
        <v>0.0022621681665171423</v>
      </c>
      <c r="C29" s="69">
        <v>-0.04893588817097627</v>
      </c>
      <c r="D29" s="82"/>
      <c r="E29" s="78"/>
      <c r="F29" s="78"/>
    </row>
    <row r="30" spans="1:6" ht="14.25">
      <c r="A30" s="27" t="s">
        <v>86</v>
      </c>
      <c r="B30" s="28">
        <v>0.0032511830553005883</v>
      </c>
      <c r="C30" s="69">
        <v>0.12299586683017671</v>
      </c>
      <c r="D30" s="82"/>
      <c r="E30" s="78"/>
      <c r="F30" s="78"/>
    </row>
    <row r="31" spans="1:6" ht="14.25">
      <c r="A31" s="27" t="s">
        <v>8</v>
      </c>
      <c r="B31" s="28">
        <v>0.01393879412696597</v>
      </c>
      <c r="C31" s="69">
        <v>0.06466457820643767</v>
      </c>
      <c r="D31" s="82"/>
      <c r="E31" s="78"/>
      <c r="F31" s="78"/>
    </row>
    <row r="32" spans="1:6" ht="14.25">
      <c r="A32" s="27" t="s">
        <v>7</v>
      </c>
      <c r="B32" s="28">
        <v>0.017373711754461674</v>
      </c>
      <c r="C32" s="69">
        <v>0.09966130330488276</v>
      </c>
      <c r="D32" s="82"/>
      <c r="E32" s="78"/>
      <c r="F32" s="78"/>
    </row>
    <row r="33" spans="1:6" ht="14.25">
      <c r="A33" s="27" t="s">
        <v>61</v>
      </c>
      <c r="B33" s="28">
        <v>0.04275716916600891</v>
      </c>
      <c r="C33" s="69">
        <v>0.3088872450597062</v>
      </c>
      <c r="D33" s="82"/>
      <c r="E33" s="78"/>
      <c r="F33" s="78"/>
    </row>
    <row r="34" spans="1:6" ht="14.25">
      <c r="A34" s="27" t="s">
        <v>0</v>
      </c>
      <c r="B34" s="28">
        <v>0.07492717902755985</v>
      </c>
      <c r="C34" s="69">
        <v>-0.0034482758620688614</v>
      </c>
      <c r="D34" s="82"/>
      <c r="E34" s="78"/>
      <c r="F34" s="78"/>
    </row>
    <row r="35" spans="1:6" ht="15" thickBot="1">
      <c r="A35" s="83" t="s">
        <v>1</v>
      </c>
      <c r="B35" s="84">
        <v>0.13950348125747225</v>
      </c>
      <c r="C35" s="85">
        <v>0.18118858075992184</v>
      </c>
      <c r="D35" s="82"/>
      <c r="E35" s="78"/>
      <c r="F35" s="78"/>
    </row>
    <row r="36" spans="1:6" ht="14.25">
      <c r="A36" s="77"/>
      <c r="B36" s="78"/>
      <c r="C36" s="78"/>
      <c r="D36" s="82"/>
      <c r="E36" s="78"/>
      <c r="F36" s="78"/>
    </row>
    <row r="37" spans="1:6" ht="14.25">
      <c r="A37" s="77"/>
      <c r="B37" s="78"/>
      <c r="C37" s="78"/>
      <c r="D37" s="82"/>
      <c r="E37" s="78"/>
      <c r="F37" s="78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45.253906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4" t="s">
        <v>122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30.75" thickBot="1">
      <c r="A2" s="15" t="s">
        <v>46</v>
      </c>
      <c r="B2" s="49" t="s">
        <v>30</v>
      </c>
      <c r="C2" s="18" t="s">
        <v>41</v>
      </c>
      <c r="D2" s="18" t="s">
        <v>42</v>
      </c>
      <c r="E2" s="17" t="s">
        <v>47</v>
      </c>
      <c r="F2" s="17" t="s">
        <v>74</v>
      </c>
      <c r="G2" s="17" t="s">
        <v>75</v>
      </c>
      <c r="H2" s="18" t="s">
        <v>76</v>
      </c>
      <c r="I2" s="18" t="s">
        <v>16</v>
      </c>
      <c r="J2" s="18" t="s">
        <v>17</v>
      </c>
    </row>
    <row r="3" spans="1:11" ht="14.25" customHeight="1">
      <c r="A3" s="21">
        <v>1</v>
      </c>
      <c r="B3" s="117" t="s">
        <v>96</v>
      </c>
      <c r="C3" s="118" t="s">
        <v>44</v>
      </c>
      <c r="D3" s="119" t="s">
        <v>43</v>
      </c>
      <c r="E3" s="120">
        <v>5408793.96</v>
      </c>
      <c r="F3" s="121">
        <v>194166</v>
      </c>
      <c r="G3" s="120">
        <v>27.85654522418961</v>
      </c>
      <c r="H3" s="55">
        <v>100</v>
      </c>
      <c r="I3" s="117" t="s">
        <v>115</v>
      </c>
      <c r="J3" s="122" t="s">
        <v>88</v>
      </c>
      <c r="K3" s="50"/>
    </row>
    <row r="4" spans="1:11" ht="14.25">
      <c r="A4" s="21">
        <v>2</v>
      </c>
      <c r="B4" s="117" t="s">
        <v>60</v>
      </c>
      <c r="C4" s="118" t="s">
        <v>44</v>
      </c>
      <c r="D4" s="119" t="s">
        <v>45</v>
      </c>
      <c r="E4" s="120">
        <v>4404480.23</v>
      </c>
      <c r="F4" s="121">
        <v>4806</v>
      </c>
      <c r="G4" s="120">
        <v>916.4544798168956</v>
      </c>
      <c r="H4" s="55">
        <v>1000</v>
      </c>
      <c r="I4" s="117" t="s">
        <v>28</v>
      </c>
      <c r="J4" s="122" t="s">
        <v>118</v>
      </c>
      <c r="K4" s="51"/>
    </row>
    <row r="5" spans="1:11" ht="14.25" customHeight="1">
      <c r="A5" s="21">
        <v>3</v>
      </c>
      <c r="B5" s="117" t="s">
        <v>97</v>
      </c>
      <c r="C5" s="118" t="s">
        <v>44</v>
      </c>
      <c r="D5" s="119" t="s">
        <v>43</v>
      </c>
      <c r="E5" s="120">
        <v>1350266.2</v>
      </c>
      <c r="F5" s="121">
        <v>1011</v>
      </c>
      <c r="G5" s="120">
        <v>1335.5748763600395</v>
      </c>
      <c r="H5" s="55">
        <v>1000</v>
      </c>
      <c r="I5" s="117" t="s">
        <v>73</v>
      </c>
      <c r="J5" s="122" t="s">
        <v>51</v>
      </c>
      <c r="K5" s="52"/>
    </row>
    <row r="6" spans="1:11" ht="14.25" customHeight="1">
      <c r="A6" s="21">
        <v>4</v>
      </c>
      <c r="B6" s="117" t="s">
        <v>130</v>
      </c>
      <c r="C6" s="118" t="s">
        <v>44</v>
      </c>
      <c r="D6" s="119" t="s">
        <v>43</v>
      </c>
      <c r="E6" s="120">
        <v>1035795.47</v>
      </c>
      <c r="F6" s="121">
        <v>648</v>
      </c>
      <c r="G6" s="120">
        <v>1598.449799382716</v>
      </c>
      <c r="H6" s="55">
        <v>5000</v>
      </c>
      <c r="I6" s="117" t="s">
        <v>23</v>
      </c>
      <c r="J6" s="122" t="s">
        <v>40</v>
      </c>
      <c r="K6" s="52"/>
    </row>
    <row r="7" spans="1:10" ht="15.75" thickBot="1">
      <c r="A7" s="175" t="s">
        <v>55</v>
      </c>
      <c r="B7" s="176"/>
      <c r="C7" s="123" t="s">
        <v>56</v>
      </c>
      <c r="D7" s="123" t="s">
        <v>56</v>
      </c>
      <c r="E7" s="105">
        <f>SUM(E3:E6)</f>
        <v>12199335.860000001</v>
      </c>
      <c r="F7" s="106">
        <f>SUM(F3:F6)</f>
        <v>200631</v>
      </c>
      <c r="G7" s="123" t="s">
        <v>56</v>
      </c>
      <c r="H7" s="123" t="s">
        <v>56</v>
      </c>
      <c r="I7" s="123" t="s">
        <v>56</v>
      </c>
      <c r="J7" s="124" t="s">
        <v>56</v>
      </c>
    </row>
  </sheetData>
  <mergeCells count="2">
    <mergeCell ref="A1:J1"/>
    <mergeCell ref="A7:B7"/>
  </mergeCells>
  <hyperlinks>
    <hyperlink ref="J3" r:id="rId1" display="http://www.kinto.com/"/>
    <hyperlink ref="J5" r:id="rId2" display="http://pioglobal.ua/"/>
    <hyperlink ref="J4" r:id="rId3" display="http://pioglobal.ua/"/>
    <hyperlink ref="J7" r:id="rId4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86" t="s">
        <v>113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s="22" customFormat="1" ht="15.75" customHeight="1" thickBot="1">
      <c r="A2" s="179" t="s">
        <v>46</v>
      </c>
      <c r="B2" s="109"/>
      <c r="C2" s="110"/>
      <c r="D2" s="111"/>
      <c r="E2" s="181" t="s">
        <v>79</v>
      </c>
      <c r="F2" s="181"/>
      <c r="G2" s="181"/>
      <c r="H2" s="181"/>
      <c r="I2" s="181"/>
      <c r="J2" s="181"/>
      <c r="K2" s="181"/>
    </row>
    <row r="3" spans="1:11" s="22" customFormat="1" ht="60.75" thickBot="1">
      <c r="A3" s="180"/>
      <c r="B3" s="112" t="s">
        <v>30</v>
      </c>
      <c r="C3" s="26" t="s">
        <v>13</v>
      </c>
      <c r="D3" s="26" t="s">
        <v>14</v>
      </c>
      <c r="E3" s="17" t="s">
        <v>108</v>
      </c>
      <c r="F3" s="17" t="s">
        <v>119</v>
      </c>
      <c r="G3" s="17" t="s">
        <v>123</v>
      </c>
      <c r="H3" s="17" t="s">
        <v>102</v>
      </c>
      <c r="I3" s="17" t="s">
        <v>124</v>
      </c>
      <c r="J3" s="17" t="s">
        <v>57</v>
      </c>
      <c r="K3" s="18" t="s">
        <v>109</v>
      </c>
    </row>
    <row r="4" spans="1:11" s="22" customFormat="1" ht="14.25" collapsed="1">
      <c r="A4" s="21">
        <v>1</v>
      </c>
      <c r="B4" s="27" t="s">
        <v>130</v>
      </c>
      <c r="C4" s="113">
        <v>38945</v>
      </c>
      <c r="D4" s="113">
        <v>39016</v>
      </c>
      <c r="E4" s="107">
        <v>-0.008257446615942632</v>
      </c>
      <c r="F4" s="107">
        <v>-0.02773248915837645</v>
      </c>
      <c r="G4" s="107">
        <v>-0.05108067524210891</v>
      </c>
      <c r="H4" s="107">
        <v>0.025540962847580673</v>
      </c>
      <c r="I4" s="107">
        <v>-0.07698484436880992</v>
      </c>
      <c r="J4" s="114">
        <v>-0.6803100401234478</v>
      </c>
      <c r="K4" s="132">
        <v>-0.10842305006240427</v>
      </c>
    </row>
    <row r="5" spans="1:11" s="22" customFormat="1" ht="14.25" collapsed="1">
      <c r="A5" s="21">
        <v>2</v>
      </c>
      <c r="B5" s="27" t="s">
        <v>60</v>
      </c>
      <c r="C5" s="113">
        <v>39205</v>
      </c>
      <c r="D5" s="113">
        <v>39322</v>
      </c>
      <c r="E5" s="107">
        <v>0.0211025721020206</v>
      </c>
      <c r="F5" s="107">
        <v>0.02925307160740065</v>
      </c>
      <c r="G5" s="107">
        <v>0.09164152517412072</v>
      </c>
      <c r="H5" s="107">
        <v>0.2076574048793891</v>
      </c>
      <c r="I5" s="107" t="s">
        <v>26</v>
      </c>
      <c r="J5" s="114">
        <v>-0.08354552018312889</v>
      </c>
      <c r="K5" s="133">
        <v>-0.00954274932994359</v>
      </c>
    </row>
    <row r="6" spans="1:11" s="22" customFormat="1" ht="14.25" collapsed="1">
      <c r="A6" s="21">
        <v>3</v>
      </c>
      <c r="B6" s="27" t="s">
        <v>97</v>
      </c>
      <c r="C6" s="113">
        <v>40050</v>
      </c>
      <c r="D6" s="113">
        <v>40319</v>
      </c>
      <c r="E6" s="107">
        <v>0.05953303657345321</v>
      </c>
      <c r="F6" s="107">
        <v>0.09100805704931414</v>
      </c>
      <c r="G6" s="107">
        <v>0.33091488391590995</v>
      </c>
      <c r="H6" s="107">
        <v>-0.09735929303770208</v>
      </c>
      <c r="I6" s="107">
        <v>0.06303454289792909</v>
      </c>
      <c r="J6" s="114">
        <v>0.3355748763600208</v>
      </c>
      <c r="K6" s="133">
        <v>0.046494744385381814</v>
      </c>
    </row>
    <row r="7" spans="1:11" s="22" customFormat="1" ht="14.25" collapsed="1">
      <c r="A7" s="21">
        <v>4</v>
      </c>
      <c r="B7" s="27" t="s">
        <v>96</v>
      </c>
      <c r="C7" s="113">
        <v>40555</v>
      </c>
      <c r="D7" s="113">
        <v>40626</v>
      </c>
      <c r="E7" s="107">
        <v>0.13158363419698804</v>
      </c>
      <c r="F7" s="107">
        <v>0.10880874870133228</v>
      </c>
      <c r="G7" s="107">
        <v>0.3845485314639323</v>
      </c>
      <c r="H7" s="107">
        <v>-0.07737617655484053</v>
      </c>
      <c r="I7" s="107">
        <v>0.1399534784022476</v>
      </c>
      <c r="J7" s="114">
        <v>-0.7214345477581079</v>
      </c>
      <c r="K7" s="133">
        <v>-0.20648886905978348</v>
      </c>
    </row>
    <row r="8" spans="1:11" s="22" customFormat="1" ht="15.75" collapsed="1" thickBot="1">
      <c r="A8" s="21"/>
      <c r="B8" s="160" t="s">
        <v>126</v>
      </c>
      <c r="C8" s="161" t="s">
        <v>56</v>
      </c>
      <c r="D8" s="161" t="s">
        <v>56</v>
      </c>
      <c r="E8" s="162">
        <f>AVERAGE(E4:E7)</f>
        <v>0.050990449064129806</v>
      </c>
      <c r="F8" s="162">
        <f>AVERAGE(F4:F7)</f>
        <v>0.050334347049917655</v>
      </c>
      <c r="G8" s="162">
        <f>AVERAGE(G4:G7)</f>
        <v>0.18900606632796352</v>
      </c>
      <c r="H8" s="162">
        <f>AVERAGE(H4:H7)</f>
        <v>0.014615724533606794</v>
      </c>
      <c r="I8" s="162">
        <f>AVERAGE(I4:I7)</f>
        <v>0.04200105897712225</v>
      </c>
      <c r="J8" s="161" t="s">
        <v>56</v>
      </c>
      <c r="K8" s="161" t="s">
        <v>56</v>
      </c>
    </row>
    <row r="9" spans="1:11" s="22" customFormat="1" ht="14.25">
      <c r="A9" s="189" t="s">
        <v>110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s="22" customFormat="1" ht="15" hidden="1" thickBot="1">
      <c r="A10" s="188" t="s">
        <v>111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3:4" s="22" customFormat="1" ht="15.75" customHeight="1" hidden="1">
      <c r="C11" s="68"/>
      <c r="D11" s="68"/>
    </row>
    <row r="12" spans="2:8" ht="14.25">
      <c r="B12" s="29"/>
      <c r="C12" s="115"/>
      <c r="E12" s="115"/>
      <c r="F12" s="115"/>
      <c r="G12" s="115"/>
      <c r="H12" s="115"/>
    </row>
    <row r="13" spans="2:5" ht="14.25">
      <c r="B13" s="29"/>
      <c r="C13" s="115"/>
      <c r="E13" s="115"/>
    </row>
    <row r="14" spans="5:6" ht="14.25">
      <c r="E14" s="115"/>
      <c r="F14" s="115"/>
    </row>
  </sheetData>
  <mergeCells count="5">
    <mergeCell ref="A10:K10"/>
    <mergeCell ref="A1:J1"/>
    <mergeCell ref="A2:A3"/>
    <mergeCell ref="E2:K2"/>
    <mergeCell ref="A9:K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2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3" t="s">
        <v>106</v>
      </c>
      <c r="B1" s="183"/>
      <c r="C1" s="183"/>
      <c r="D1" s="183"/>
      <c r="E1" s="183"/>
      <c r="F1" s="183"/>
      <c r="G1" s="183"/>
    </row>
    <row r="2" spans="1:7" s="29" customFormat="1" ht="15.75" customHeight="1" thickBot="1">
      <c r="A2" s="193" t="s">
        <v>46</v>
      </c>
      <c r="B2" s="97"/>
      <c r="C2" s="184" t="s">
        <v>31</v>
      </c>
      <c r="D2" s="190"/>
      <c r="E2" s="191" t="s">
        <v>77</v>
      </c>
      <c r="F2" s="192"/>
      <c r="G2" s="98"/>
    </row>
    <row r="3" spans="1:7" s="29" customFormat="1" ht="45.75" thickBot="1">
      <c r="A3" s="180"/>
      <c r="B3" s="35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117</v>
      </c>
    </row>
    <row r="4" spans="1:7" s="29" customFormat="1" ht="14.25">
      <c r="A4" s="21">
        <v>1</v>
      </c>
      <c r="B4" s="37" t="s">
        <v>96</v>
      </c>
      <c r="C4" s="38">
        <v>1188.6484900000003</v>
      </c>
      <c r="D4" s="107">
        <v>0.2816605490142027</v>
      </c>
      <c r="E4" s="39">
        <v>22736</v>
      </c>
      <c r="F4" s="107">
        <v>0.13262556145365456</v>
      </c>
      <c r="G4" s="40">
        <v>599.3438523420012</v>
      </c>
    </row>
    <row r="5" spans="1:7" s="29" customFormat="1" ht="14.25">
      <c r="A5" s="21">
        <v>2</v>
      </c>
      <c r="B5" s="37" t="s">
        <v>60</v>
      </c>
      <c r="C5" s="38">
        <v>91.025</v>
      </c>
      <c r="D5" s="107">
        <v>0.021102572102040806</v>
      </c>
      <c r="E5" s="39">
        <v>0</v>
      </c>
      <c r="F5" s="107">
        <v>0</v>
      </c>
      <c r="G5" s="40">
        <v>0</v>
      </c>
    </row>
    <row r="6" spans="1:7" s="45" customFormat="1" ht="14.25">
      <c r="A6" s="21">
        <v>3</v>
      </c>
      <c r="B6" s="37" t="s">
        <v>97</v>
      </c>
      <c r="C6" s="38">
        <v>75.86875</v>
      </c>
      <c r="D6" s="107">
        <v>0.059533036573480275</v>
      </c>
      <c r="E6" s="39">
        <v>0</v>
      </c>
      <c r="F6" s="107">
        <v>0</v>
      </c>
      <c r="G6" s="40">
        <v>0</v>
      </c>
    </row>
    <row r="7" spans="1:7" s="45" customFormat="1" ht="14.25">
      <c r="A7" s="21">
        <v>4</v>
      </c>
      <c r="B7" s="37" t="s">
        <v>130</v>
      </c>
      <c r="C7" s="38">
        <v>-8.62423999999999</v>
      </c>
      <c r="D7" s="107">
        <v>-0.008257446615977776</v>
      </c>
      <c r="E7" s="39">
        <v>0</v>
      </c>
      <c r="F7" s="107">
        <v>0</v>
      </c>
      <c r="G7" s="40">
        <v>0</v>
      </c>
    </row>
    <row r="8" spans="1:7" s="29" customFormat="1" ht="15.75" thickBot="1">
      <c r="A8" s="127"/>
      <c r="B8" s="99" t="s">
        <v>55</v>
      </c>
      <c r="C8" s="100">
        <v>1346.9180000000003</v>
      </c>
      <c r="D8" s="104">
        <v>0.12411225013409134</v>
      </c>
      <c r="E8" s="101">
        <v>22736</v>
      </c>
      <c r="F8" s="104">
        <v>0.12780572809803536</v>
      </c>
      <c r="G8" s="128">
        <v>599.3438523420012</v>
      </c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7"/>
      <c r="C30" s="87"/>
      <c r="D30" s="88"/>
      <c r="E30" s="87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8" t="s">
        <v>30</v>
      </c>
      <c r="C36" s="35" t="s">
        <v>63</v>
      </c>
      <c r="D36" s="35" t="s">
        <v>64</v>
      </c>
      <c r="E36" s="36" t="s">
        <v>59</v>
      </c>
    </row>
    <row r="37" spans="2:5" s="29" customFormat="1" ht="14.25">
      <c r="B37" s="136" t="str">
        <f aca="true" t="shared" si="0" ref="B37:D40">B4</f>
        <v>Індекс Української Біржі</v>
      </c>
      <c r="C37" s="137">
        <f t="shared" si="0"/>
        <v>1188.6484900000003</v>
      </c>
      <c r="D37" s="164">
        <f t="shared" si="0"/>
        <v>0.2816605490142027</v>
      </c>
      <c r="E37" s="138">
        <f>G4</f>
        <v>599.3438523420012</v>
      </c>
    </row>
    <row r="38" spans="2:5" s="29" customFormat="1" ht="14.25">
      <c r="B38" s="37" t="str">
        <f t="shared" si="0"/>
        <v>АнтиБанк</v>
      </c>
      <c r="C38" s="38">
        <f t="shared" si="0"/>
        <v>91.025</v>
      </c>
      <c r="D38" s="165">
        <f t="shared" si="0"/>
        <v>0.021102572102040806</v>
      </c>
      <c r="E38" s="40">
        <f>G5</f>
        <v>0</v>
      </c>
    </row>
    <row r="39" spans="2:5" s="29" customFormat="1" ht="14.25">
      <c r="B39" s="37" t="str">
        <f t="shared" si="0"/>
        <v>УНІВЕР.УА/Скiф: Фонд Нерухомостi</v>
      </c>
      <c r="C39" s="38">
        <f t="shared" si="0"/>
        <v>75.86875</v>
      </c>
      <c r="D39" s="165">
        <f t="shared" si="0"/>
        <v>0.059533036573480275</v>
      </c>
      <c r="E39" s="40">
        <f>G6</f>
        <v>0</v>
      </c>
    </row>
    <row r="40" spans="2:6" ht="14.25">
      <c r="B40" s="37" t="str">
        <f t="shared" si="0"/>
        <v>ТАСК Універсал</v>
      </c>
      <c r="C40" s="38">
        <f t="shared" si="0"/>
        <v>-8.62423999999999</v>
      </c>
      <c r="D40" s="165">
        <f t="shared" si="0"/>
        <v>-0.008257446615977776</v>
      </c>
      <c r="E40" s="40">
        <f>G7</f>
        <v>0</v>
      </c>
      <c r="F40" s="19"/>
    </row>
    <row r="41" spans="2:6" ht="14.25">
      <c r="B41" s="37"/>
      <c r="C41" s="38"/>
      <c r="D41" s="165"/>
      <c r="E41" s="40"/>
      <c r="F41" s="19"/>
    </row>
    <row r="42" spans="2:6" ht="14.25">
      <c r="B42" s="166"/>
      <c r="C42" s="167"/>
      <c r="D42" s="168"/>
      <c r="E42" s="169"/>
      <c r="F42" s="19"/>
    </row>
    <row r="43" spans="2:6" ht="14.25">
      <c r="B43" s="29"/>
      <c r="C43" s="170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6" ht="14.25">
      <c r="B48" s="29"/>
      <c r="C48" s="29"/>
      <c r="D48" s="6"/>
      <c r="F48" s="19"/>
    </row>
    <row r="49" spans="2:6" ht="14.25">
      <c r="B49" s="29"/>
      <c r="C49" s="29"/>
      <c r="D49" s="6"/>
      <c r="F49" s="19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6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100</v>
      </c>
      <c r="C1" s="10"/>
      <c r="D1" s="10"/>
    </row>
    <row r="2" spans="1:4" ht="14.25">
      <c r="A2" s="27" t="s">
        <v>130</v>
      </c>
      <c r="B2" s="148">
        <v>-0.008257446615942632</v>
      </c>
      <c r="C2" s="10"/>
      <c r="D2" s="10"/>
    </row>
    <row r="3" spans="1:4" ht="14.25">
      <c r="A3" s="27" t="s">
        <v>60</v>
      </c>
      <c r="B3" s="148">
        <v>0.0211025721020206</v>
      </c>
      <c r="C3" s="10"/>
      <c r="D3" s="10"/>
    </row>
    <row r="4" spans="1:4" ht="14.25">
      <c r="A4" s="27" t="s">
        <v>97</v>
      </c>
      <c r="B4" s="148">
        <v>0.05953303657345321</v>
      </c>
      <c r="C4" s="10"/>
      <c r="D4" s="10"/>
    </row>
    <row r="5" spans="1:4" ht="14.25">
      <c r="A5" s="27" t="s">
        <v>96</v>
      </c>
      <c r="B5" s="148">
        <v>0.13158363419698804</v>
      </c>
      <c r="C5" s="10"/>
      <c r="D5" s="10"/>
    </row>
    <row r="6" spans="1:4" ht="14.25">
      <c r="A6" s="27" t="s">
        <v>35</v>
      </c>
      <c r="B6" s="149">
        <v>0.050990449064129806</v>
      </c>
      <c r="C6" s="10"/>
      <c r="D6" s="10"/>
    </row>
    <row r="7" spans="1:4" ht="14.25">
      <c r="A7" s="27" t="s">
        <v>1</v>
      </c>
      <c r="B7" s="149">
        <v>0.13950348125747225</v>
      </c>
      <c r="C7" s="10"/>
      <c r="D7" s="10"/>
    </row>
    <row r="8" spans="1:4" ht="14.25">
      <c r="A8" s="27" t="s">
        <v>0</v>
      </c>
      <c r="B8" s="149">
        <v>0.07492717902755985</v>
      </c>
      <c r="C8" s="10"/>
      <c r="D8" s="10"/>
    </row>
    <row r="9" spans="1:4" ht="14.25">
      <c r="A9" s="27" t="s">
        <v>36</v>
      </c>
      <c r="B9" s="149">
        <v>0.019920227629885767</v>
      </c>
      <c r="C9" s="10"/>
      <c r="D9" s="10"/>
    </row>
    <row r="10" spans="1:4" ht="14.25">
      <c r="A10" s="27" t="s">
        <v>37</v>
      </c>
      <c r="B10" s="149">
        <v>0.01676334938363344</v>
      </c>
      <c r="C10" s="10"/>
      <c r="D10" s="10"/>
    </row>
    <row r="11" spans="1:4" ht="14.25">
      <c r="A11" s="27" t="s">
        <v>38</v>
      </c>
      <c r="B11" s="149">
        <v>0.014794520547945205</v>
      </c>
      <c r="C11" s="10"/>
      <c r="D11" s="10"/>
    </row>
    <row r="12" spans="1:4" ht="15" thickBot="1">
      <c r="A12" s="83" t="s">
        <v>128</v>
      </c>
      <c r="B12" s="150">
        <v>0.012003011597572444</v>
      </c>
      <c r="C12" s="10"/>
      <c r="D12" s="10"/>
    </row>
    <row r="13" spans="3:4" ht="12.75">
      <c r="C13" s="10"/>
      <c r="D13" s="10"/>
    </row>
    <row r="14" spans="1:4" ht="12.75">
      <c r="A14" s="10"/>
      <c r="B14" s="10"/>
      <c r="C14" s="10"/>
      <c r="D14" s="10"/>
    </row>
    <row r="15" spans="2:4" ht="12.75">
      <c r="B15" s="10"/>
      <c r="C15" s="10"/>
      <c r="D15" s="10"/>
    </row>
    <row r="16" ht="12.75">
      <c r="C1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5"/>
  <sheetViews>
    <sheetView zoomScale="80" zoomScaleNormal="80" workbookViewId="0" topLeftCell="A4">
      <selection activeCell="B17" sqref="B17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4" t="s">
        <v>120</v>
      </c>
      <c r="B1" s="174"/>
      <c r="C1" s="174"/>
      <c r="D1" s="174"/>
      <c r="E1" s="174"/>
      <c r="F1" s="174"/>
      <c r="G1" s="174"/>
      <c r="H1" s="174"/>
      <c r="I1" s="13"/>
    </row>
    <row r="2" spans="1:9" ht="30.75" thickBot="1">
      <c r="A2" s="15" t="s">
        <v>46</v>
      </c>
      <c r="B2" s="16" t="s">
        <v>101</v>
      </c>
      <c r="C2" s="17" t="s">
        <v>47</v>
      </c>
      <c r="D2" s="17" t="s">
        <v>48</v>
      </c>
      <c r="E2" s="17" t="s">
        <v>49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0" t="s">
        <v>87</v>
      </c>
      <c r="C3" s="91">
        <v>21625463.94</v>
      </c>
      <c r="D3" s="92">
        <v>50142</v>
      </c>
      <c r="E3" s="91">
        <v>431.28443101591483</v>
      </c>
      <c r="F3" s="92">
        <v>100</v>
      </c>
      <c r="G3" s="90" t="s">
        <v>115</v>
      </c>
      <c r="H3" s="93" t="s">
        <v>88</v>
      </c>
      <c r="I3" s="19"/>
    </row>
    <row r="4" spans="1:9" ht="14.25">
      <c r="A4" s="21">
        <v>2</v>
      </c>
      <c r="B4" s="90" t="s">
        <v>92</v>
      </c>
      <c r="C4" s="91">
        <v>5269459.29</v>
      </c>
      <c r="D4" s="92">
        <v>2056</v>
      </c>
      <c r="E4" s="91">
        <v>2562.9665807393</v>
      </c>
      <c r="F4" s="92">
        <v>1000</v>
      </c>
      <c r="G4" s="90" t="s">
        <v>19</v>
      </c>
      <c r="H4" s="93" t="s">
        <v>51</v>
      </c>
      <c r="I4" s="19"/>
    </row>
    <row r="5" spans="1:9" ht="14.25" customHeight="1">
      <c r="A5" s="21">
        <v>3</v>
      </c>
      <c r="B5" s="90" t="s">
        <v>68</v>
      </c>
      <c r="C5" s="91">
        <v>3997920.0279</v>
      </c>
      <c r="D5" s="92">
        <v>3927</v>
      </c>
      <c r="E5" s="91">
        <v>1018.0595945760123</v>
      </c>
      <c r="F5" s="92">
        <v>1000</v>
      </c>
      <c r="G5" s="90" t="s">
        <v>90</v>
      </c>
      <c r="H5" s="93" t="s">
        <v>99</v>
      </c>
      <c r="I5" s="19"/>
    </row>
    <row r="6" spans="1:9" ht="14.25">
      <c r="A6" s="21">
        <v>4</v>
      </c>
      <c r="B6" s="90" t="s">
        <v>89</v>
      </c>
      <c r="C6" s="91">
        <v>3545095.39</v>
      </c>
      <c r="D6" s="92">
        <v>4598</v>
      </c>
      <c r="E6" s="91">
        <v>771.0081317964333</v>
      </c>
      <c r="F6" s="92">
        <v>1000</v>
      </c>
      <c r="G6" s="90" t="s">
        <v>115</v>
      </c>
      <c r="H6" s="93" t="s">
        <v>88</v>
      </c>
      <c r="I6" s="19"/>
    </row>
    <row r="7" spans="1:9" ht="14.25" customHeight="1">
      <c r="A7" s="21">
        <v>5</v>
      </c>
      <c r="B7" s="90" t="s">
        <v>71</v>
      </c>
      <c r="C7" s="91">
        <v>3448481.37</v>
      </c>
      <c r="D7" s="92">
        <v>1269</v>
      </c>
      <c r="E7" s="91">
        <v>2717.479408983452</v>
      </c>
      <c r="F7" s="92">
        <v>1000</v>
      </c>
      <c r="G7" s="90" t="s">
        <v>50</v>
      </c>
      <c r="H7" s="93" t="s">
        <v>70</v>
      </c>
      <c r="I7" s="19"/>
    </row>
    <row r="8" spans="1:9" ht="14.25">
      <c r="A8" s="21">
        <v>6</v>
      </c>
      <c r="B8" s="90" t="s">
        <v>93</v>
      </c>
      <c r="C8" s="91">
        <v>3150256.64</v>
      </c>
      <c r="D8" s="92">
        <v>1473</v>
      </c>
      <c r="E8" s="91">
        <v>2138.6671011541075</v>
      </c>
      <c r="F8" s="92">
        <v>1000</v>
      </c>
      <c r="G8" s="90" t="s">
        <v>19</v>
      </c>
      <c r="H8" s="93" t="s">
        <v>51</v>
      </c>
      <c r="I8" s="19"/>
    </row>
    <row r="9" spans="1:9" ht="14.25">
      <c r="A9" s="21">
        <v>7</v>
      </c>
      <c r="B9" s="90" t="s">
        <v>69</v>
      </c>
      <c r="C9" s="91">
        <v>2740606.7</v>
      </c>
      <c r="D9" s="92">
        <v>726</v>
      </c>
      <c r="E9" s="91">
        <v>3774.940358126722</v>
      </c>
      <c r="F9" s="92">
        <v>1000</v>
      </c>
      <c r="G9" s="90" t="s">
        <v>18</v>
      </c>
      <c r="H9" s="93" t="s">
        <v>70</v>
      </c>
      <c r="I9" s="19"/>
    </row>
    <row r="10" spans="1:9" ht="14.25">
      <c r="A10" s="21">
        <v>8</v>
      </c>
      <c r="B10" s="90" t="s">
        <v>20</v>
      </c>
      <c r="C10" s="91">
        <v>2680293.42</v>
      </c>
      <c r="D10" s="92">
        <v>1082</v>
      </c>
      <c r="E10" s="91">
        <v>2477.1658225508318</v>
      </c>
      <c r="F10" s="92">
        <v>1000</v>
      </c>
      <c r="G10" s="90" t="s">
        <v>21</v>
      </c>
      <c r="H10" s="93" t="s">
        <v>54</v>
      </c>
      <c r="I10" s="19"/>
    </row>
    <row r="11" spans="1:9" ht="14.25">
      <c r="A11" s="21">
        <v>9</v>
      </c>
      <c r="B11" s="90" t="s">
        <v>67</v>
      </c>
      <c r="C11" s="91">
        <v>2339503.2</v>
      </c>
      <c r="D11" s="92">
        <v>2889163</v>
      </c>
      <c r="E11" s="91">
        <v>0.8097511978382668</v>
      </c>
      <c r="F11" s="92">
        <v>1</v>
      </c>
      <c r="G11" s="90" t="s">
        <v>21</v>
      </c>
      <c r="H11" s="93" t="s">
        <v>54</v>
      </c>
      <c r="I11" s="19"/>
    </row>
    <row r="12" spans="1:9" ht="14.25">
      <c r="A12" s="21">
        <v>10</v>
      </c>
      <c r="B12" s="90" t="s">
        <v>83</v>
      </c>
      <c r="C12" s="91">
        <v>1660950.53</v>
      </c>
      <c r="D12" s="92">
        <v>1345</v>
      </c>
      <c r="E12" s="91">
        <v>1234.9074572490706</v>
      </c>
      <c r="F12" s="92">
        <v>1000</v>
      </c>
      <c r="G12" s="90" t="s">
        <v>84</v>
      </c>
      <c r="H12" s="93" t="s">
        <v>85</v>
      </c>
      <c r="I12" s="19"/>
    </row>
    <row r="13" spans="1:9" ht="14.25">
      <c r="A13" s="21">
        <v>11</v>
      </c>
      <c r="B13" s="90" t="s">
        <v>125</v>
      </c>
      <c r="C13" s="91">
        <v>1479622.721</v>
      </c>
      <c r="D13" s="92">
        <v>10087</v>
      </c>
      <c r="E13" s="91">
        <v>146.68610300386635</v>
      </c>
      <c r="F13" s="92">
        <v>100</v>
      </c>
      <c r="G13" s="90" t="s">
        <v>115</v>
      </c>
      <c r="H13" s="93" t="s">
        <v>88</v>
      </c>
      <c r="I13" s="19"/>
    </row>
    <row r="14" spans="1:9" ht="14.25">
      <c r="A14" s="21">
        <v>12</v>
      </c>
      <c r="B14" s="90" t="s">
        <v>29</v>
      </c>
      <c r="C14" s="91">
        <v>1246181.09</v>
      </c>
      <c r="D14" s="92">
        <v>44605</v>
      </c>
      <c r="E14" s="91">
        <v>27.938147965474723</v>
      </c>
      <c r="F14" s="92">
        <v>100</v>
      </c>
      <c r="G14" s="90" t="s">
        <v>133</v>
      </c>
      <c r="H14" s="93" t="s">
        <v>134</v>
      </c>
      <c r="I14" s="19"/>
    </row>
    <row r="15" spans="1:9" ht="14.25">
      <c r="A15" s="21">
        <v>13</v>
      </c>
      <c r="B15" s="90" t="s">
        <v>94</v>
      </c>
      <c r="C15" s="91">
        <v>1103966.3</v>
      </c>
      <c r="D15" s="92">
        <v>589</v>
      </c>
      <c r="E15" s="91">
        <v>1874.3061120543296</v>
      </c>
      <c r="F15" s="92">
        <v>1000</v>
      </c>
      <c r="G15" s="90" t="s">
        <v>19</v>
      </c>
      <c r="H15" s="93" t="s">
        <v>51</v>
      </c>
      <c r="I15" s="19"/>
    </row>
    <row r="16" spans="1:9" ht="14.25">
      <c r="A16" s="21">
        <v>14</v>
      </c>
      <c r="B16" s="90" t="s">
        <v>22</v>
      </c>
      <c r="C16" s="91">
        <v>877201.18</v>
      </c>
      <c r="D16" s="92">
        <v>955</v>
      </c>
      <c r="E16" s="91">
        <v>918.5352670157068</v>
      </c>
      <c r="F16" s="92">
        <v>1000</v>
      </c>
      <c r="G16" s="90" t="s">
        <v>23</v>
      </c>
      <c r="H16" s="93" t="s">
        <v>40</v>
      </c>
      <c r="I16" s="19"/>
    </row>
    <row r="17" spans="1:9" ht="14.25">
      <c r="A17" s="21">
        <v>15</v>
      </c>
      <c r="B17" s="90" t="s">
        <v>91</v>
      </c>
      <c r="C17" s="91">
        <v>776621.23</v>
      </c>
      <c r="D17" s="92">
        <v>1415</v>
      </c>
      <c r="E17" s="91">
        <v>548.848925795053</v>
      </c>
      <c r="F17" s="92">
        <v>1000</v>
      </c>
      <c r="G17" s="90" t="s">
        <v>19</v>
      </c>
      <c r="H17" s="93" t="s">
        <v>51</v>
      </c>
      <c r="I17" s="19"/>
    </row>
    <row r="18" spans="1:9" ht="14.25">
      <c r="A18" s="21">
        <v>16</v>
      </c>
      <c r="B18" s="90" t="s">
        <v>137</v>
      </c>
      <c r="C18" s="91">
        <v>735444.6199</v>
      </c>
      <c r="D18" s="92">
        <v>8925</v>
      </c>
      <c r="E18" s="91">
        <v>82.40275853221289</v>
      </c>
      <c r="F18" s="92">
        <v>100</v>
      </c>
      <c r="G18" s="90" t="s">
        <v>138</v>
      </c>
      <c r="H18" s="93" t="s">
        <v>139</v>
      </c>
      <c r="I18" s="19"/>
    </row>
    <row r="19" spans="1:9" ht="14.25">
      <c r="A19" s="21">
        <v>17</v>
      </c>
      <c r="B19" s="90" t="s">
        <v>27</v>
      </c>
      <c r="C19" s="91">
        <v>593588.93</v>
      </c>
      <c r="D19" s="92">
        <v>9806</v>
      </c>
      <c r="E19" s="91">
        <v>60.533237813583526</v>
      </c>
      <c r="F19" s="92">
        <v>100</v>
      </c>
      <c r="G19" s="90" t="s">
        <v>52</v>
      </c>
      <c r="H19" s="93" t="s">
        <v>118</v>
      </c>
      <c r="I19" s="19"/>
    </row>
    <row r="20" spans="1:9" ht="14.25">
      <c r="A20" s="21">
        <v>18</v>
      </c>
      <c r="B20" s="90" t="s">
        <v>72</v>
      </c>
      <c r="C20" s="91">
        <v>476836.9</v>
      </c>
      <c r="D20" s="92">
        <v>168</v>
      </c>
      <c r="E20" s="91">
        <v>2838.314880952381</v>
      </c>
      <c r="F20" s="92">
        <v>1000</v>
      </c>
      <c r="G20" s="90" t="s">
        <v>50</v>
      </c>
      <c r="H20" s="93" t="s">
        <v>70</v>
      </c>
      <c r="I20" s="19"/>
    </row>
    <row r="21" spans="1:9" ht="14.25">
      <c r="A21" s="21">
        <v>19</v>
      </c>
      <c r="B21" s="90" t="s">
        <v>24</v>
      </c>
      <c r="C21" s="91">
        <v>418248.16</v>
      </c>
      <c r="D21" s="92">
        <v>1121</v>
      </c>
      <c r="E21" s="91">
        <v>373.10272970561994</v>
      </c>
      <c r="F21" s="92">
        <v>1000</v>
      </c>
      <c r="G21" s="90" t="s">
        <v>25</v>
      </c>
      <c r="H21" s="93" t="s">
        <v>53</v>
      </c>
      <c r="I21" s="19"/>
    </row>
    <row r="22" spans="1:8" ht="15" customHeight="1" thickBot="1">
      <c r="A22" s="175" t="s">
        <v>55</v>
      </c>
      <c r="B22" s="176"/>
      <c r="C22" s="105">
        <f>SUM(C3:C21)</f>
        <v>58165741.6388</v>
      </c>
      <c r="D22" s="106">
        <f>SUM(D3:D21)</f>
        <v>3033452</v>
      </c>
      <c r="E22" s="59" t="s">
        <v>56</v>
      </c>
      <c r="F22" s="59" t="s">
        <v>56</v>
      </c>
      <c r="G22" s="59" t="s">
        <v>56</v>
      </c>
      <c r="H22" s="60" t="s">
        <v>56</v>
      </c>
    </row>
    <row r="23" spans="1:8" ht="15" customHeight="1" thickBot="1">
      <c r="A23" s="177" t="s">
        <v>116</v>
      </c>
      <c r="B23" s="177"/>
      <c r="C23" s="177"/>
      <c r="D23" s="177"/>
      <c r="E23" s="177"/>
      <c r="F23" s="177"/>
      <c r="G23" s="177"/>
      <c r="H23" s="177"/>
    </row>
    <row r="25" spans="2:4" ht="14.25">
      <c r="B25" s="20" t="s">
        <v>62</v>
      </c>
      <c r="C25" s="23">
        <f>C22-SUM(C3:C14)</f>
        <v>4981907.319899991</v>
      </c>
      <c r="D25" s="135">
        <f>C25/$C$22</f>
        <v>0.08565019854533693</v>
      </c>
    </row>
    <row r="26" spans="2:8" ht="14.25">
      <c r="B26" s="90" t="str">
        <f>B3</f>
        <v>КІНТО-Класичний</v>
      </c>
      <c r="C26" s="91">
        <f>C3</f>
        <v>21625463.94</v>
      </c>
      <c r="D26" s="135">
        <f>C26/$C$22</f>
        <v>0.3717903929479777</v>
      </c>
      <c r="H26" s="19"/>
    </row>
    <row r="27" spans="2:8" ht="14.25">
      <c r="B27" s="90" t="str">
        <f>B4</f>
        <v>УНIВЕР.УА/Михайло Грушевський: Фонд Державних Паперiв</v>
      </c>
      <c r="C27" s="91">
        <f>C4</f>
        <v>5269459.29</v>
      </c>
      <c r="D27" s="135">
        <f aca="true" t="shared" si="0" ref="D27:D35">C27/$C$22</f>
        <v>0.09059386404324565</v>
      </c>
      <c r="H27" s="19"/>
    </row>
    <row r="28" spans="2:8" ht="14.25">
      <c r="B28" s="90" t="str">
        <f>B5</f>
        <v>Софіївський</v>
      </c>
      <c r="C28" s="91">
        <f>C5</f>
        <v>3997920.0279</v>
      </c>
      <c r="D28" s="135">
        <f t="shared" si="0"/>
        <v>0.06873324254552529</v>
      </c>
      <c r="H28" s="19"/>
    </row>
    <row r="29" spans="2:8" ht="14.25">
      <c r="B29" s="90" t="str">
        <f>B6</f>
        <v>КІНТО-Еквіті</v>
      </c>
      <c r="C29" s="91">
        <f>C6</f>
        <v>3545095.39</v>
      </c>
      <c r="D29" s="135">
        <f t="shared" si="0"/>
        <v>0.0609481679441909</v>
      </c>
      <c r="H29" s="19"/>
    </row>
    <row r="30" spans="2:8" ht="14.25">
      <c r="B30" s="90" t="str">
        <f>B7</f>
        <v>Альтус-Депозит</v>
      </c>
      <c r="C30" s="91">
        <f>C7</f>
        <v>3448481.37</v>
      </c>
      <c r="D30" s="135">
        <f t="shared" si="0"/>
        <v>0.05928715551182207</v>
      </c>
      <c r="H30" s="19"/>
    </row>
    <row r="31" spans="2:8" ht="14.25">
      <c r="B31" s="90" t="str">
        <f>B8</f>
        <v>УНIВЕР.УА/Тарас Шевченко: Фонд Заощаджень</v>
      </c>
      <c r="C31" s="91">
        <f>C8</f>
        <v>3150256.64</v>
      </c>
      <c r="D31" s="135">
        <f t="shared" si="0"/>
        <v>0.05416000125232809</v>
      </c>
      <c r="H31" s="19"/>
    </row>
    <row r="32" spans="2:8" ht="14.25">
      <c r="B32" s="90" t="str">
        <f>B9</f>
        <v>Альтус-Збалансований</v>
      </c>
      <c r="C32" s="91">
        <f>C9</f>
        <v>2740606.7</v>
      </c>
      <c r="D32" s="135">
        <f t="shared" si="0"/>
        <v>0.0471171968719789</v>
      </c>
      <c r="H32" s="19"/>
    </row>
    <row r="33" spans="2:8" ht="14.25">
      <c r="B33" s="90" t="str">
        <f>B10</f>
        <v>ОТП Класичний</v>
      </c>
      <c r="C33" s="91">
        <f>C10</f>
        <v>2680293.42</v>
      </c>
      <c r="D33" s="135">
        <f t="shared" si="0"/>
        <v>0.04608027585454331</v>
      </c>
      <c r="H33" s="19"/>
    </row>
    <row r="34" spans="2:4" ht="14.25">
      <c r="B34" s="90" t="str">
        <f>B11</f>
        <v>ОТП Фонд Акцій</v>
      </c>
      <c r="C34" s="91">
        <f>C11</f>
        <v>2339503.2</v>
      </c>
      <c r="D34" s="135">
        <f t="shared" si="0"/>
        <v>0.040221325028879415</v>
      </c>
    </row>
    <row r="35" spans="2:4" ht="14.25">
      <c r="B35" s="90" t="str">
        <f>B13</f>
        <v>КІНТО-Казначейський</v>
      </c>
      <c r="C35" s="91">
        <f>C13</f>
        <v>1479622.721</v>
      </c>
      <c r="D35" s="135">
        <f t="shared" si="0"/>
        <v>0.02543804444527195</v>
      </c>
    </row>
  </sheetData>
  <mergeCells count="3">
    <mergeCell ref="A1:H1"/>
    <mergeCell ref="A22:B22"/>
    <mergeCell ref="A23:H23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3" r:id="rId9" display="http://otpcapital.com.ua/"/>
    <hyperlink ref="H17" r:id="rId10" display="http://www.delta-capital.com.ua/"/>
    <hyperlink ref="H18" r:id="rId11" display="http://www.am.eavex.com.ua/"/>
    <hyperlink ref="H19" r:id="rId12" display="http://www.altus.ua/"/>
    <hyperlink ref="H14" r:id="rId13" display="http://www.vseswit.com.ua/"/>
    <hyperlink ref="H20" r:id="rId14" display="http://www.seb.ua/"/>
    <hyperlink ref="H22" r:id="rId15" display="http://art-capital.com.ua/"/>
    <hyperlink ref="H21" r:id="rId16" display="http://www.dragon-am.com/"/>
  </hyperlinks>
  <printOptions/>
  <pageMargins left="0.75" right="0.75" top="1" bottom="1" header="0.5" footer="0.5"/>
  <pageSetup horizontalDpi="600" verticalDpi="600" orientation="portrait" paperSize="9" scale="29" r:id="rId18"/>
  <drawing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4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78" t="s">
        <v>107</v>
      </c>
      <c r="B1" s="178"/>
      <c r="C1" s="178"/>
      <c r="D1" s="178"/>
      <c r="E1" s="178"/>
      <c r="F1" s="178"/>
      <c r="G1" s="178"/>
      <c r="H1" s="178"/>
      <c r="I1" s="178"/>
      <c r="J1" s="108"/>
    </row>
    <row r="2" spans="1:11" s="20" customFormat="1" ht="15.75" customHeight="1" thickBot="1">
      <c r="A2" s="179" t="s">
        <v>46</v>
      </c>
      <c r="B2" s="109"/>
      <c r="C2" s="110"/>
      <c r="D2" s="111"/>
      <c r="E2" s="181" t="s">
        <v>79</v>
      </c>
      <c r="F2" s="181"/>
      <c r="G2" s="181"/>
      <c r="H2" s="181"/>
      <c r="I2" s="181"/>
      <c r="J2" s="181"/>
      <c r="K2" s="181"/>
    </row>
    <row r="3" spans="1:11" s="22" customFormat="1" ht="60.75" thickBot="1">
      <c r="A3" s="180"/>
      <c r="B3" s="112" t="s">
        <v>30</v>
      </c>
      <c r="C3" s="26" t="s">
        <v>13</v>
      </c>
      <c r="D3" s="26" t="s">
        <v>14</v>
      </c>
      <c r="E3" s="17" t="s">
        <v>108</v>
      </c>
      <c r="F3" s="17" t="s">
        <v>119</v>
      </c>
      <c r="G3" s="17" t="s">
        <v>123</v>
      </c>
      <c r="H3" s="17" t="s">
        <v>102</v>
      </c>
      <c r="I3" s="17" t="s">
        <v>124</v>
      </c>
      <c r="J3" s="17" t="s">
        <v>57</v>
      </c>
      <c r="K3" s="18" t="s">
        <v>109</v>
      </c>
    </row>
    <row r="4" spans="1:11" s="20" customFormat="1" ht="14.25" collapsed="1">
      <c r="A4" s="21">
        <v>1</v>
      </c>
      <c r="B4" s="156" t="s">
        <v>87</v>
      </c>
      <c r="C4" s="157">
        <v>38118</v>
      </c>
      <c r="D4" s="157">
        <v>38182</v>
      </c>
      <c r="E4" s="158">
        <v>0.020824919640110906</v>
      </c>
      <c r="F4" s="158">
        <v>0.018888542749996073</v>
      </c>
      <c r="G4" s="158">
        <v>0.04294915636387375</v>
      </c>
      <c r="H4" s="158">
        <v>0.04508431488621922</v>
      </c>
      <c r="I4" s="158">
        <v>0.05510845002967635</v>
      </c>
      <c r="J4" s="159">
        <v>3.3128443101594423</v>
      </c>
      <c r="K4" s="132">
        <v>0.12703268711663473</v>
      </c>
    </row>
    <row r="5" spans="1:11" s="20" customFormat="1" ht="14.25" collapsed="1">
      <c r="A5" s="21">
        <v>2</v>
      </c>
      <c r="B5" s="156" t="s">
        <v>69</v>
      </c>
      <c r="C5" s="157">
        <v>38828</v>
      </c>
      <c r="D5" s="157">
        <v>39028</v>
      </c>
      <c r="E5" s="158">
        <v>0.012744800090500163</v>
      </c>
      <c r="F5" s="158">
        <v>0.031562354579327545</v>
      </c>
      <c r="G5" s="158">
        <v>0.05983694658204963</v>
      </c>
      <c r="H5" s="158">
        <v>0.18811134268518304</v>
      </c>
      <c r="I5" s="158">
        <v>0.12154135252339748</v>
      </c>
      <c r="J5" s="159">
        <v>2.7749403581266474</v>
      </c>
      <c r="K5" s="133">
        <v>0.14353527753335338</v>
      </c>
    </row>
    <row r="6" spans="1:11" s="20" customFormat="1" ht="14.25" collapsed="1">
      <c r="A6" s="21">
        <v>3</v>
      </c>
      <c r="B6" s="156" t="s">
        <v>94</v>
      </c>
      <c r="C6" s="157">
        <v>38919</v>
      </c>
      <c r="D6" s="157">
        <v>39092</v>
      </c>
      <c r="E6" s="158">
        <v>0.04047321186013875</v>
      </c>
      <c r="F6" s="158">
        <v>0.040572176831359386</v>
      </c>
      <c r="G6" s="158">
        <v>0.20602395455178013</v>
      </c>
      <c r="H6" s="158">
        <v>0.08000535538371567</v>
      </c>
      <c r="I6" s="158">
        <v>0.16907769441041887</v>
      </c>
      <c r="J6" s="159">
        <v>0.8743061120543241</v>
      </c>
      <c r="K6" s="133">
        <v>0.06670594880204117</v>
      </c>
    </row>
    <row r="7" spans="1:11" s="20" customFormat="1" ht="14.25" collapsed="1">
      <c r="A7" s="21">
        <v>4</v>
      </c>
      <c r="B7" s="156" t="s">
        <v>91</v>
      </c>
      <c r="C7" s="157">
        <v>38919</v>
      </c>
      <c r="D7" s="157">
        <v>39092</v>
      </c>
      <c r="E7" s="158">
        <v>0.08796585437657489</v>
      </c>
      <c r="F7" s="158">
        <v>0.08565922633573742</v>
      </c>
      <c r="G7" s="158">
        <v>0.323378785718504</v>
      </c>
      <c r="H7" s="158">
        <v>-0.08741236368769545</v>
      </c>
      <c r="I7" s="158">
        <v>0.16648737865460306</v>
      </c>
      <c r="J7" s="159">
        <v>-0.45115107420494394</v>
      </c>
      <c r="K7" s="133">
        <v>-0.05980293720120833</v>
      </c>
    </row>
    <row r="8" spans="1:11" s="20" customFormat="1" ht="14.25" collapsed="1">
      <c r="A8" s="21">
        <v>5</v>
      </c>
      <c r="B8" s="156" t="s">
        <v>137</v>
      </c>
      <c r="C8" s="157">
        <v>38968</v>
      </c>
      <c r="D8" s="157">
        <v>39140</v>
      </c>
      <c r="E8" s="158" t="s">
        <v>26</v>
      </c>
      <c r="F8" s="158" t="s">
        <v>26</v>
      </c>
      <c r="G8" s="158">
        <v>-0.03333830217335332</v>
      </c>
      <c r="H8" s="158">
        <v>-0.04759386972384305</v>
      </c>
      <c r="I8" s="158">
        <v>-0.04443447908369025</v>
      </c>
      <c r="J8" s="159">
        <v>-0.17597241467787617</v>
      </c>
      <c r="K8" s="133">
        <v>-0.019965345674261004</v>
      </c>
    </row>
    <row r="9" spans="1:11" s="20" customFormat="1" ht="14.25" collapsed="1">
      <c r="A9" s="21">
        <v>6</v>
      </c>
      <c r="B9" s="156" t="s">
        <v>20</v>
      </c>
      <c r="C9" s="157">
        <v>39413</v>
      </c>
      <c r="D9" s="157">
        <v>39589</v>
      </c>
      <c r="E9" s="158">
        <v>0.013845376221145012</v>
      </c>
      <c r="F9" s="158">
        <v>0.028314223856661602</v>
      </c>
      <c r="G9" s="158">
        <v>0.08612143567566188</v>
      </c>
      <c r="H9" s="158">
        <v>0.17389396762036036</v>
      </c>
      <c r="I9" s="158">
        <v>0.12673281247645107</v>
      </c>
      <c r="J9" s="159">
        <v>1.4771658225506936</v>
      </c>
      <c r="K9" s="133">
        <v>0.11450929494386175</v>
      </c>
    </row>
    <row r="10" spans="1:11" s="20" customFormat="1" ht="14.25" collapsed="1">
      <c r="A10" s="21">
        <v>7</v>
      </c>
      <c r="B10" s="156" t="s">
        <v>22</v>
      </c>
      <c r="C10" s="157">
        <v>39429</v>
      </c>
      <c r="D10" s="157">
        <v>39618</v>
      </c>
      <c r="E10" s="158">
        <v>0.0003237477541535583</v>
      </c>
      <c r="F10" s="158">
        <v>-0.011380224502522296</v>
      </c>
      <c r="G10" s="158">
        <v>-0.06824329065438706</v>
      </c>
      <c r="H10" s="158">
        <v>-0.06829974972735087</v>
      </c>
      <c r="I10" s="158">
        <v>-0.060814663382899536</v>
      </c>
      <c r="J10" s="159">
        <v>-0.0814647329843089</v>
      </c>
      <c r="K10" s="133">
        <v>-0.01020079460084855</v>
      </c>
    </row>
    <row r="11" spans="1:11" s="20" customFormat="1" ht="14.25" collapsed="1">
      <c r="A11" s="21">
        <v>8</v>
      </c>
      <c r="B11" s="156" t="s">
        <v>24</v>
      </c>
      <c r="C11" s="157">
        <v>39429</v>
      </c>
      <c r="D11" s="157">
        <v>39651</v>
      </c>
      <c r="E11" s="158">
        <v>-0.017394831006554146</v>
      </c>
      <c r="F11" s="158">
        <v>-0.027103628120408896</v>
      </c>
      <c r="G11" s="158">
        <v>-0.060667470958943204</v>
      </c>
      <c r="H11" s="158">
        <v>-0.12109461428155943</v>
      </c>
      <c r="I11" s="158">
        <v>-0.06705269552692983</v>
      </c>
      <c r="J11" s="159">
        <v>-0.6268972702943798</v>
      </c>
      <c r="K11" s="133">
        <v>-0.11332083717667574</v>
      </c>
    </row>
    <row r="12" spans="1:11" s="20" customFormat="1" ht="14.25">
      <c r="A12" s="21">
        <v>9</v>
      </c>
      <c r="B12" s="156" t="s">
        <v>72</v>
      </c>
      <c r="C12" s="157">
        <v>39527</v>
      </c>
      <c r="D12" s="157">
        <v>39715</v>
      </c>
      <c r="E12" s="158">
        <v>0.010750217926149386</v>
      </c>
      <c r="F12" s="158">
        <v>0.021518634299274586</v>
      </c>
      <c r="G12" s="158">
        <v>0.07622772454887095</v>
      </c>
      <c r="H12" s="158">
        <v>0.14007590965229655</v>
      </c>
      <c r="I12" s="158">
        <v>0.10363192830629697</v>
      </c>
      <c r="J12" s="159">
        <v>1.83831488095236</v>
      </c>
      <c r="K12" s="133">
        <v>0.13887966340356428</v>
      </c>
    </row>
    <row r="13" spans="1:11" s="20" customFormat="1" ht="14.25" collapsed="1">
      <c r="A13" s="21">
        <v>10</v>
      </c>
      <c r="B13" s="156" t="s">
        <v>27</v>
      </c>
      <c r="C13" s="157">
        <v>39560</v>
      </c>
      <c r="D13" s="157">
        <v>39770</v>
      </c>
      <c r="E13" s="158">
        <v>0.0353716308892138</v>
      </c>
      <c r="F13" s="158">
        <v>0.031130901920932708</v>
      </c>
      <c r="G13" s="158">
        <v>0.1509010893745526</v>
      </c>
      <c r="H13" s="158">
        <v>0.01875006168027049</v>
      </c>
      <c r="I13" s="158" t="s">
        <v>26</v>
      </c>
      <c r="J13" s="159">
        <v>-0.3946676218641548</v>
      </c>
      <c r="K13" s="133">
        <v>-0.06178269904603062</v>
      </c>
    </row>
    <row r="14" spans="1:11" s="20" customFormat="1" ht="14.25" collapsed="1">
      <c r="A14" s="21">
        <v>11</v>
      </c>
      <c r="B14" s="156" t="s">
        <v>89</v>
      </c>
      <c r="C14" s="157">
        <v>39884</v>
      </c>
      <c r="D14" s="157">
        <v>40001</v>
      </c>
      <c r="E14" s="158">
        <v>0.015716332220061968</v>
      </c>
      <c r="F14" s="158">
        <v>0.0040710834899853054</v>
      </c>
      <c r="G14" s="158">
        <v>0.08260023945228312</v>
      </c>
      <c r="H14" s="158">
        <v>0.020477826103877605</v>
      </c>
      <c r="I14" s="158">
        <v>0.08601257453105404</v>
      </c>
      <c r="J14" s="159">
        <v>-0.2289918682035248</v>
      </c>
      <c r="K14" s="133">
        <v>-0.035289809849488485</v>
      </c>
    </row>
    <row r="15" spans="1:11" s="20" customFormat="1" ht="14.25" collapsed="1">
      <c r="A15" s="21">
        <v>12</v>
      </c>
      <c r="B15" s="156" t="s">
        <v>29</v>
      </c>
      <c r="C15" s="157">
        <v>40031</v>
      </c>
      <c r="D15" s="157">
        <v>40129</v>
      </c>
      <c r="E15" s="158">
        <v>0.13978799869739889</v>
      </c>
      <c r="F15" s="158">
        <v>0.12261054578580821</v>
      </c>
      <c r="G15" s="158">
        <v>0.455453346474864</v>
      </c>
      <c r="H15" s="158">
        <v>-0.03285457760346311</v>
      </c>
      <c r="I15" s="158">
        <v>0.15462795715448685</v>
      </c>
      <c r="J15" s="159">
        <v>-0.7206185203452562</v>
      </c>
      <c r="K15" s="133">
        <v>-0.16901129870813425</v>
      </c>
    </row>
    <row r="16" spans="1:11" s="20" customFormat="1" ht="14.25" collapsed="1">
      <c r="A16" s="21">
        <v>13</v>
      </c>
      <c r="B16" s="156" t="s">
        <v>67</v>
      </c>
      <c r="C16" s="157">
        <v>40253</v>
      </c>
      <c r="D16" s="157">
        <v>40366</v>
      </c>
      <c r="E16" s="158">
        <v>0.1320996523899629</v>
      </c>
      <c r="F16" s="158">
        <v>0.14589085363850618</v>
      </c>
      <c r="G16" s="158">
        <v>0.32706387904767653</v>
      </c>
      <c r="H16" s="158">
        <v>0.2211093411442755</v>
      </c>
      <c r="I16" s="158">
        <v>0.29661358818873373</v>
      </c>
      <c r="J16" s="159">
        <v>-0.19024880216172602</v>
      </c>
      <c r="K16" s="133">
        <v>-0.033261785907438</v>
      </c>
    </row>
    <row r="17" spans="1:11" s="20" customFormat="1" ht="14.25" collapsed="1">
      <c r="A17" s="21">
        <v>14</v>
      </c>
      <c r="B17" s="156" t="s">
        <v>68</v>
      </c>
      <c r="C17" s="157">
        <v>40114</v>
      </c>
      <c r="D17" s="157">
        <v>40401</v>
      </c>
      <c r="E17" s="158">
        <v>0.08014088144232034</v>
      </c>
      <c r="F17" s="158">
        <v>0.10417226859394968</v>
      </c>
      <c r="G17" s="158">
        <v>0.399416436153448</v>
      </c>
      <c r="H17" s="158">
        <v>0.3304374674274375</v>
      </c>
      <c r="I17" s="158">
        <v>0.38193829117625944</v>
      </c>
      <c r="J17" s="159">
        <v>0.018059594576014026</v>
      </c>
      <c r="K17" s="133">
        <v>0.0029181374992088838</v>
      </c>
    </row>
    <row r="18" spans="1:11" s="20" customFormat="1" ht="14.25" collapsed="1">
      <c r="A18" s="21">
        <v>15</v>
      </c>
      <c r="B18" s="156" t="s">
        <v>71</v>
      </c>
      <c r="C18" s="157">
        <v>40226</v>
      </c>
      <c r="D18" s="157">
        <v>40430</v>
      </c>
      <c r="E18" s="158">
        <v>0.012300713393600393</v>
      </c>
      <c r="F18" s="158">
        <v>0.030861040385722793</v>
      </c>
      <c r="G18" s="158">
        <v>0.0632323659485039</v>
      </c>
      <c r="H18" s="158">
        <v>0.19318556468865533</v>
      </c>
      <c r="I18" s="158">
        <v>0.1275405934381053</v>
      </c>
      <c r="J18" s="159">
        <v>1.7174794089834418</v>
      </c>
      <c r="K18" s="133">
        <v>0.1792584200015368</v>
      </c>
    </row>
    <row r="19" spans="1:11" s="20" customFormat="1" ht="14.25" collapsed="1">
      <c r="A19" s="21">
        <v>16</v>
      </c>
      <c r="B19" s="156" t="s">
        <v>93</v>
      </c>
      <c r="C19" s="157">
        <v>40427</v>
      </c>
      <c r="D19" s="157">
        <v>40543</v>
      </c>
      <c r="E19" s="158">
        <v>0.010057376845235222</v>
      </c>
      <c r="F19" s="158">
        <v>0.024969402600776736</v>
      </c>
      <c r="G19" s="158">
        <v>0.03637738643094357</v>
      </c>
      <c r="H19" s="158">
        <v>0.1639567799746917</v>
      </c>
      <c r="I19" s="158">
        <v>0.1092151752332664</v>
      </c>
      <c r="J19" s="159">
        <v>1.1386671011541045</v>
      </c>
      <c r="K19" s="133">
        <v>0.14125325821796197</v>
      </c>
    </row>
    <row r="20" spans="1:11" s="20" customFormat="1" ht="14.25" collapsed="1">
      <c r="A20" s="21">
        <v>17</v>
      </c>
      <c r="B20" s="156" t="s">
        <v>83</v>
      </c>
      <c r="C20" s="157">
        <v>40444</v>
      </c>
      <c r="D20" s="157">
        <v>40638</v>
      </c>
      <c r="E20" s="158">
        <v>0.02616674371119876</v>
      </c>
      <c r="F20" s="158">
        <v>0.05096966402840741</v>
      </c>
      <c r="G20" s="158">
        <v>0.028292671378597145</v>
      </c>
      <c r="H20" s="158">
        <v>0.2238278687207913</v>
      </c>
      <c r="I20" s="158">
        <v>0.14351884421062833</v>
      </c>
      <c r="J20" s="159">
        <v>0.23490745724906703</v>
      </c>
      <c r="K20" s="133">
        <v>0.03915797865050874</v>
      </c>
    </row>
    <row r="21" spans="1:11" s="20" customFormat="1" ht="14.25" collapsed="1">
      <c r="A21" s="21">
        <v>18</v>
      </c>
      <c r="B21" s="156" t="s">
        <v>92</v>
      </c>
      <c r="C21" s="157">
        <v>40427</v>
      </c>
      <c r="D21" s="157">
        <v>40708</v>
      </c>
      <c r="E21" s="158">
        <v>0.00843394490854954</v>
      </c>
      <c r="F21" s="158">
        <v>0.023804066150753256</v>
      </c>
      <c r="G21" s="158">
        <v>0.039665795819649796</v>
      </c>
      <c r="H21" s="158">
        <v>0.18518561283197665</v>
      </c>
      <c r="I21" s="158">
        <v>0.09482648560959417</v>
      </c>
      <c r="J21" s="159">
        <v>1.5629665807392672</v>
      </c>
      <c r="K21" s="133">
        <v>0.1942668626037729</v>
      </c>
    </row>
    <row r="22" spans="1:11" s="20" customFormat="1" ht="14.25">
      <c r="A22" s="21">
        <v>19</v>
      </c>
      <c r="B22" s="156" t="s">
        <v>125</v>
      </c>
      <c r="C22" s="157">
        <v>41026</v>
      </c>
      <c r="D22" s="157">
        <v>41242</v>
      </c>
      <c r="E22" s="158">
        <v>0.01493611059656752</v>
      </c>
      <c r="F22" s="158">
        <v>0.023648038700057272</v>
      </c>
      <c r="G22" s="158">
        <v>0.04829314363901149</v>
      </c>
      <c r="H22" s="158">
        <v>0.08617178093125522</v>
      </c>
      <c r="I22" s="158">
        <v>0.10934681623502951</v>
      </c>
      <c r="J22" s="159">
        <v>0.46686103003865265</v>
      </c>
      <c r="K22" s="133">
        <v>0.10496626256332031</v>
      </c>
    </row>
    <row r="23" spans="1:12" s="20" customFormat="1" ht="15.75" thickBot="1">
      <c r="A23" s="155"/>
      <c r="B23" s="160" t="s">
        <v>126</v>
      </c>
      <c r="C23" s="161" t="s">
        <v>56</v>
      </c>
      <c r="D23" s="161" t="s">
        <v>56</v>
      </c>
      <c r="E23" s="162">
        <f>AVERAGE(E4:E22)</f>
        <v>0.03580803788646266</v>
      </c>
      <c r="F23" s="162">
        <f>AVERAGE(F4:F22)</f>
        <v>0.04167550951801805</v>
      </c>
      <c r="G23" s="162">
        <f>AVERAGE(G4:G22)</f>
        <v>0.11913606807229402</v>
      </c>
      <c r="H23" s="162">
        <f>AVERAGE(H4:H22)</f>
        <v>0.09015884308984706</v>
      </c>
      <c r="I23" s="162">
        <f>AVERAGE(I4:I22)</f>
        <v>0.11521767245469344</v>
      </c>
      <c r="J23" s="161" t="s">
        <v>56</v>
      </c>
      <c r="K23" s="161" t="s">
        <v>56</v>
      </c>
      <c r="L23" s="163"/>
    </row>
    <row r="24" spans="1:11" s="20" customFormat="1" ht="14.25">
      <c r="A24" s="182" t="s">
        <v>110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</row>
    <row r="25" s="20" customFormat="1" ht="14.25" collapsed="1">
      <c r="J25" s="19"/>
    </row>
    <row r="26" spans="5:10" s="20" customFormat="1" ht="14.25" collapsed="1">
      <c r="E26" s="115"/>
      <c r="J26" s="19"/>
    </row>
    <row r="27" spans="5:10" s="20" customFormat="1" ht="14.25" collapsed="1">
      <c r="E27" s="116"/>
      <c r="J27" s="19"/>
    </row>
    <row r="28" spans="5:10" s="20" customFormat="1" ht="14.25">
      <c r="E28" s="115"/>
      <c r="F28" s="115"/>
      <c r="J28" s="19"/>
    </row>
    <row r="29" spans="5:10" s="20" customFormat="1" ht="14.25" collapsed="1">
      <c r="E29" s="116"/>
      <c r="I29" s="116"/>
      <c r="J29" s="19"/>
    </row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 collapsed="1"/>
    <row r="43" s="20" customFormat="1" ht="14.25"/>
    <row r="44" s="20" customFormat="1" ht="14.25"/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  <row r="64" spans="3:8" s="29" customFormat="1" ht="14.25">
      <c r="C64" s="30"/>
      <c r="D64" s="30"/>
      <c r="E64" s="31"/>
      <c r="F64" s="31"/>
      <c r="G64" s="31"/>
      <c r="H64" s="31"/>
    </row>
  </sheetData>
  <mergeCells count="4">
    <mergeCell ref="A1:I1"/>
    <mergeCell ref="A2:A3"/>
    <mergeCell ref="E2:K2"/>
    <mergeCell ref="A24:K24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23">
      <selection activeCell="G60" sqref="G60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3" t="s">
        <v>104</v>
      </c>
      <c r="B1" s="183"/>
      <c r="C1" s="183"/>
      <c r="D1" s="183"/>
      <c r="E1" s="183"/>
      <c r="F1" s="183"/>
      <c r="G1" s="183"/>
    </row>
    <row r="2" spans="1:7" ht="15.75" thickBot="1">
      <c r="A2" s="179" t="s">
        <v>46</v>
      </c>
      <c r="B2" s="97"/>
      <c r="C2" s="184" t="s">
        <v>31</v>
      </c>
      <c r="D2" s="185"/>
      <c r="E2" s="184" t="s">
        <v>32</v>
      </c>
      <c r="F2" s="185"/>
      <c r="G2" s="98"/>
    </row>
    <row r="3" spans="1:7" ht="45.75" thickBot="1">
      <c r="A3" s="180"/>
      <c r="B3" s="42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117</v>
      </c>
    </row>
    <row r="4" spans="1:8" ht="15" customHeight="1">
      <c r="A4" s="21">
        <v>1</v>
      </c>
      <c r="B4" s="37" t="s">
        <v>29</v>
      </c>
      <c r="C4" s="38">
        <v>166.66106000000005</v>
      </c>
      <c r="D4" s="103">
        <v>0.1543844072999739</v>
      </c>
      <c r="E4" s="39">
        <v>564</v>
      </c>
      <c r="F4" s="103">
        <v>0.012806248722781044</v>
      </c>
      <c r="G4" s="40">
        <v>14.854737549102076</v>
      </c>
      <c r="H4" s="56"/>
    </row>
    <row r="5" spans="1:8" ht="14.25" customHeight="1">
      <c r="A5" s="21">
        <v>2</v>
      </c>
      <c r="B5" s="37" t="s">
        <v>91</v>
      </c>
      <c r="C5" s="38">
        <v>64.81043999999994</v>
      </c>
      <c r="D5" s="103">
        <v>0.09105009492761404</v>
      </c>
      <c r="E5" s="39">
        <v>4</v>
      </c>
      <c r="F5" s="103">
        <v>0.002834868887313962</v>
      </c>
      <c r="G5" s="40">
        <v>2.0178902622253134</v>
      </c>
      <c r="H5" s="56"/>
    </row>
    <row r="6" spans="1:7" ht="14.25">
      <c r="A6" s="21">
        <v>3</v>
      </c>
      <c r="B6" s="37" t="s">
        <v>68</v>
      </c>
      <c r="C6" s="38">
        <v>296.6250426000003</v>
      </c>
      <c r="D6" s="103">
        <v>0.08014088144232527</v>
      </c>
      <c r="E6" s="39">
        <v>0</v>
      </c>
      <c r="F6" s="103">
        <v>0</v>
      </c>
      <c r="G6" s="40">
        <v>0</v>
      </c>
    </row>
    <row r="7" spans="1:7" ht="14.25">
      <c r="A7" s="21">
        <v>4</v>
      </c>
      <c r="B7" s="37" t="s">
        <v>67</v>
      </c>
      <c r="C7" s="38">
        <v>272.98618000000016</v>
      </c>
      <c r="D7" s="103">
        <v>0.13209965238999105</v>
      </c>
      <c r="E7" s="39">
        <v>0</v>
      </c>
      <c r="F7" s="103">
        <v>0</v>
      </c>
      <c r="G7" s="40">
        <v>0</v>
      </c>
    </row>
    <row r="8" spans="1:7" ht="14.25">
      <c r="A8" s="21">
        <v>5</v>
      </c>
      <c r="B8" s="37" t="s">
        <v>92</v>
      </c>
      <c r="C8" s="38">
        <v>44.07063999999966</v>
      </c>
      <c r="D8" s="103">
        <v>0.008433944908576256</v>
      </c>
      <c r="E8" s="39">
        <v>0</v>
      </c>
      <c r="F8" s="103">
        <v>0</v>
      </c>
      <c r="G8" s="40">
        <v>0</v>
      </c>
    </row>
    <row r="9" spans="1:7" ht="14.25">
      <c r="A9" s="21">
        <v>6</v>
      </c>
      <c r="B9" s="37" t="s">
        <v>94</v>
      </c>
      <c r="C9" s="38">
        <v>42.94302000000002</v>
      </c>
      <c r="D9" s="103">
        <v>0.04047321186015826</v>
      </c>
      <c r="E9" s="39">
        <v>0</v>
      </c>
      <c r="F9" s="103">
        <v>0</v>
      </c>
      <c r="G9" s="40">
        <v>0</v>
      </c>
    </row>
    <row r="10" spans="1:7" ht="14.25">
      <c r="A10" s="21">
        <v>7</v>
      </c>
      <c r="B10" s="37" t="s">
        <v>71</v>
      </c>
      <c r="C10" s="38">
        <v>41.90334000000031</v>
      </c>
      <c r="D10" s="103">
        <v>0.012300713393610512</v>
      </c>
      <c r="E10" s="39">
        <v>0</v>
      </c>
      <c r="F10" s="103">
        <v>0</v>
      </c>
      <c r="G10" s="40">
        <v>0</v>
      </c>
    </row>
    <row r="11" spans="1:7" ht="14.25">
      <c r="A11" s="21">
        <v>8</v>
      </c>
      <c r="B11" s="37" t="s">
        <v>20</v>
      </c>
      <c r="C11" s="38">
        <v>36.60289000000012</v>
      </c>
      <c r="D11" s="103">
        <v>0.013845376221096547</v>
      </c>
      <c r="E11" s="39">
        <v>0</v>
      </c>
      <c r="F11" s="103">
        <v>0</v>
      </c>
      <c r="G11" s="40">
        <v>0</v>
      </c>
    </row>
    <row r="12" spans="1:7" ht="14.25">
      <c r="A12" s="21">
        <v>9</v>
      </c>
      <c r="B12" s="37" t="s">
        <v>69</v>
      </c>
      <c r="C12" s="38">
        <v>34.48893000000017</v>
      </c>
      <c r="D12" s="103">
        <v>0.012744800090500188</v>
      </c>
      <c r="E12" s="39">
        <v>0</v>
      </c>
      <c r="F12" s="103">
        <v>0</v>
      </c>
      <c r="G12" s="40">
        <v>0</v>
      </c>
    </row>
    <row r="13" spans="1:7" ht="14.25">
      <c r="A13" s="21">
        <v>10</v>
      </c>
      <c r="B13" s="37" t="s">
        <v>93</v>
      </c>
      <c r="C13" s="38">
        <v>31.367840000000314</v>
      </c>
      <c r="D13" s="103">
        <v>0.010057376845240624</v>
      </c>
      <c r="E13" s="39">
        <v>0</v>
      </c>
      <c r="F13" s="103">
        <v>0</v>
      </c>
      <c r="G13" s="40">
        <v>0</v>
      </c>
    </row>
    <row r="14" spans="1:7" ht="14.25">
      <c r="A14" s="21">
        <v>11</v>
      </c>
      <c r="B14" s="37" t="s">
        <v>72</v>
      </c>
      <c r="C14" s="38">
        <v>5.071580000000016</v>
      </c>
      <c r="D14" s="103">
        <v>0.010750217926150265</v>
      </c>
      <c r="E14" s="39">
        <v>0</v>
      </c>
      <c r="F14" s="103">
        <v>0</v>
      </c>
      <c r="G14" s="40">
        <v>0</v>
      </c>
    </row>
    <row r="15" spans="1:7" ht="14.25">
      <c r="A15" s="21">
        <v>12</v>
      </c>
      <c r="B15" s="37" t="s">
        <v>22</v>
      </c>
      <c r="C15" s="38">
        <v>0.2839000000000233</v>
      </c>
      <c r="D15" s="103">
        <v>0.00032374775417816294</v>
      </c>
      <c r="E15" s="39">
        <v>0</v>
      </c>
      <c r="F15" s="103">
        <v>0</v>
      </c>
      <c r="G15" s="40">
        <v>0</v>
      </c>
    </row>
    <row r="16" spans="1:7" ht="14.25">
      <c r="A16" s="21">
        <v>13</v>
      </c>
      <c r="B16" s="37" t="s">
        <v>24</v>
      </c>
      <c r="C16" s="38">
        <v>-7.404150000000023</v>
      </c>
      <c r="D16" s="103">
        <v>-0.017394831006555613</v>
      </c>
      <c r="E16" s="39">
        <v>0</v>
      </c>
      <c r="F16" s="103">
        <v>0</v>
      </c>
      <c r="G16" s="40">
        <v>0</v>
      </c>
    </row>
    <row r="17" spans="1:7" ht="13.5" customHeight="1">
      <c r="A17" s="21">
        <v>14</v>
      </c>
      <c r="B17" s="37" t="s">
        <v>89</v>
      </c>
      <c r="C17" s="38">
        <v>53.335640000000126</v>
      </c>
      <c r="D17" s="103">
        <v>0.015274716423430942</v>
      </c>
      <c r="E17" s="39">
        <v>-2</v>
      </c>
      <c r="F17" s="103">
        <v>-0.0004347826086956522</v>
      </c>
      <c r="G17" s="40">
        <v>-1.5068449043478942</v>
      </c>
    </row>
    <row r="18" spans="1:7" ht="14.25">
      <c r="A18" s="21">
        <v>15</v>
      </c>
      <c r="B18" s="37" t="s">
        <v>83</v>
      </c>
      <c r="C18" s="38">
        <v>39.946580000000075</v>
      </c>
      <c r="D18" s="103">
        <v>0.024643110832641757</v>
      </c>
      <c r="E18" s="39">
        <v>-2</v>
      </c>
      <c r="F18" s="103">
        <v>-0.0014847809948032665</v>
      </c>
      <c r="G18" s="40">
        <v>-1.914945178706418</v>
      </c>
    </row>
    <row r="19" spans="1:7" ht="14.25">
      <c r="A19" s="21">
        <v>16</v>
      </c>
      <c r="B19" s="37" t="s">
        <v>87</v>
      </c>
      <c r="C19" s="38">
        <v>409.8974200000018</v>
      </c>
      <c r="D19" s="103">
        <v>0.019320597430834092</v>
      </c>
      <c r="E19" s="39">
        <v>-74</v>
      </c>
      <c r="F19" s="103">
        <v>-0.0014736339015453243</v>
      </c>
      <c r="G19" s="40">
        <v>-31.499339261365918</v>
      </c>
    </row>
    <row r="20" spans="1:7" ht="14.25">
      <c r="A20" s="21">
        <v>17</v>
      </c>
      <c r="B20" s="37" t="s">
        <v>125</v>
      </c>
      <c r="C20" s="38">
        <v>-33.72395030000014</v>
      </c>
      <c r="D20" s="103">
        <v>-0.022284352250255046</v>
      </c>
      <c r="E20" s="39">
        <v>-384</v>
      </c>
      <c r="F20" s="103">
        <v>-0.0366727151179448</v>
      </c>
      <c r="G20" s="40">
        <v>-54.77279105143791</v>
      </c>
    </row>
    <row r="21" spans="1:7" ht="14.25">
      <c r="A21" s="21">
        <v>18</v>
      </c>
      <c r="B21" s="37" t="s">
        <v>27</v>
      </c>
      <c r="C21" s="38">
        <v>-81.39212</v>
      </c>
      <c r="D21" s="103">
        <v>-0.12058430381119589</v>
      </c>
      <c r="E21" s="39">
        <v>-1739</v>
      </c>
      <c r="F21" s="103">
        <v>-0.15062797747942833</v>
      </c>
      <c r="G21" s="40">
        <v>-104.54281454655697</v>
      </c>
    </row>
    <row r="22" spans="1:7" ht="14.25">
      <c r="A22" s="21">
        <v>19</v>
      </c>
      <c r="B22" s="37" t="s">
        <v>137</v>
      </c>
      <c r="C22" s="38" t="s">
        <v>26</v>
      </c>
      <c r="D22" s="103" t="s">
        <v>26</v>
      </c>
      <c r="E22" s="39" t="s">
        <v>26</v>
      </c>
      <c r="F22" s="103" t="s">
        <v>26</v>
      </c>
      <c r="G22" s="40" t="s">
        <v>26</v>
      </c>
    </row>
    <row r="23" spans="1:8" ht="15.75" thickBot="1">
      <c r="A23" s="96"/>
      <c r="B23" s="99" t="s">
        <v>55</v>
      </c>
      <c r="C23" s="100">
        <v>1418.4742823000029</v>
      </c>
      <c r="D23" s="104">
        <v>0.02602777884285037</v>
      </c>
      <c r="E23" s="101">
        <v>-1633</v>
      </c>
      <c r="F23" s="104">
        <v>-0.0005415014611917873</v>
      </c>
      <c r="G23" s="102">
        <v>-177.36410713108774</v>
      </c>
      <c r="H23" s="56"/>
    </row>
    <row r="24" spans="2:8" ht="14.25">
      <c r="B24" s="72"/>
      <c r="C24" s="73"/>
      <c r="D24" s="74"/>
      <c r="E24" s="75"/>
      <c r="F24" s="74"/>
      <c r="G24" s="73"/>
      <c r="H24" s="56"/>
    </row>
    <row r="43" spans="2:5" ht="15">
      <c r="B43" s="64"/>
      <c r="C43" s="65"/>
      <c r="D43" s="66"/>
      <c r="E43" s="67"/>
    </row>
    <row r="44" spans="2:5" ht="15">
      <c r="B44" s="64"/>
      <c r="C44" s="65"/>
      <c r="D44" s="66"/>
      <c r="E44" s="67"/>
    </row>
    <row r="45" spans="2:5" ht="15">
      <c r="B45" s="64"/>
      <c r="C45" s="65"/>
      <c r="D45" s="66"/>
      <c r="E45" s="67"/>
    </row>
    <row r="46" spans="2:5" ht="15">
      <c r="B46" s="64"/>
      <c r="C46" s="65"/>
      <c r="D46" s="66"/>
      <c r="E46" s="67"/>
    </row>
    <row r="47" spans="2:5" ht="15">
      <c r="B47" s="64"/>
      <c r="C47" s="65"/>
      <c r="D47" s="66"/>
      <c r="E47" s="67"/>
    </row>
    <row r="48" spans="2:5" ht="15">
      <c r="B48" s="64"/>
      <c r="C48" s="65"/>
      <c r="D48" s="66"/>
      <c r="E48" s="67"/>
    </row>
    <row r="49" spans="2:5" ht="15.75" thickBot="1">
      <c r="B49" s="86"/>
      <c r="C49" s="86"/>
      <c r="D49" s="86"/>
      <c r="E49" s="86"/>
    </row>
    <row r="52" ht="14.25" customHeight="1"/>
    <row r="53" ht="14.25">
      <c r="F53" s="56"/>
    </row>
    <row r="55" ht="14.25">
      <c r="F55"/>
    </row>
    <row r="56" ht="14.25">
      <c r="F56"/>
    </row>
    <row r="57" spans="2:6" ht="30.75" thickBot="1">
      <c r="B57" s="42" t="s">
        <v>30</v>
      </c>
      <c r="C57" s="35" t="s">
        <v>63</v>
      </c>
      <c r="D57" s="35" t="s">
        <v>64</v>
      </c>
      <c r="E57" s="63" t="s">
        <v>59</v>
      </c>
      <c r="F57"/>
    </row>
    <row r="58" spans="2:5" ht="14.25">
      <c r="B58" s="37" t="str">
        <f>B4</f>
        <v>Аргентум</v>
      </c>
      <c r="C58" s="38">
        <f>C4</f>
        <v>166.66106000000005</v>
      </c>
      <c r="D58" s="103">
        <f>D4</f>
        <v>0.1543844072999739</v>
      </c>
      <c r="E58" s="40">
        <f>G4</f>
        <v>14.854737549102076</v>
      </c>
    </row>
    <row r="59" spans="2:5" ht="14.25">
      <c r="B59" s="37" t="str">
        <f>B5</f>
        <v>УНІВЕР.УА/Ярослав Мудрий: Фонд Акцiй</v>
      </c>
      <c r="C59" s="38">
        <f>C5</f>
        <v>64.81043999999994</v>
      </c>
      <c r="D59" s="103">
        <f>D5</f>
        <v>0.09105009492761404</v>
      </c>
      <c r="E59" s="40">
        <f>G5</f>
        <v>2.0178902622253134</v>
      </c>
    </row>
    <row r="60" spans="2:5" ht="14.25">
      <c r="B60" s="37" t="str">
        <f>B6</f>
        <v>Софіївський</v>
      </c>
      <c r="C60" s="38">
        <f>C6</f>
        <v>296.6250426000003</v>
      </c>
      <c r="D60" s="103">
        <f>D6</f>
        <v>0.08014088144232527</v>
      </c>
      <c r="E60" s="40">
        <f>G6</f>
        <v>0</v>
      </c>
    </row>
    <row r="61" spans="2:5" ht="14.25">
      <c r="B61" s="37" t="str">
        <f>B7</f>
        <v>ОТП Фонд Акцій</v>
      </c>
      <c r="C61" s="38">
        <f>C7</f>
        <v>272.98618000000016</v>
      </c>
      <c r="D61" s="103">
        <f>D7</f>
        <v>0.13209965238999105</v>
      </c>
      <c r="E61" s="40">
        <f>G7</f>
        <v>0</v>
      </c>
    </row>
    <row r="62" spans="2:5" ht="14.25">
      <c r="B62" s="194" t="str">
        <f>B8</f>
        <v>УНIВЕР.УА/Михайло Грушевський: Фонд Державних Паперiв</v>
      </c>
      <c r="C62" s="195">
        <f>C8</f>
        <v>44.07063999999966</v>
      </c>
      <c r="D62" s="196">
        <f>D8</f>
        <v>0.008433944908576256</v>
      </c>
      <c r="E62" s="197">
        <f>G8</f>
        <v>0</v>
      </c>
    </row>
    <row r="63" spans="2:5" ht="14.25">
      <c r="B63" s="134" t="str">
        <f>B17</f>
        <v>КІНТО-Еквіті</v>
      </c>
      <c r="C63" s="38">
        <f>C17</f>
        <v>53.335640000000126</v>
      </c>
      <c r="D63" s="103">
        <f>D17</f>
        <v>0.015274716423430942</v>
      </c>
      <c r="E63" s="40">
        <f>G17</f>
        <v>-1.5068449043478942</v>
      </c>
    </row>
    <row r="64" spans="2:5" ht="14.25">
      <c r="B64" s="134" t="str">
        <f>B18</f>
        <v>ВСІ</v>
      </c>
      <c r="C64" s="38">
        <f>C18</f>
        <v>39.946580000000075</v>
      </c>
      <c r="D64" s="103">
        <f>D18</f>
        <v>0.024643110832641757</v>
      </c>
      <c r="E64" s="40">
        <f>G18</f>
        <v>-1.914945178706418</v>
      </c>
    </row>
    <row r="65" spans="2:5" ht="14.25">
      <c r="B65" s="134" t="str">
        <f>B19</f>
        <v>КІНТО-Класичний</v>
      </c>
      <c r="C65" s="38">
        <f>C19</f>
        <v>409.8974200000018</v>
      </c>
      <c r="D65" s="103">
        <f>D19</f>
        <v>0.019320597430834092</v>
      </c>
      <c r="E65" s="40">
        <f>G19</f>
        <v>-31.499339261365918</v>
      </c>
    </row>
    <row r="66" spans="2:5" ht="14.25">
      <c r="B66" s="134" t="str">
        <f>B20</f>
        <v>КІНТО-Казначейський</v>
      </c>
      <c r="C66" s="38">
        <f>C20</f>
        <v>-33.72395030000014</v>
      </c>
      <c r="D66" s="103">
        <f>D20</f>
        <v>-0.022284352250255046</v>
      </c>
      <c r="E66" s="40">
        <f>G20</f>
        <v>-54.77279105143791</v>
      </c>
    </row>
    <row r="67" spans="2:5" ht="14.25">
      <c r="B67" s="134" t="str">
        <f>B21</f>
        <v>Надбання</v>
      </c>
      <c r="C67" s="38">
        <f>C21</f>
        <v>-81.39212</v>
      </c>
      <c r="D67" s="103">
        <f>D21</f>
        <v>-0.12058430381119589</v>
      </c>
      <c r="E67" s="40">
        <f>G21</f>
        <v>-104.54281454655697</v>
      </c>
    </row>
    <row r="68" spans="2:5" ht="14.25">
      <c r="B68" s="141" t="s">
        <v>62</v>
      </c>
      <c r="C68" s="142">
        <f>C23-SUM(C58:C67)</f>
        <v>185.257350000001</v>
      </c>
      <c r="D68" s="143"/>
      <c r="E68" s="142">
        <f>G23-SUM(E58:E67)</f>
        <v>0</v>
      </c>
    </row>
    <row r="69" spans="2:5" ht="15">
      <c r="B69" s="139" t="s">
        <v>55</v>
      </c>
      <c r="C69" s="140">
        <f>SUM(C58:C68)</f>
        <v>1418.4742823000029</v>
      </c>
      <c r="D69" s="140"/>
      <c r="E69" s="140">
        <f>SUM(E58:E68)</f>
        <v>-177.36410713108774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8"/>
  <sheetViews>
    <sheetView zoomScale="80" zoomScaleNormal="80" workbookViewId="0" topLeftCell="A1">
      <selection activeCell="A22" sqref="A22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30</v>
      </c>
      <c r="B1" s="71" t="s">
        <v>100</v>
      </c>
      <c r="C1" s="10"/>
    </row>
    <row r="2" spans="1:3" ht="14.25">
      <c r="A2" s="173" t="s">
        <v>24</v>
      </c>
      <c r="B2" s="198">
        <v>-0.017394831006554146</v>
      </c>
      <c r="C2" s="10"/>
    </row>
    <row r="3" spans="1:3" ht="14.25">
      <c r="A3" s="144" t="s">
        <v>22</v>
      </c>
      <c r="B3" s="151">
        <v>0.0003237477541535583</v>
      </c>
      <c r="C3" s="10"/>
    </row>
    <row r="4" spans="1:3" ht="14.25">
      <c r="A4" s="144" t="s">
        <v>92</v>
      </c>
      <c r="B4" s="151">
        <v>0.00843394490854954</v>
      </c>
      <c r="C4" s="10"/>
    </row>
    <row r="5" spans="1:3" ht="14.25">
      <c r="A5" s="144" t="s">
        <v>93</v>
      </c>
      <c r="B5" s="152">
        <v>0.010057376845235222</v>
      </c>
      <c r="C5" s="10"/>
    </row>
    <row r="6" spans="1:3" ht="14.25">
      <c r="A6" s="144" t="s">
        <v>72</v>
      </c>
      <c r="B6" s="152">
        <v>0.010750217926149386</v>
      </c>
      <c r="C6" s="10"/>
    </row>
    <row r="7" spans="1:3" ht="14.25">
      <c r="A7" s="144" t="s">
        <v>71</v>
      </c>
      <c r="B7" s="152">
        <v>0.012300713393600393</v>
      </c>
      <c r="C7" s="10"/>
    </row>
    <row r="8" spans="1:3" ht="14.25">
      <c r="A8" s="145" t="s">
        <v>69</v>
      </c>
      <c r="B8" s="153">
        <v>0.012744800090500163</v>
      </c>
      <c r="C8" s="10"/>
    </row>
    <row r="9" spans="1:3" ht="14.25">
      <c r="A9" s="144" t="s">
        <v>20</v>
      </c>
      <c r="B9" s="152">
        <v>0.013845376221145012</v>
      </c>
      <c r="C9" s="10"/>
    </row>
    <row r="10" spans="1:3" ht="14.25">
      <c r="A10" s="144" t="s">
        <v>125</v>
      </c>
      <c r="B10" s="152">
        <v>0.01493611059656752</v>
      </c>
      <c r="C10" s="10"/>
    </row>
    <row r="11" spans="1:3" ht="14.25">
      <c r="A11" s="144" t="s">
        <v>89</v>
      </c>
      <c r="B11" s="152">
        <v>0.015716332220061968</v>
      </c>
      <c r="C11" s="10"/>
    </row>
    <row r="12" spans="1:3" ht="14.25">
      <c r="A12" s="144" t="s">
        <v>87</v>
      </c>
      <c r="B12" s="152">
        <v>0.020824919640110906</v>
      </c>
      <c r="C12" s="10"/>
    </row>
    <row r="13" spans="1:3" ht="14.25">
      <c r="A13" s="144" t="s">
        <v>83</v>
      </c>
      <c r="B13" s="152">
        <v>0.02616674371119876</v>
      </c>
      <c r="C13" s="10"/>
    </row>
    <row r="14" spans="1:3" ht="14.25">
      <c r="A14" s="144" t="s">
        <v>27</v>
      </c>
      <c r="B14" s="152">
        <v>0.0353716308892138</v>
      </c>
      <c r="C14" s="10"/>
    </row>
    <row r="15" spans="1:3" ht="14.25">
      <c r="A15" s="144" t="s">
        <v>94</v>
      </c>
      <c r="B15" s="152">
        <v>0.04047321186013875</v>
      </c>
      <c r="C15" s="10"/>
    </row>
    <row r="16" spans="1:3" ht="14.25">
      <c r="A16" s="144" t="s">
        <v>68</v>
      </c>
      <c r="B16" s="152">
        <v>0.08014088144232034</v>
      </c>
      <c r="C16" s="10"/>
    </row>
    <row r="17" spans="1:3" ht="14.25">
      <c r="A17" s="144" t="s">
        <v>91</v>
      </c>
      <c r="B17" s="152">
        <v>0.08796585437657489</v>
      </c>
      <c r="C17" s="10"/>
    </row>
    <row r="18" spans="1:3" ht="14.25">
      <c r="A18" s="144" t="s">
        <v>67</v>
      </c>
      <c r="B18" s="152">
        <v>0.1320996523899629</v>
      </c>
      <c r="C18" s="10"/>
    </row>
    <row r="19" spans="1:3" ht="14.25">
      <c r="A19" s="144" t="s">
        <v>29</v>
      </c>
      <c r="B19" s="152">
        <v>0.13978799869739889</v>
      </c>
      <c r="C19" s="10"/>
    </row>
    <row r="20" spans="1:3" ht="14.25">
      <c r="A20" s="146" t="s">
        <v>35</v>
      </c>
      <c r="B20" s="151">
        <v>0.03580803788646266</v>
      </c>
      <c r="C20" s="10"/>
    </row>
    <row r="21" spans="1:3" ht="14.25">
      <c r="A21" s="146" t="s">
        <v>1</v>
      </c>
      <c r="B21" s="151">
        <v>0.13950348125747225</v>
      </c>
      <c r="C21" s="10"/>
    </row>
    <row r="22" spans="1:3" ht="14.25">
      <c r="A22" s="146" t="s">
        <v>0</v>
      </c>
      <c r="B22" s="151">
        <v>0.07492717902755985</v>
      </c>
      <c r="C22" s="61"/>
    </row>
    <row r="23" spans="1:3" ht="14.25">
      <c r="A23" s="146" t="s">
        <v>36</v>
      </c>
      <c r="B23" s="151">
        <v>0.019920227629885767</v>
      </c>
      <c r="C23" s="9"/>
    </row>
    <row r="24" spans="1:3" ht="14.25">
      <c r="A24" s="146" t="s">
        <v>37</v>
      </c>
      <c r="B24" s="151">
        <v>0.01676334938363344</v>
      </c>
      <c r="C24" s="81"/>
    </row>
    <row r="25" spans="1:3" ht="14.25">
      <c r="A25" s="146" t="s">
        <v>38</v>
      </c>
      <c r="B25" s="151">
        <v>0.014794520547945205</v>
      </c>
      <c r="C25" s="10"/>
    </row>
    <row r="26" spans="1:3" ht="15" thickBot="1">
      <c r="A26" s="147" t="s">
        <v>128</v>
      </c>
      <c r="B26" s="154">
        <v>0.012003011597572444</v>
      </c>
      <c r="C26" s="10"/>
    </row>
    <row r="27" spans="2:3" ht="12.75">
      <c r="B27" s="10"/>
      <c r="C27" s="10"/>
    </row>
    <row r="28" ht="12.75">
      <c r="C28" s="10"/>
    </row>
    <row r="29" spans="2:3" ht="12.75">
      <c r="B29" s="10"/>
      <c r="C29" s="10"/>
    </row>
    <row r="30" ht="12.75">
      <c r="C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0"/>
  <sheetViews>
    <sheetView zoomScale="85" zoomScaleNormal="85" workbookViewId="0" topLeftCell="A1">
      <selection activeCell="B7" sqref="B7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4" t="s">
        <v>121</v>
      </c>
      <c r="B1" s="174"/>
      <c r="C1" s="174"/>
      <c r="D1" s="174"/>
      <c r="E1" s="174"/>
      <c r="F1" s="174"/>
      <c r="G1" s="174"/>
      <c r="H1" s="174"/>
      <c r="I1" s="174"/>
      <c r="J1" s="174"/>
      <c r="K1" s="13"/>
      <c r="L1" s="14"/>
      <c r="M1" s="14"/>
    </row>
    <row r="2" spans="1:10" ht="30.75" thickBot="1">
      <c r="A2" s="15" t="s">
        <v>46</v>
      </c>
      <c r="B2" s="15" t="s">
        <v>30</v>
      </c>
      <c r="C2" s="44" t="s">
        <v>41</v>
      </c>
      <c r="D2" s="44" t="s">
        <v>42</v>
      </c>
      <c r="E2" s="44" t="s">
        <v>47</v>
      </c>
      <c r="F2" s="44" t="s">
        <v>48</v>
      </c>
      <c r="G2" s="44" t="s">
        <v>49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7" t="s">
        <v>66</v>
      </c>
      <c r="C3" s="118" t="s">
        <v>44</v>
      </c>
      <c r="D3" s="119" t="s">
        <v>45</v>
      </c>
      <c r="E3" s="120">
        <v>8247671.66</v>
      </c>
      <c r="F3" s="121">
        <v>31104</v>
      </c>
      <c r="G3" s="120">
        <v>265.1643409207819</v>
      </c>
      <c r="H3" s="55">
        <v>100</v>
      </c>
      <c r="I3" s="117" t="s">
        <v>133</v>
      </c>
      <c r="J3" s="122" t="s">
        <v>134</v>
      </c>
    </row>
    <row r="4" spans="1:10" ht="14.25" customHeight="1">
      <c r="A4" s="21">
        <v>2</v>
      </c>
      <c r="B4" s="117" t="s">
        <v>78</v>
      </c>
      <c r="C4" s="118" t="s">
        <v>44</v>
      </c>
      <c r="D4" s="119" t="s">
        <v>131</v>
      </c>
      <c r="E4" s="120">
        <v>1891324.4</v>
      </c>
      <c r="F4" s="121">
        <v>56175</v>
      </c>
      <c r="G4" s="120">
        <v>33.66843613707165</v>
      </c>
      <c r="H4" s="89">
        <v>100</v>
      </c>
      <c r="I4" s="117" t="s">
        <v>133</v>
      </c>
      <c r="J4" s="122" t="s">
        <v>134</v>
      </c>
    </row>
    <row r="5" spans="1:10" ht="14.25" customHeight="1">
      <c r="A5" s="21">
        <v>3</v>
      </c>
      <c r="B5" s="117" t="s">
        <v>39</v>
      </c>
      <c r="C5" s="118" t="s">
        <v>44</v>
      </c>
      <c r="D5" s="119" t="s">
        <v>45</v>
      </c>
      <c r="E5" s="120">
        <v>1269079.29</v>
      </c>
      <c r="F5" s="121">
        <v>783</v>
      </c>
      <c r="G5" s="120">
        <v>1620.7909195402299</v>
      </c>
      <c r="H5" s="89">
        <v>1000</v>
      </c>
      <c r="I5" s="117" t="s">
        <v>28</v>
      </c>
      <c r="J5" s="122" t="s">
        <v>118</v>
      </c>
    </row>
    <row r="6" spans="1:10" ht="14.25">
      <c r="A6" s="21">
        <v>4</v>
      </c>
      <c r="B6" s="117" t="s">
        <v>129</v>
      </c>
      <c r="C6" s="118" t="s">
        <v>44</v>
      </c>
      <c r="D6" s="119" t="s">
        <v>131</v>
      </c>
      <c r="E6" s="120">
        <v>1098005.4402</v>
      </c>
      <c r="F6" s="121">
        <v>2939</v>
      </c>
      <c r="G6" s="120">
        <v>373.5983124191902</v>
      </c>
      <c r="H6" s="55">
        <v>1000</v>
      </c>
      <c r="I6" s="117" t="s">
        <v>23</v>
      </c>
      <c r="J6" s="122" t="s">
        <v>40</v>
      </c>
    </row>
    <row r="7" spans="1:10" ht="14.25">
      <c r="A7" s="21">
        <v>5</v>
      </c>
      <c r="B7" s="117" t="s">
        <v>95</v>
      </c>
      <c r="C7" s="118" t="s">
        <v>44</v>
      </c>
      <c r="D7" s="119" t="s">
        <v>45</v>
      </c>
      <c r="E7" s="120">
        <v>715256.19</v>
      </c>
      <c r="F7" s="121">
        <v>905</v>
      </c>
      <c r="G7" s="120">
        <v>790.3383314917127</v>
      </c>
      <c r="H7" s="55">
        <v>1000</v>
      </c>
      <c r="I7" s="117" t="s">
        <v>19</v>
      </c>
      <c r="J7" s="122" t="s">
        <v>51</v>
      </c>
    </row>
    <row r="8" spans="1:10" s="45" customFormat="1" ht="14.25" collapsed="1">
      <c r="A8" s="21">
        <v>6</v>
      </c>
      <c r="B8" s="117" t="s">
        <v>80</v>
      </c>
      <c r="C8" s="118" t="s">
        <v>44</v>
      </c>
      <c r="D8" s="119" t="s">
        <v>45</v>
      </c>
      <c r="E8" s="120">
        <v>565460.91</v>
      </c>
      <c r="F8" s="121">
        <v>679</v>
      </c>
      <c r="G8" s="120">
        <v>832.7848453608248</v>
      </c>
      <c r="H8" s="55">
        <v>1000</v>
      </c>
      <c r="I8" s="117" t="s">
        <v>81</v>
      </c>
      <c r="J8" s="122" t="s">
        <v>53</v>
      </c>
    </row>
    <row r="9" spans="1:10" s="45" customFormat="1" ht="14.25">
      <c r="A9" s="21">
        <v>7</v>
      </c>
      <c r="B9" s="117" t="s">
        <v>140</v>
      </c>
      <c r="C9" s="118" t="s">
        <v>44</v>
      </c>
      <c r="D9" s="119" t="s">
        <v>45</v>
      </c>
      <c r="E9" s="120">
        <v>363663.3572</v>
      </c>
      <c r="F9" s="121">
        <v>26857</v>
      </c>
      <c r="G9" s="120">
        <v>13.540728942175225</v>
      </c>
      <c r="H9" s="55">
        <v>10.5</v>
      </c>
      <c r="I9" s="117" t="s">
        <v>141</v>
      </c>
      <c r="J9" s="122" t="s">
        <v>142</v>
      </c>
    </row>
    <row r="10" spans="1:10" ht="15.75" thickBot="1">
      <c r="A10" s="175" t="s">
        <v>55</v>
      </c>
      <c r="B10" s="176"/>
      <c r="C10" s="123" t="s">
        <v>56</v>
      </c>
      <c r="D10" s="123" t="s">
        <v>56</v>
      </c>
      <c r="E10" s="105">
        <f>SUM(E3:E9)</f>
        <v>14150461.247400003</v>
      </c>
      <c r="F10" s="106">
        <f>SUM(F3:F9)</f>
        <v>119442</v>
      </c>
      <c r="G10" s="123" t="s">
        <v>56</v>
      </c>
      <c r="H10" s="123" t="s">
        <v>56</v>
      </c>
      <c r="I10" s="123" t="s">
        <v>56</v>
      </c>
      <c r="J10" s="124" t="s">
        <v>56</v>
      </c>
    </row>
  </sheetData>
  <mergeCells count="2">
    <mergeCell ref="A1:J1"/>
    <mergeCell ref="A10:B10"/>
  </mergeCells>
  <hyperlinks>
    <hyperlink ref="J6" r:id="rId1" display="http://am.concorde.ua/"/>
    <hyperlink ref="J7" r:id="rId2" display="http://www.dragon-am.com/"/>
    <hyperlink ref="J8" r:id="rId3" display="http://otpcapital.com.ua/"/>
    <hyperlink ref="J3" r:id="rId4" display="http://dragon-am.com/"/>
    <hyperlink ref="J10" r:id="rId5" display="http://www.sem.biz.ua/"/>
    <hyperlink ref="J4" r:id="rId6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86" t="s">
        <v>112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ht="15.75" customHeight="1" thickBot="1">
      <c r="A2" s="179" t="s">
        <v>46</v>
      </c>
      <c r="B2" s="109"/>
      <c r="C2" s="110"/>
      <c r="D2" s="111"/>
      <c r="E2" s="181" t="s">
        <v>79</v>
      </c>
      <c r="F2" s="181"/>
      <c r="G2" s="181"/>
      <c r="H2" s="181"/>
      <c r="I2" s="181"/>
      <c r="J2" s="181"/>
      <c r="K2" s="181"/>
    </row>
    <row r="3" spans="1:11" ht="45.75" thickBot="1">
      <c r="A3" s="180"/>
      <c r="B3" s="112" t="s">
        <v>30</v>
      </c>
      <c r="C3" s="26" t="s">
        <v>13</v>
      </c>
      <c r="D3" s="26" t="s">
        <v>14</v>
      </c>
      <c r="E3" s="17" t="s">
        <v>108</v>
      </c>
      <c r="F3" s="17" t="s">
        <v>119</v>
      </c>
      <c r="G3" s="17" t="s">
        <v>123</v>
      </c>
      <c r="H3" s="17" t="s">
        <v>102</v>
      </c>
      <c r="I3" s="17" t="s">
        <v>124</v>
      </c>
      <c r="J3" s="17" t="s">
        <v>57</v>
      </c>
      <c r="K3" s="18" t="s">
        <v>109</v>
      </c>
    </row>
    <row r="4" spans="1:11" ht="14.25" collapsed="1">
      <c r="A4" s="21">
        <v>1</v>
      </c>
      <c r="B4" s="27" t="s">
        <v>80</v>
      </c>
      <c r="C4" s="113">
        <v>38441</v>
      </c>
      <c r="D4" s="113">
        <v>38625</v>
      </c>
      <c r="E4" s="107">
        <v>-0.01806510027238306</v>
      </c>
      <c r="F4" s="107">
        <v>-0.02270336654522287</v>
      </c>
      <c r="G4" s="107">
        <v>-0.05407449570404699</v>
      </c>
      <c r="H4" s="107">
        <v>-0.10254535256574349</v>
      </c>
      <c r="I4" s="107">
        <v>-0.06321611145089612</v>
      </c>
      <c r="J4" s="114">
        <v>-0.1672151546391758</v>
      </c>
      <c r="K4" s="171">
        <v>-0.016484736515755882</v>
      </c>
    </row>
    <row r="5" spans="1:11" ht="14.25" collapsed="1">
      <c r="A5" s="21">
        <v>2</v>
      </c>
      <c r="B5" s="27" t="s">
        <v>140</v>
      </c>
      <c r="C5" s="113">
        <v>38572</v>
      </c>
      <c r="D5" s="113">
        <v>38888</v>
      </c>
      <c r="E5" s="107" t="s">
        <v>26</v>
      </c>
      <c r="F5" s="107" t="s">
        <v>26</v>
      </c>
      <c r="G5" s="107">
        <v>0.02964023689764561</v>
      </c>
      <c r="H5" s="107">
        <v>0.008072105141474717</v>
      </c>
      <c r="I5" s="107" t="s">
        <v>26</v>
      </c>
      <c r="J5" s="114">
        <v>0.2895932325881265</v>
      </c>
      <c r="K5" s="172">
        <v>0.02502962802590014</v>
      </c>
    </row>
    <row r="6" spans="1:11" ht="14.25">
      <c r="A6" s="21">
        <v>3</v>
      </c>
      <c r="B6" s="27" t="s">
        <v>66</v>
      </c>
      <c r="C6" s="113">
        <v>38862</v>
      </c>
      <c r="D6" s="113">
        <v>38958</v>
      </c>
      <c r="E6" s="107">
        <v>0.04355553636613885</v>
      </c>
      <c r="F6" s="107">
        <v>-0.02588693720181523</v>
      </c>
      <c r="G6" s="107">
        <v>0.025365663952481743</v>
      </c>
      <c r="H6" s="107">
        <v>-0.13797325423307483</v>
      </c>
      <c r="I6" s="107">
        <v>-0.028516814960765302</v>
      </c>
      <c r="J6" s="114">
        <v>1.6516434092077725</v>
      </c>
      <c r="K6" s="172">
        <v>0.101410617798108</v>
      </c>
    </row>
    <row r="7" spans="1:11" ht="14.25">
      <c r="A7" s="21">
        <v>4</v>
      </c>
      <c r="B7" s="27" t="s">
        <v>129</v>
      </c>
      <c r="C7" s="113">
        <v>39048</v>
      </c>
      <c r="D7" s="113">
        <v>39140</v>
      </c>
      <c r="E7" s="107">
        <v>0.03230677357194289</v>
      </c>
      <c r="F7" s="107">
        <v>0.01799481418251392</v>
      </c>
      <c r="G7" s="107">
        <v>-0.11118542271713816</v>
      </c>
      <c r="H7" s="107">
        <v>-0.15437171349014067</v>
      </c>
      <c r="I7" s="107">
        <v>-0.11059013160467646</v>
      </c>
      <c r="J7" s="114">
        <v>-0.626401687580804</v>
      </c>
      <c r="K7" s="172">
        <v>-0.09750224717002742</v>
      </c>
    </row>
    <row r="8" spans="1:11" ht="14.25">
      <c r="A8" s="21">
        <v>5</v>
      </c>
      <c r="B8" s="27" t="s">
        <v>39</v>
      </c>
      <c r="C8" s="113">
        <v>39100</v>
      </c>
      <c r="D8" s="113">
        <v>39268</v>
      </c>
      <c r="E8" s="107">
        <v>0.017239537801987836</v>
      </c>
      <c r="F8" s="107">
        <v>0.027023167701464068</v>
      </c>
      <c r="G8" s="107">
        <v>0.07371568043976628</v>
      </c>
      <c r="H8" s="107">
        <v>0.21719638789512552</v>
      </c>
      <c r="I8" s="107" t="s">
        <v>26</v>
      </c>
      <c r="J8" s="114">
        <v>0.6207909195403432</v>
      </c>
      <c r="K8" s="172">
        <v>0.053614129529950816</v>
      </c>
    </row>
    <row r="9" spans="1:11" ht="14.25">
      <c r="A9" s="21">
        <v>6</v>
      </c>
      <c r="B9" s="27" t="s">
        <v>95</v>
      </c>
      <c r="C9" s="113">
        <v>39647</v>
      </c>
      <c r="D9" s="113">
        <v>39861</v>
      </c>
      <c r="E9" s="107">
        <v>0.026651528191122154</v>
      </c>
      <c r="F9" s="107">
        <v>0.029317989372581454</v>
      </c>
      <c r="G9" s="107">
        <v>0.017839438490305337</v>
      </c>
      <c r="H9" s="107">
        <v>-0.020270090461712686</v>
      </c>
      <c r="I9" s="107">
        <v>-0.01703972530903286</v>
      </c>
      <c r="J9" s="114">
        <v>-0.20966166850830226</v>
      </c>
      <c r="K9" s="172">
        <v>-0.03039909353935555</v>
      </c>
    </row>
    <row r="10" spans="1:11" ht="14.25">
      <c r="A10" s="21">
        <v>7</v>
      </c>
      <c r="B10" s="27" t="s">
        <v>78</v>
      </c>
      <c r="C10" s="113">
        <v>40253</v>
      </c>
      <c r="D10" s="113">
        <v>40445</v>
      </c>
      <c r="E10" s="107">
        <v>0.038915527694735275</v>
      </c>
      <c r="F10" s="107">
        <v>0.045315585737434105</v>
      </c>
      <c r="G10" s="107">
        <v>0.24412709847033787</v>
      </c>
      <c r="H10" s="107">
        <v>0.07444923512475898</v>
      </c>
      <c r="I10" s="107">
        <v>0.20016794957835438</v>
      </c>
      <c r="J10" s="114">
        <v>-0.6633156386292831</v>
      </c>
      <c r="K10" s="172">
        <v>-0.1653764853839199</v>
      </c>
    </row>
    <row r="11" spans="1:11" ht="15.75" thickBot="1">
      <c r="A11" s="155"/>
      <c r="B11" s="160" t="s">
        <v>126</v>
      </c>
      <c r="C11" s="161" t="s">
        <v>56</v>
      </c>
      <c r="D11" s="161" t="s">
        <v>56</v>
      </c>
      <c r="E11" s="162">
        <f>AVERAGE(E4:E10)</f>
        <v>0.023433967225590657</v>
      </c>
      <c r="F11" s="162">
        <f>AVERAGE(F4:F10)</f>
        <v>0.011843542207825908</v>
      </c>
      <c r="G11" s="162">
        <f>AVERAGE(G4:G10)</f>
        <v>0.03220402854705024</v>
      </c>
      <c r="H11" s="162">
        <f>AVERAGE(H4:H10)</f>
        <v>-0.016491811798473206</v>
      </c>
      <c r="I11" s="162">
        <f>AVERAGE(I4:I10)</f>
        <v>-0.003838966749403272</v>
      </c>
      <c r="J11" s="161" t="s">
        <v>56</v>
      </c>
      <c r="K11" s="161" t="s">
        <v>56</v>
      </c>
    </row>
    <row r="12" spans="1:11" ht="15" thickBot="1">
      <c r="A12" s="187" t="s">
        <v>110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1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1" spans="2:9" ht="14.25">
      <c r="B21" s="29"/>
      <c r="C21" s="30"/>
      <c r="D21" s="30"/>
      <c r="E21" s="29"/>
      <c r="F21" s="29"/>
      <c r="G21" s="29"/>
      <c r="H21" s="29"/>
      <c r="I21" s="29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</sheetData>
  <mergeCells count="4">
    <mergeCell ref="A2:A3"/>
    <mergeCell ref="A1:J1"/>
    <mergeCell ref="E2:K2"/>
    <mergeCell ref="A12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4"/>
  <sheetViews>
    <sheetView zoomScale="85" zoomScaleNormal="85" workbookViewId="0" topLeftCell="A4">
      <selection activeCell="F41" sqref="F41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3" t="s">
        <v>105</v>
      </c>
      <c r="B1" s="183"/>
      <c r="C1" s="183"/>
      <c r="D1" s="183"/>
      <c r="E1" s="183"/>
      <c r="F1" s="183"/>
      <c r="G1" s="183"/>
    </row>
    <row r="2" spans="1:7" s="31" customFormat="1" ht="15.75" customHeight="1" thickBot="1">
      <c r="A2" s="179" t="s">
        <v>46</v>
      </c>
      <c r="B2" s="97"/>
      <c r="C2" s="184" t="s">
        <v>31</v>
      </c>
      <c r="D2" s="185"/>
      <c r="E2" s="184" t="s">
        <v>32</v>
      </c>
      <c r="F2" s="185"/>
      <c r="G2" s="98"/>
    </row>
    <row r="3" spans="1:7" s="31" customFormat="1" ht="45.75" thickBot="1">
      <c r="A3" s="180"/>
      <c r="B3" s="35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117</v>
      </c>
    </row>
    <row r="4" spans="1:7" s="31" customFormat="1" ht="14.25">
      <c r="A4" s="21">
        <v>1</v>
      </c>
      <c r="B4" s="37" t="s">
        <v>78</v>
      </c>
      <c r="C4" s="38">
        <v>80.40506999999984</v>
      </c>
      <c r="D4" s="107">
        <v>0.04440013901668377</v>
      </c>
      <c r="E4" s="39">
        <v>295</v>
      </c>
      <c r="F4" s="107">
        <v>0.00527916964924839</v>
      </c>
      <c r="G4" s="40">
        <v>10.003107525169757</v>
      </c>
    </row>
    <row r="5" spans="1:7" s="31" customFormat="1" ht="14.25">
      <c r="A5" s="21">
        <v>2</v>
      </c>
      <c r="B5" s="37" t="s">
        <v>66</v>
      </c>
      <c r="C5" s="38">
        <v>344.23828000000026</v>
      </c>
      <c r="D5" s="107">
        <v>0.04355553636614576</v>
      </c>
      <c r="E5" s="39">
        <v>0</v>
      </c>
      <c r="F5" s="107">
        <v>0</v>
      </c>
      <c r="G5" s="40">
        <v>0</v>
      </c>
    </row>
    <row r="6" spans="1:7" s="31" customFormat="1" ht="14.25">
      <c r="A6" s="21">
        <v>3</v>
      </c>
      <c r="B6" s="37" t="s">
        <v>129</v>
      </c>
      <c r="C6" s="38">
        <v>34.362860000000104</v>
      </c>
      <c r="D6" s="107">
        <v>0.03230677357194439</v>
      </c>
      <c r="E6" s="39">
        <v>0</v>
      </c>
      <c r="F6" s="107">
        <v>0</v>
      </c>
      <c r="G6" s="40">
        <v>0</v>
      </c>
    </row>
    <row r="7" spans="1:7" s="31" customFormat="1" ht="14.25">
      <c r="A7" s="21">
        <v>4</v>
      </c>
      <c r="B7" s="37" t="s">
        <v>39</v>
      </c>
      <c r="C7" s="38">
        <v>21.507560000000055</v>
      </c>
      <c r="D7" s="107">
        <v>0.01723953780196675</v>
      </c>
      <c r="E7" s="39">
        <v>0</v>
      </c>
      <c r="F7" s="107">
        <v>0</v>
      </c>
      <c r="G7" s="40">
        <v>0</v>
      </c>
    </row>
    <row r="8" spans="1:7" s="31" customFormat="1" ht="14.25">
      <c r="A8" s="21">
        <v>5</v>
      </c>
      <c r="B8" s="37" t="s">
        <v>95</v>
      </c>
      <c r="C8" s="38">
        <v>18.56780999999994</v>
      </c>
      <c r="D8" s="107">
        <v>0.026651528191126053</v>
      </c>
      <c r="E8" s="39">
        <v>0</v>
      </c>
      <c r="F8" s="107">
        <v>0</v>
      </c>
      <c r="G8" s="40">
        <v>0</v>
      </c>
    </row>
    <row r="9" spans="1:7" s="31" customFormat="1" ht="14.25">
      <c r="A9" s="21">
        <v>6</v>
      </c>
      <c r="B9" s="37" t="s">
        <v>80</v>
      </c>
      <c r="C9" s="38">
        <v>-10.40303999999992</v>
      </c>
      <c r="D9" s="107">
        <v>-0.01806510027238191</v>
      </c>
      <c r="E9" s="39">
        <v>0</v>
      </c>
      <c r="F9" s="107">
        <v>0</v>
      </c>
      <c r="G9" s="40">
        <v>0</v>
      </c>
    </row>
    <row r="10" spans="1:7" s="31" customFormat="1" ht="14.25">
      <c r="A10" s="21">
        <v>6</v>
      </c>
      <c r="B10" s="37" t="s">
        <v>140</v>
      </c>
      <c r="C10" s="38" t="s">
        <v>26</v>
      </c>
      <c r="D10" s="107" t="s">
        <v>26</v>
      </c>
      <c r="E10" s="39" t="s">
        <v>26</v>
      </c>
      <c r="F10" s="107" t="s">
        <v>26</v>
      </c>
      <c r="G10" s="40" t="s">
        <v>26</v>
      </c>
    </row>
    <row r="11" spans="1:7" s="31" customFormat="1" ht="15.75" thickBot="1">
      <c r="A11" s="125"/>
      <c r="B11" s="99" t="s">
        <v>55</v>
      </c>
      <c r="C11" s="126">
        <v>488.67854000000034</v>
      </c>
      <c r="D11" s="104">
        <v>0.036747943609985026</v>
      </c>
      <c r="E11" s="101">
        <v>295</v>
      </c>
      <c r="F11" s="104">
        <v>0.0031964459854805505</v>
      </c>
      <c r="G11" s="102">
        <v>10.003107525169757</v>
      </c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>
      <c r="D32" s="41"/>
    </row>
    <row r="33" s="31" customFormat="1" ht="14.25"/>
    <row r="34" s="31" customFormat="1" ht="14.25"/>
    <row r="35" spans="8:9" s="31" customFormat="1" ht="14.25">
      <c r="H35" s="22"/>
      <c r="I35" s="22"/>
    </row>
    <row r="38" spans="2:5" ht="30.75" thickBot="1">
      <c r="B38" s="42" t="s">
        <v>30</v>
      </c>
      <c r="C38" s="35" t="s">
        <v>63</v>
      </c>
      <c r="D38" s="35" t="s">
        <v>64</v>
      </c>
      <c r="E38" s="36" t="s">
        <v>59</v>
      </c>
    </row>
    <row r="39" spans="1:5" ht="14.25">
      <c r="A39" s="22">
        <v>1</v>
      </c>
      <c r="B39" s="37" t="str">
        <f>B4</f>
        <v>Аурум</v>
      </c>
      <c r="C39" s="130">
        <f>C4</f>
        <v>80.40506999999984</v>
      </c>
      <c r="D39" s="107">
        <f>D4</f>
        <v>0.04440013901668377</v>
      </c>
      <c r="E39" s="131">
        <f>G4</f>
        <v>10.003107525169757</v>
      </c>
    </row>
    <row r="40" spans="1:5" ht="14.25">
      <c r="A40" s="22">
        <v>2</v>
      </c>
      <c r="B40" s="37" t="str">
        <f>B5</f>
        <v>Платинум</v>
      </c>
      <c r="C40" s="130">
        <f>C5</f>
        <v>344.23828000000026</v>
      </c>
      <c r="D40" s="107">
        <f>D5</f>
        <v>0.04355553636614576</v>
      </c>
      <c r="E40" s="131">
        <f>G5</f>
        <v>0</v>
      </c>
    </row>
    <row r="41" spans="1:5" ht="14.25">
      <c r="A41" s="22">
        <v>3</v>
      </c>
      <c r="B41" s="37" t="str">
        <f>B6</f>
        <v>ТАСК Український Капітал</v>
      </c>
      <c r="C41" s="130">
        <f>C6</f>
        <v>34.362860000000104</v>
      </c>
      <c r="D41" s="107">
        <f>D6</f>
        <v>0.03230677357194439</v>
      </c>
      <c r="E41" s="131">
        <f>G6</f>
        <v>0</v>
      </c>
    </row>
    <row r="42" spans="1:5" ht="14.25">
      <c r="A42" s="22">
        <v>4</v>
      </c>
      <c r="B42" s="37" t="str">
        <f>B7</f>
        <v>Збалансований фонд "Паритет"</v>
      </c>
      <c r="C42" s="130">
        <f>C7</f>
        <v>21.507560000000055</v>
      </c>
      <c r="D42" s="107">
        <f>D7</f>
        <v>0.01723953780196675</v>
      </c>
      <c r="E42" s="131">
        <f>G7</f>
        <v>0</v>
      </c>
    </row>
    <row r="43" spans="1:5" ht="14.25">
      <c r="A43" s="22">
        <v>5</v>
      </c>
      <c r="B43" s="37" t="str">
        <f>B8</f>
        <v>УНІВЕР.УА/Отаман: Фонд Перспективних Акцій</v>
      </c>
      <c r="C43" s="130">
        <f>C8</f>
        <v>18.56780999999994</v>
      </c>
      <c r="D43" s="107">
        <f>D8</f>
        <v>0.026651528191126053</v>
      </c>
      <c r="E43" s="131">
        <f>G8</f>
        <v>0</v>
      </c>
    </row>
    <row r="44" spans="1:5" ht="14.25">
      <c r="A44" s="22">
        <v>6</v>
      </c>
      <c r="B44" s="37" t="str">
        <f>B9</f>
        <v>Оптімум</v>
      </c>
      <c r="C44" s="130">
        <f>C9</f>
        <v>-10.40303999999992</v>
      </c>
      <c r="D44" s="107">
        <f>D9</f>
        <v>-0.01806510027238191</v>
      </c>
      <c r="E44" s="131">
        <f>G9</f>
        <v>0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7"/>
  <sheetViews>
    <sheetView zoomScale="85" zoomScaleNormal="85" workbookViewId="0" topLeftCell="A1">
      <selection activeCell="A9" sqref="A9:B1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100</v>
      </c>
      <c r="C1" s="10"/>
      <c r="D1" s="10"/>
    </row>
    <row r="2" spans="1:4" ht="14.25">
      <c r="A2" s="27" t="s">
        <v>80</v>
      </c>
      <c r="B2" s="148">
        <v>-0.01806510027238306</v>
      </c>
      <c r="C2" s="10"/>
      <c r="D2" s="10"/>
    </row>
    <row r="3" spans="1:4" ht="14.25">
      <c r="A3" s="27" t="s">
        <v>39</v>
      </c>
      <c r="B3" s="148">
        <v>0.017239537801987836</v>
      </c>
      <c r="C3" s="10"/>
      <c r="D3" s="10"/>
    </row>
    <row r="4" spans="1:4" ht="14.25">
      <c r="A4" s="27" t="s">
        <v>95</v>
      </c>
      <c r="B4" s="148">
        <v>0.026651528191122154</v>
      </c>
      <c r="C4" s="10"/>
      <c r="D4" s="10"/>
    </row>
    <row r="5" spans="1:4" ht="14.25">
      <c r="A5" s="27" t="s">
        <v>129</v>
      </c>
      <c r="B5" s="148">
        <v>0.03230677357194289</v>
      </c>
      <c r="C5" s="10"/>
      <c r="D5" s="10"/>
    </row>
    <row r="6" spans="1:4" ht="14.25">
      <c r="A6" s="27" t="s">
        <v>78</v>
      </c>
      <c r="B6" s="148">
        <v>0.038915527694735275</v>
      </c>
      <c r="C6" s="10"/>
      <c r="D6" s="10"/>
    </row>
    <row r="7" spans="1:4" ht="14.25">
      <c r="A7" s="27" t="s">
        <v>66</v>
      </c>
      <c r="B7" s="148">
        <v>0.04355553636613885</v>
      </c>
      <c r="C7" s="10"/>
      <c r="D7" s="10"/>
    </row>
    <row r="8" spans="1:4" ht="14.25">
      <c r="A8" s="27" t="s">
        <v>35</v>
      </c>
      <c r="B8" s="149">
        <v>0.023433967225590657</v>
      </c>
      <c r="C8" s="10"/>
      <c r="D8" s="10"/>
    </row>
    <row r="9" spans="1:4" ht="14.25">
      <c r="A9" s="27" t="s">
        <v>1</v>
      </c>
      <c r="B9" s="149">
        <v>0.13950348125747225</v>
      </c>
      <c r="C9" s="10"/>
      <c r="D9" s="10"/>
    </row>
    <row r="10" spans="1:4" ht="14.25">
      <c r="A10" s="27" t="s">
        <v>0</v>
      </c>
      <c r="B10" s="149">
        <v>0.07492717902755985</v>
      </c>
      <c r="C10" s="10"/>
      <c r="D10" s="10"/>
    </row>
    <row r="11" spans="1:4" ht="14.25">
      <c r="A11" s="27" t="s">
        <v>36</v>
      </c>
      <c r="B11" s="149">
        <v>0.019920227629885767</v>
      </c>
      <c r="C11" s="10"/>
      <c r="D11" s="10"/>
    </row>
    <row r="12" spans="1:4" ht="14.25">
      <c r="A12" s="27" t="s">
        <v>37</v>
      </c>
      <c r="B12" s="149">
        <v>0.01676334938363344</v>
      </c>
      <c r="C12" s="10"/>
      <c r="D12" s="10"/>
    </row>
    <row r="13" spans="1:4" ht="14.25">
      <c r="A13" s="27" t="s">
        <v>38</v>
      </c>
      <c r="B13" s="149">
        <v>0.014794520547945205</v>
      </c>
      <c r="C13" s="10"/>
      <c r="D13" s="10"/>
    </row>
    <row r="14" spans="1:4" ht="15" thickBot="1">
      <c r="A14" s="83" t="s">
        <v>128</v>
      </c>
      <c r="B14" s="150">
        <v>0.012003011597572444</v>
      </c>
      <c r="C14" s="10"/>
      <c r="D14" s="10"/>
    </row>
    <row r="15" spans="2:4" ht="12.75">
      <c r="B15" s="10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spans="1:4" ht="14.25">
      <c r="A18" s="57"/>
      <c r="B18" s="58"/>
      <c r="C18" s="10"/>
      <c r="D18" s="10"/>
    </row>
    <row r="19" spans="1:4" ht="14.25">
      <c r="A19" s="57"/>
      <c r="B19" s="58"/>
      <c r="C19" s="10"/>
      <c r="D19" s="10"/>
    </row>
    <row r="20" spans="1:4" ht="14.25">
      <c r="A20" s="57"/>
      <c r="B20" s="58"/>
      <c r="C20" s="10"/>
      <c r="D20" s="10"/>
    </row>
    <row r="21" ht="12.75">
      <c r="B21" s="10"/>
    </row>
    <row r="25" spans="1:2" ht="12.75">
      <c r="A25" s="7"/>
      <c r="B25" s="8"/>
    </row>
    <row r="26" ht="12.75">
      <c r="B26" s="8"/>
    </row>
    <row r="27" ht="12.75">
      <c r="B27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2016-10-05T12:14:17Z</dcterms:modified>
  <cp:category/>
  <cp:version/>
  <cp:contentType/>
  <cp:contentStatus/>
</cp:coreProperties>
</file>