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'інд+дох'!$A$24:$C$24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<sst xmlns="http://schemas.openxmlformats.org/spreadsheetml/2006/main" count="329" uniqueCount="121">
  <si>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</si>
  <si>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</si>
  <si>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</si>
  <si>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</si>
  <si>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</si>
  <si>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</si>
  <si>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FTSE 100  (Великобританія)</t>
  </si>
  <si>
    <t>HANG SENG (Гонг-Конг)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</si>
  <si>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</si>
  <si>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</si>
  <si>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</si>
  <si>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</si>
  <si>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</si>
  <si>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</si>
  <si>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</si>
  <si>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</si>
  <si>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</si>
  <si>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</si>
  <si>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</si>
  <si>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</si>
  <si>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</si>
  <si>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</si>
  <si>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</si>
  <si>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</si>
  <si>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</si>
  <si>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</si>
  <si>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</si>
  <si>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</si>
  <si>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</si>
  <si>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</si>
  <si>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</si>
  <si>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</si>
  <si>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</si>
  <si>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</si>
  <si>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</si>
  <si>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</si>
  <si>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</si>
  <si>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</si>
  <si>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</si>
  <si>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</si>
  <si>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</si>
  <si>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</si>
  <si>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</si>
  <si>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</si>
  <si>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</si>
  <si>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</si>
  <si>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</si>
  <si>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</si>
  <si>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</si>
  <si>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</si>
  <si>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</si>
  <si>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</si>
  <si>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</si>
  <si>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</si>
  <si>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</si>
  <si>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</si>
  <si>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</si>
  <si>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</si>
  <si>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</si>
  <si>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</si>
  <si>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</si>
  <si>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</si>
  <si>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</si>
  <si>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</si>
  <si>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</si>
  <si>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http://www.kinto.com/</t>
  </si>
  <si>
    <t>КІНТО-Еквіті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</si>
  <si>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</si>
  <si>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</si>
  <si>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</si>
  <si>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</si>
  <si>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</si>
  <si>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1 місяць*</t>
  </si>
  <si>
    <t>Назва фонду*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</si>
  <si>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</si>
  <si>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</si>
  <si>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</si>
  <si>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</si>
  <si>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</si>
  <si>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</si>
  <si>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</si>
  <si>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</si>
  <si>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</si>
  <si>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</si>
  <si>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</si>
  <si>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</si>
  <si>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</si>
  <si>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</si>
  <si>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</si>
  <si>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</si>
  <si>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</si>
  <si>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</si>
  <si>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</si>
  <si>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</si>
  <si>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</si>
  <si>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листопад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</si>
  <si>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</si>
  <si>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</si>
  <si>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</si>
  <si>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</si>
  <si>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грудень*</t>
  </si>
  <si>
    <t>Зміна за місяць</t>
  </si>
  <si>
    <t>КІНТО-Класичний</t>
  </si>
  <si>
    <t>Надбання</t>
  </si>
  <si>
    <t>ТОВ КУА "АРТ - КАПІТАЛ Менеджмент"</t>
  </si>
  <si>
    <t>http://am.artcapital.ua/</t>
  </si>
  <si>
    <t>CAC 40 (Франція)</t>
  </si>
  <si>
    <t>NIKKEI 225 (Японія)</t>
  </si>
  <si>
    <t>WIG20 (Польща)</t>
  </si>
  <si>
    <t>ММВБ (MICEX) (Росія)</t>
  </si>
  <si>
    <t>РТС (RTSI) (Росія)</t>
  </si>
  <si>
    <t>з початку 2021 року</t>
  </si>
  <si>
    <t>Індекс*</t>
  </si>
  <si>
    <t>DJI (США)</t>
  </si>
  <si>
    <t>Софіївський</t>
  </si>
  <si>
    <t>ТОВ КУА "ІВЕКС ЕССЕТ МЕНЕДЖМЕНТ"</t>
  </si>
  <si>
    <t>http://www.am.eavex.com.ua/</t>
  </si>
  <si>
    <t>КІНТО-Голд</t>
  </si>
  <si>
    <t>спец. банк. мет.</t>
  </si>
  <si>
    <t>ПрАТ "КІНТО"</t>
  </si>
  <si>
    <t>* станом на 30.12.2021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</si>
</sst>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43" xfId="26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4" fontId="11" fillId="0" borderId="47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11" fillId="0" borderId="49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0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1" xfId="21" applyNumberFormat="1" applyFont="1" applyFill="1" applyBorder="1" applyAlignment="1">
      <alignment horizontal="right" vertical="center" indent="1"/>
      <protection/>
    </xf>
    <xf numFmtId="10" fontId="20" fillId="0" borderId="51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6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 wrapText="1" shrinkToFit="1"/>
    </xf>
    <xf numFmtId="10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54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1778593"/>
        <c:axId val="61789610"/>
      </c:barChart>
      <c:catAx>
        <c:axId val="217785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1789610"/>
        <c:crosses val="autoZero"/>
        <c:auto val="1"/>
        <c:lblOffset val="0"/>
        <c:noMultiLvlLbl val="0"/>
      </c:catAx>
      <c:valAx>
        <c:axId val="61789610"/>
        <c:scaling>
          <c:orientation val="minMax"/>
          <c:max val="0.14"/>
          <c:min val="-0.02"/>
        </c:scaling>
        <c:axPos val="l"/>
        <c:delete val="0"/>
        <c:numFmt formatCode="0%" sourceLinked="0"/>
        <c:majorTickMark val="out"/>
        <c:minorTickMark val="none"/>
        <c:tickLblPos val="nextTo"/>
        <c:crossAx val="21778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25"/>
          <c:y val="0.8637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75"/>
          <c:w val="1"/>
          <c:h val="0.7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'інд+дох'!$B$24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'інд+дох'!$A$25:$A$37</c:f>
              <c:strCache/>
            </c:strRef>
          </c:cat>
          <c:val>
            <c:numRef>
              <c:f>'інд+дох'!$B$25:$B$37</c:f>
              <c:numCache/>
            </c:numRef>
          </c:val>
        </c:ser>
        <c:ser>
          <c:idx val="1"/>
          <c:order val="1"/>
          <c:tx>
            <c:strRef>
              <c:f>'інд+дох'!$C$24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'інд+дох'!$A$25:$A$37</c:f>
              <c:strCache/>
            </c:strRef>
          </c:cat>
          <c:val>
            <c:numRef>
              <c:f>'інд+дох'!$C$25:$C$37</c:f>
              <c:numCache/>
            </c:numRef>
          </c:val>
        </c:ser>
        <c:overlap val="-20"/>
        <c:gapWidth val="100"/>
        <c:axId val="19235579"/>
        <c:axId val="38902484"/>
      </c:barChart>
      <c:catAx>
        <c:axId val="19235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02484"/>
        <c:crosses val="autoZero"/>
        <c:auto val="0"/>
        <c:lblOffset val="100"/>
        <c:tickLblSkip val="1"/>
        <c:noMultiLvlLbl val="0"/>
      </c:catAx>
      <c:valAx>
        <c:axId val="38902484"/>
        <c:scaling>
          <c:orientation val="minMax"/>
          <c:max val="0.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35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898"/>
          <c:w val="0.59725"/>
          <c:h val="0.0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875"/>
          <c:y val="0.321"/>
          <c:w val="0.4297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В_ВЧА!$B$23:$B$28</c:f>
              <c:strCache/>
            </c:strRef>
          </c:cat>
          <c:val>
            <c:numRef>
              <c:f>В_ВЧА!$C$23:$C$28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В_ВЧА!$B$23:$B$28</c:f>
              <c:strCache/>
            </c:strRef>
          </c:cat>
          <c:val>
            <c:numRef>
              <c:f>В_ВЧА!$D$23:$D$32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5"/>
          <c:w val="0.969"/>
          <c:h val="0.5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14578037"/>
        <c:axId val="64093470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9970319"/>
        <c:axId val="24188552"/>
      </c:lineChart>
      <c:catAx>
        <c:axId val="145780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4093470"/>
        <c:crosses val="autoZero"/>
        <c:auto val="0"/>
        <c:lblOffset val="40"/>
        <c:noMultiLvlLbl val="0"/>
      </c:catAx>
      <c:valAx>
        <c:axId val="64093470"/>
        <c:scaling>
          <c:orientation val="minMax"/>
          <c:max val="3800"/>
          <c:min val="-3500"/>
        </c:scaling>
        <c:axPos val="l"/>
        <c:delete val="0"/>
        <c:numFmt formatCode="#,##0" sourceLinked="0"/>
        <c:majorTickMark val="in"/>
        <c:minorTickMark val="none"/>
        <c:tickLblPos val="nextTo"/>
        <c:crossAx val="14578037"/>
        <c:crossesAt val="1"/>
        <c:crossBetween val="between"/>
        <c:dispUnits/>
      </c:valAx>
      <c:catAx>
        <c:axId val="39970319"/>
        <c:scaling>
          <c:orientation val="minMax"/>
        </c:scaling>
        <c:axPos val="b"/>
        <c:delete val="1"/>
        <c:majorTickMark val="in"/>
        <c:minorTickMark val="none"/>
        <c:tickLblPos val="nextTo"/>
        <c:crossAx val="24188552"/>
        <c:crosses val="autoZero"/>
        <c:auto val="0"/>
        <c:lblOffset val="100"/>
        <c:noMultiLvlLbl val="0"/>
      </c:catAx>
      <c:valAx>
        <c:axId val="24188552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99703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60"/>
        <c:axId val="16370377"/>
        <c:axId val="13115666"/>
      </c:barChart>
      <c:catAx>
        <c:axId val="16370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15666"/>
        <c:crosses val="autoZero"/>
        <c:auto val="0"/>
        <c:lblOffset val="0"/>
        <c:tickLblSkip val="1"/>
        <c:noMultiLvlLbl val="0"/>
      </c:catAx>
      <c:valAx>
        <c:axId val="13115666"/>
        <c:scaling>
          <c:orientation val="minMax"/>
          <c:max val="0.04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70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175"/>
          <c:w val="1"/>
          <c:h val="0.5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ВЧА'!$B$36:$B$36</c:f>
              <c:strCache/>
            </c:strRef>
          </c:cat>
          <c:val>
            <c:numRef>
              <c:f>'І_динаміка ВЧА'!$C$36:$C$36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ВЧА'!$B$36:$B$36</c:f>
              <c:strCache/>
            </c:strRef>
          </c:cat>
          <c:val>
            <c:numRef>
              <c:f>'І_динаміка ВЧА'!$E$36:$E$36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0932131"/>
        <c:axId val="55735996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ВЧА'!$D$36:$D$36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1861917"/>
        <c:axId val="18321798"/>
      </c:lineChart>
      <c:catAx>
        <c:axId val="509321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5735996"/>
        <c:crosses val="autoZero"/>
        <c:auto val="0"/>
        <c:lblOffset val="100"/>
        <c:noMultiLvlLbl val="0"/>
      </c:catAx>
      <c:valAx>
        <c:axId val="55735996"/>
        <c:scaling>
          <c:orientation val="minMax"/>
          <c:max val="10"/>
          <c:min val="-2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932131"/>
        <c:crossesAt val="1"/>
        <c:crossBetween val="between"/>
        <c:dispUnits/>
      </c:valAx>
      <c:catAx>
        <c:axId val="31861917"/>
        <c:scaling>
          <c:orientation val="minMax"/>
        </c:scaling>
        <c:axPos val="b"/>
        <c:delete val="1"/>
        <c:majorTickMark val="in"/>
        <c:minorTickMark val="none"/>
        <c:tickLblPos val="nextTo"/>
        <c:crossAx val="18321798"/>
        <c:crosses val="autoZero"/>
        <c:auto val="0"/>
        <c:lblOffset val="100"/>
        <c:noMultiLvlLbl val="0"/>
      </c:catAx>
      <c:valAx>
        <c:axId val="1832179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8619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85"/>
          <c:y val="0.8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505"/>
          <c:w val="0.9645"/>
          <c:h val="0.8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60"/>
        <c:axId val="30678455"/>
        <c:axId val="7670640"/>
      </c:barChart>
      <c:catAx>
        <c:axId val="30678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70640"/>
        <c:crosses val="autoZero"/>
        <c:auto val="0"/>
        <c:lblOffset val="100"/>
        <c:tickLblSkip val="1"/>
        <c:noMultiLvlLbl val="0"/>
      </c:catAx>
      <c:valAx>
        <c:axId val="7670640"/>
        <c:scaling>
          <c:orientation val="minMax"/>
          <c:max val="0.04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78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ВЧА'!$C$36:$C$38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ВЧА'!$B$36:$B$38</c:f>
              <c:strCache/>
            </c:strRef>
          </c:cat>
          <c:val>
            <c:numRef>
              <c:f>'3_динаміка ВЧА'!$E$36:$E$38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0"/>
        <c:axId val="1926897"/>
        <c:axId val="17342074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21860939"/>
        <c:axId val="62530724"/>
      </c:lineChart>
      <c:catAx>
        <c:axId val="19268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7342074"/>
        <c:crosses val="autoZero"/>
        <c:auto val="0"/>
        <c:lblOffset val="100"/>
        <c:noMultiLvlLbl val="0"/>
      </c:catAx>
      <c:valAx>
        <c:axId val="17342074"/>
        <c:scaling>
          <c:orientation val="minMax"/>
          <c:max val="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26897"/>
        <c:crossesAt val="1"/>
        <c:crossBetween val="between"/>
        <c:dispUnits/>
      </c:valAx>
      <c:catAx>
        <c:axId val="21860939"/>
        <c:scaling>
          <c:orientation val="minMax"/>
        </c:scaling>
        <c:axPos val="b"/>
        <c:delete val="1"/>
        <c:majorTickMark val="in"/>
        <c:minorTickMark val="none"/>
        <c:tickLblPos val="nextTo"/>
        <c:crossAx val="62530724"/>
        <c:crosses val="autoZero"/>
        <c:auto val="0"/>
        <c:lblOffset val="100"/>
        <c:noMultiLvlLbl val="0"/>
      </c:catAx>
      <c:valAx>
        <c:axId val="6253072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8609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25905605"/>
        <c:axId val="31823854"/>
      </c:barChart>
      <c:catAx>
        <c:axId val="2590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23854"/>
        <c:crosses val="autoZero"/>
        <c:auto val="0"/>
        <c:lblOffset val="100"/>
        <c:tickLblSkip val="1"/>
        <c:noMultiLvlLbl val="0"/>
      </c:catAx>
      <c:valAx>
        <c:axId val="31823854"/>
        <c:scaling>
          <c:orientation val="minMax"/>
          <c:max val="0.01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05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5144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11</xdr:col>
      <xdr:colOff>628650</xdr:colOff>
      <xdr:row>43</xdr:row>
      <xdr:rowOff>133350</xdr:rowOff>
    </xdr:to>
    <xdr:graphicFrame>
      <xdr:nvGraphicFramePr>
        <xdr:cNvPr id="2" name="Chart 9"/>
        <xdr:cNvGraphicFramePr/>
      </xdr:nvGraphicFramePr>
      <xdr:xfrm>
        <a:off x="6067425" y="4248150"/>
        <a:ext cx="65913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28575</xdr:rowOff>
    </xdr:from>
    <xdr:to>
      <xdr:col>4</xdr:col>
      <xdr:colOff>695325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00050" y="6048375"/>
        <a:ext cx="8115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6</xdr:col>
      <xdr:colOff>1866900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676775"/>
        <a:ext cx="14563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228600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05525" y="190500"/>
        <a:ext cx="10496550" cy="916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7</xdr:col>
      <xdr:colOff>47625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85725" y="2133600"/>
        <a:ext cx="135731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676275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095875" y="200025"/>
        <a:ext cx="10934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7</xdr:col>
      <xdr:colOff>0</xdr:colOff>
      <xdr:row>25</xdr:row>
      <xdr:rowOff>152400</xdr:rowOff>
    </xdr:to>
    <xdr:graphicFrame>
      <xdr:nvGraphicFramePr>
        <xdr:cNvPr id="1" name="Chart 8"/>
        <xdr:cNvGraphicFramePr/>
      </xdr:nvGraphicFramePr>
      <xdr:xfrm>
        <a:off x="323850" y="1924050"/>
        <a:ext cx="1327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19</xdr:col>
      <xdr:colOff>47625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5153025" y="200025"/>
        <a:ext cx="110109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0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6" t="s">
        <v>83</v>
      </c>
      <c r="B1" s="76"/>
      <c r="C1" s="76"/>
      <c r="D1" s="77"/>
      <c r="E1" s="77"/>
      <c r="F1" s="77"/>
    </row>
    <row r="2" spans="1:9" ht="15.75" thickBot="1">
      <c r="A2" s="25" t="s">
        <v>51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0" t="s">
        <v>95</v>
      </c>
      <c r="B3" s="91">
        <v>-0.005699610353702922</v>
      </c>
      <c r="C3" s="91">
        <v>0.014779718548900478</v>
      </c>
      <c r="D3" s="91">
        <v>0.010634375245179881</v>
      </c>
      <c r="E3" s="91">
        <v>0.003811554668377385</v>
      </c>
      <c r="F3" s="91">
        <v>0.023733581748805726</v>
      </c>
      <c r="G3" s="59"/>
      <c r="H3" s="59"/>
      <c r="I3" s="2"/>
      <c r="J3" s="2"/>
      <c r="K3" s="2"/>
      <c r="L3" s="2"/>
    </row>
    <row r="4" spans="1:12" ht="14.25">
      <c r="A4" s="90" t="s">
        <v>100</v>
      </c>
      <c r="B4" s="91">
        <v>-0.0009190686388897973</v>
      </c>
      <c r="C4" s="91">
        <v>-0.06821763602251407</v>
      </c>
      <c r="D4" s="91">
        <v>-0.010307519051544293</v>
      </c>
      <c r="E4" s="91">
        <v>-0.02461684068971115</v>
      </c>
      <c r="F4" s="91">
        <v>-0.03545200808743613</v>
      </c>
      <c r="G4" s="59"/>
      <c r="H4" s="59"/>
      <c r="I4" s="2"/>
      <c r="J4" s="2"/>
      <c r="K4" s="2"/>
      <c r="L4" s="2"/>
    </row>
    <row r="5" spans="1:12" ht="15" thickBot="1">
      <c r="A5" s="80" t="s">
        <v>111</v>
      </c>
      <c r="B5" s="82">
        <v>0.046058986093599597</v>
      </c>
      <c r="C5" s="82">
        <v>0.07492517377000518</v>
      </c>
      <c r="D5" s="82">
        <v>0.05277794428866142</v>
      </c>
      <c r="E5" s="82">
        <v>-0.0496471817633396</v>
      </c>
      <c r="F5" s="82">
        <v>-0.006277359308240656</v>
      </c>
      <c r="G5" s="59"/>
      <c r="H5" s="59"/>
      <c r="I5" s="2"/>
      <c r="J5" s="2"/>
      <c r="K5" s="2"/>
      <c r="L5" s="2"/>
    </row>
    <row r="6" spans="1:12" ht="14.25">
      <c r="A6" s="55"/>
      <c r="B6" s="56"/>
      <c r="C6" s="56"/>
      <c r="D6" s="56"/>
      <c r="E6" s="56"/>
      <c r="F6" s="56"/>
      <c r="G6" s="59"/>
      <c r="H6" s="59"/>
      <c r="I6" s="2"/>
      <c r="J6" s="2"/>
      <c r="K6" s="2"/>
      <c r="L6" s="2"/>
    </row>
    <row r="7" spans="1:12" ht="14.25">
      <c r="A7" s="55" t="s">
        <v>120</v>
      </c>
      <c r="B7" s="56"/>
      <c r="C7" s="56"/>
      <c r="D7" s="56"/>
      <c r="E7" s="56"/>
      <c r="F7" s="56"/>
      <c r="G7" s="59"/>
      <c r="H7" s="59"/>
      <c r="I7" s="2"/>
      <c r="J7" s="2"/>
      <c r="K7" s="2"/>
      <c r="L7" s="2"/>
    </row>
    <row r="8" spans="1:14" ht="14.25">
      <c r="A8" s="74"/>
      <c r="B8" s="73"/>
      <c r="C8" s="73"/>
      <c r="D8" s="75"/>
      <c r="E8" s="75"/>
      <c r="F8" s="75"/>
      <c r="G8" s="10"/>
      <c r="J8" s="2"/>
      <c r="K8" s="2"/>
      <c r="L8" s="2"/>
      <c r="M8" s="2"/>
      <c r="N8" s="2"/>
    </row>
    <row r="9" spans="1:14" ht="14.25">
      <c r="A9" s="74"/>
      <c r="B9" s="75"/>
      <c r="C9" s="75"/>
      <c r="D9" s="75"/>
      <c r="E9" s="75"/>
      <c r="F9" s="75"/>
      <c r="J9" s="4"/>
      <c r="K9" s="4"/>
      <c r="L9" s="4"/>
      <c r="M9" s="4"/>
      <c r="N9" s="4"/>
    </row>
    <row r="10" spans="1:6" ht="14.25">
      <c r="A10" s="74"/>
      <c r="B10" s="75"/>
      <c r="C10" s="75"/>
      <c r="D10" s="75"/>
      <c r="E10" s="75"/>
      <c r="F10" s="75"/>
    </row>
    <row r="11" spans="1:6" ht="14.25">
      <c r="A11" s="74"/>
      <c r="B11" s="75"/>
      <c r="C11" s="75"/>
      <c r="D11" s="75"/>
      <c r="E11" s="75"/>
      <c r="F11" s="75"/>
    </row>
    <row r="12" spans="1:14" ht="14.25">
      <c r="A12" s="74"/>
      <c r="B12" s="75"/>
      <c r="C12" s="75"/>
      <c r="D12" s="75"/>
      <c r="E12" s="75"/>
      <c r="F12" s="75"/>
      <c r="N12" s="10"/>
    </row>
    <row r="13" spans="1:6" ht="14.25">
      <c r="A13" s="74"/>
      <c r="B13" s="75"/>
      <c r="C13" s="75"/>
      <c r="D13" s="75"/>
      <c r="E13" s="75"/>
      <c r="F13" s="75"/>
    </row>
    <row r="14" spans="1:6" ht="14.25">
      <c r="A14" s="74"/>
      <c r="B14" s="75"/>
      <c r="C14" s="75"/>
      <c r="D14" s="75"/>
      <c r="E14" s="75"/>
      <c r="F14" s="75"/>
    </row>
    <row r="15" spans="1:6" ht="14.25">
      <c r="A15" s="74"/>
      <c r="B15" s="75"/>
      <c r="C15" s="75"/>
      <c r="D15" s="75"/>
      <c r="E15" s="75"/>
      <c r="F15" s="75"/>
    </row>
    <row r="16" spans="1:6" ht="14.25">
      <c r="A16" s="74"/>
      <c r="B16" s="75"/>
      <c r="C16" s="75"/>
      <c r="D16" s="75"/>
      <c r="E16" s="75"/>
      <c r="F16" s="75"/>
    </row>
    <row r="17" spans="1:6" ht="14.25">
      <c r="A17" s="74"/>
      <c r="B17" s="75"/>
      <c r="C17" s="75"/>
      <c r="D17" s="75"/>
      <c r="E17" s="75"/>
      <c r="F17" s="75"/>
    </row>
    <row r="18" spans="1:6" ht="14.25">
      <c r="A18" s="74"/>
      <c r="B18" s="75"/>
      <c r="C18" s="75"/>
      <c r="D18" s="75"/>
      <c r="E18" s="75"/>
      <c r="F18" s="75"/>
    </row>
    <row r="19" spans="1:6" ht="14.25">
      <c r="A19" s="74"/>
      <c r="B19" s="75"/>
      <c r="C19" s="75"/>
      <c r="D19" s="75"/>
      <c r="E19" s="75"/>
      <c r="F19" s="75"/>
    </row>
    <row r="20" spans="1:6" ht="14.25">
      <c r="A20" s="74"/>
      <c r="B20" s="75"/>
      <c r="C20" s="75"/>
      <c r="D20" s="75"/>
      <c r="E20" s="75"/>
      <c r="F20" s="75"/>
    </row>
    <row r="21" spans="1:6" ht="14.25">
      <c r="A21" s="74"/>
      <c r="B21" s="75"/>
      <c r="C21" s="75"/>
      <c r="D21" s="75"/>
      <c r="E21" s="75"/>
      <c r="F21" s="75"/>
    </row>
    <row r="22" spans="1:6" ht="14.25">
      <c r="A22" s="74"/>
      <c r="B22" s="75"/>
      <c r="C22" s="75"/>
      <c r="D22" s="75"/>
      <c r="E22" s="75"/>
      <c r="F22" s="75"/>
    </row>
    <row r="23" spans="1:6" ht="15" thickBot="1">
      <c r="A23" s="74"/>
      <c r="B23" s="75"/>
      <c r="C23" s="75"/>
      <c r="D23" s="75"/>
      <c r="E23" s="75"/>
      <c r="F23" s="75"/>
    </row>
    <row r="24" spans="1:6" ht="30.75" thickBot="1">
      <c r="A24" s="25" t="s">
        <v>112</v>
      </c>
      <c r="B24" s="18" t="s">
        <v>101</v>
      </c>
      <c r="C24" s="18" t="s">
        <v>61</v>
      </c>
      <c r="D24" s="79"/>
      <c r="E24" s="75"/>
      <c r="F24" s="75"/>
    </row>
    <row r="25" spans="1:6" ht="14.25">
      <c r="A25" s="27" t="s">
        <v>7</v>
      </c>
      <c r="B25" s="28">
        <v>-0.015473737032092538</v>
      </c>
      <c r="C25" s="66">
        <v>-0.14863828967429693</v>
      </c>
      <c r="D25" s="79"/>
      <c r="E25" s="75"/>
      <c r="F25" s="75"/>
    </row>
    <row r="26" spans="1:6" ht="14.25">
      <c r="A26" s="27" t="s">
        <v>0</v>
      </c>
      <c r="B26" s="28">
        <v>-0.0009190686388897973</v>
      </c>
      <c r="C26" s="66">
        <v>0.046058986093599597</v>
      </c>
      <c r="D26" s="79"/>
      <c r="E26" s="75"/>
      <c r="F26" s="75"/>
    </row>
    <row r="27" spans="1:6" ht="14.25">
      <c r="A27" s="27" t="s">
        <v>107</v>
      </c>
      <c r="B27" s="28">
        <v>0.03486299932139447</v>
      </c>
      <c r="C27" s="66">
        <v>0.04910113878466715</v>
      </c>
      <c r="D27" s="79"/>
      <c r="E27" s="75"/>
      <c r="F27" s="75"/>
    </row>
    <row r="28" spans="1:6" ht="28.5">
      <c r="A28" s="27" t="s">
        <v>5</v>
      </c>
      <c r="B28" s="28">
        <v>0.01551675276172948</v>
      </c>
      <c r="C28" s="66">
        <v>0.05996280513699137</v>
      </c>
      <c r="D28" s="79"/>
      <c r="E28" s="75"/>
      <c r="F28" s="75"/>
    </row>
    <row r="29" spans="1:6" ht="14.25">
      <c r="A29" s="27" t="s">
        <v>1</v>
      </c>
      <c r="B29" s="28">
        <v>-0.06821763602251407</v>
      </c>
      <c r="C29" s="66">
        <v>0.07492517377000518</v>
      </c>
      <c r="D29" s="79"/>
      <c r="E29" s="75"/>
      <c r="F29" s="75"/>
    </row>
    <row r="30" spans="1:6" ht="14.25">
      <c r="A30" s="27" t="s">
        <v>6</v>
      </c>
      <c r="B30" s="28">
        <v>0.04866668083207615</v>
      </c>
      <c r="C30" s="66">
        <v>0.12922715998913947</v>
      </c>
      <c r="D30" s="79"/>
      <c r="E30" s="75"/>
      <c r="F30" s="75"/>
    </row>
    <row r="31" spans="1:6" ht="14.25">
      <c r="A31" s="27" t="s">
        <v>108</v>
      </c>
      <c r="B31" s="28">
        <v>0.03306188108659902</v>
      </c>
      <c r="C31" s="66">
        <v>0.14261232472101537</v>
      </c>
      <c r="D31" s="79"/>
      <c r="E31" s="75"/>
      <c r="F31" s="75"/>
    </row>
    <row r="32" spans="1:6" ht="14.25">
      <c r="A32" s="27" t="s">
        <v>110</v>
      </c>
      <c r="B32" s="28">
        <v>-0.026215582893966083</v>
      </c>
      <c r="C32" s="66">
        <v>0.15013045421129245</v>
      </c>
      <c r="D32" s="79"/>
      <c r="E32" s="75"/>
      <c r="F32" s="75"/>
    </row>
    <row r="33" spans="1:6" ht="14.25">
      <c r="A33" s="27" t="s">
        <v>109</v>
      </c>
      <c r="B33" s="28">
        <v>-0.043449709417597515</v>
      </c>
      <c r="C33" s="66">
        <v>0.1514858529288361</v>
      </c>
      <c r="D33" s="79"/>
      <c r="E33" s="75"/>
      <c r="F33" s="75"/>
    </row>
    <row r="34" spans="1:6" ht="14.25">
      <c r="A34" s="27" t="s">
        <v>8</v>
      </c>
      <c r="B34" s="28">
        <v>0.05196842676188895</v>
      </c>
      <c r="C34" s="66">
        <v>0.15789159094321792</v>
      </c>
      <c r="D34" s="79"/>
      <c r="E34" s="75"/>
      <c r="F34" s="75"/>
    </row>
    <row r="35" spans="1:6" ht="14.25">
      <c r="A35" s="27" t="s">
        <v>113</v>
      </c>
      <c r="B35" s="28">
        <v>0.055514892244804326</v>
      </c>
      <c r="C35" s="66">
        <v>0.19692886052938618</v>
      </c>
      <c r="D35" s="79"/>
      <c r="E35" s="75"/>
      <c r="F35" s="75"/>
    </row>
    <row r="36" spans="1:6" ht="14.25">
      <c r="A36" s="27" t="s">
        <v>9</v>
      </c>
      <c r="B36" s="28">
        <v>0.046360849573023666</v>
      </c>
      <c r="C36" s="66">
        <v>0.2804605524056547</v>
      </c>
      <c r="D36" s="79"/>
      <c r="E36" s="75"/>
      <c r="F36" s="75"/>
    </row>
    <row r="37" spans="1:6" ht="15" thickBot="1">
      <c r="A37" s="80" t="s">
        <v>106</v>
      </c>
      <c r="B37" s="81">
        <v>0.06726071094870534</v>
      </c>
      <c r="C37" s="82">
        <v>0.28106889833035975</v>
      </c>
      <c r="D37" s="79"/>
      <c r="E37" s="75"/>
      <c r="F37" s="75"/>
    </row>
    <row r="38" spans="1:6" ht="14.25">
      <c r="A38" s="74"/>
      <c r="B38" s="75"/>
      <c r="C38" s="75"/>
      <c r="D38" s="79"/>
      <c r="E38" s="75"/>
      <c r="F38" s="75"/>
    </row>
    <row r="39" spans="1:6" ht="14.25">
      <c r="A39" s="55"/>
      <c r="B39" s="75"/>
      <c r="C39" s="75"/>
      <c r="D39" s="79"/>
      <c r="E39" s="75"/>
      <c r="F39" s="75"/>
    </row>
    <row r="40" ht="14.25">
      <c r="A40" s="55" t="s">
        <v>120</v>
      </c>
    </row>
  </sheetData>
  <autoFilter ref="A24:C24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8.75390625" style="6" bestFit="1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8" t="s">
        <v>90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0.75" thickBot="1">
      <c r="A2" s="15" t="s">
        <v>36</v>
      </c>
      <c r="B2" s="48" t="s">
        <v>22</v>
      </c>
      <c r="C2" s="18" t="s">
        <v>32</v>
      </c>
      <c r="D2" s="18" t="s">
        <v>33</v>
      </c>
      <c r="E2" s="17" t="s">
        <v>37</v>
      </c>
      <c r="F2" s="17" t="s">
        <v>56</v>
      </c>
      <c r="G2" s="17" t="s">
        <v>57</v>
      </c>
      <c r="H2" s="18" t="s">
        <v>58</v>
      </c>
      <c r="I2" s="18" t="s">
        <v>13</v>
      </c>
      <c r="J2" s="18" t="s">
        <v>14</v>
      </c>
    </row>
    <row r="3" spans="1:11" ht="14.25" customHeight="1">
      <c r="A3" s="21">
        <v>1</v>
      </c>
      <c r="B3" s="112" t="s">
        <v>71</v>
      </c>
      <c r="C3" s="113" t="s">
        <v>35</v>
      </c>
      <c r="D3" s="114" t="s">
        <v>34</v>
      </c>
      <c r="E3" s="115">
        <v>12715966.78</v>
      </c>
      <c r="F3" s="116">
        <v>164425</v>
      </c>
      <c r="G3" s="115">
        <v>77.336</v>
      </c>
      <c r="H3" s="53">
        <v>100</v>
      </c>
      <c r="I3" s="112" t="s">
        <v>84</v>
      </c>
      <c r="J3" s="117" t="s">
        <v>65</v>
      </c>
      <c r="K3" s="49"/>
    </row>
    <row r="4" spans="1:11" ht="14.25" customHeight="1">
      <c r="A4" s="21">
        <v>2</v>
      </c>
      <c r="B4" s="112" t="s">
        <v>117</v>
      </c>
      <c r="C4" s="113" t="s">
        <v>35</v>
      </c>
      <c r="D4" s="114" t="s">
        <v>118</v>
      </c>
      <c r="E4" s="115">
        <v>2337907.69</v>
      </c>
      <c r="F4" s="116">
        <v>173506</v>
      </c>
      <c r="G4" s="115">
        <v>13.4745</v>
      </c>
      <c r="H4" s="53">
        <v>10</v>
      </c>
      <c r="I4" s="112" t="s">
        <v>119</v>
      </c>
      <c r="J4" s="117" t="s">
        <v>65</v>
      </c>
      <c r="K4" s="49"/>
    </row>
    <row r="5" spans="1:11" ht="14.25">
      <c r="A5" s="21">
        <v>3</v>
      </c>
      <c r="B5" s="112" t="s">
        <v>98</v>
      </c>
      <c r="C5" s="113" t="s">
        <v>35</v>
      </c>
      <c r="D5" s="114" t="s">
        <v>34</v>
      </c>
      <c r="E5" s="115">
        <v>834227.5704</v>
      </c>
      <c r="F5" s="116">
        <v>658</v>
      </c>
      <c r="G5" s="115">
        <v>1267.8231</v>
      </c>
      <c r="H5" s="53">
        <v>5000</v>
      </c>
      <c r="I5" s="112" t="s">
        <v>20</v>
      </c>
      <c r="J5" s="117" t="s">
        <v>31</v>
      </c>
      <c r="K5" s="50"/>
    </row>
    <row r="6" spans="1:10" ht="15.75" thickBot="1">
      <c r="A6" s="179" t="s">
        <v>43</v>
      </c>
      <c r="B6" s="180"/>
      <c r="C6" s="118" t="s">
        <v>44</v>
      </c>
      <c r="D6" s="118" t="s">
        <v>44</v>
      </c>
      <c r="E6" s="101">
        <f>SUM(E3:E5)</f>
        <v>15888102.040399998</v>
      </c>
      <c r="F6" s="102">
        <f>SUM(F3:F5)</f>
        <v>338589</v>
      </c>
      <c r="G6" s="118" t="s">
        <v>44</v>
      </c>
      <c r="H6" s="118" t="s">
        <v>44</v>
      </c>
      <c r="I6" s="118" t="s">
        <v>44</v>
      </c>
      <c r="J6" s="119" t="s">
        <v>44</v>
      </c>
    </row>
  </sheetData>
  <mergeCells count="2">
    <mergeCell ref="A1:J1"/>
    <mergeCell ref="A6:B6"/>
  </mergeCells>
  <hyperlinks>
    <hyperlink ref="J6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1" customFormat="1" ht="16.5" thickBot="1">
      <c r="A1" s="190" t="s">
        <v>82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22" customFormat="1" ht="15.75" customHeight="1" thickBot="1">
      <c r="A2" s="183" t="s">
        <v>36</v>
      </c>
      <c r="B2" s="105"/>
      <c r="C2" s="106"/>
      <c r="D2" s="107"/>
      <c r="E2" s="185" t="s">
        <v>60</v>
      </c>
      <c r="F2" s="185"/>
      <c r="G2" s="185"/>
      <c r="H2" s="185"/>
      <c r="I2" s="185"/>
      <c r="J2" s="185"/>
    </row>
    <row r="3" spans="1:10" s="22" customFormat="1" ht="60.75" thickBot="1">
      <c r="A3" s="184"/>
      <c r="B3" s="108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s="22" customFormat="1" ht="14.25" collapsed="1">
      <c r="A4" s="21">
        <v>1</v>
      </c>
      <c r="B4" s="27" t="s">
        <v>98</v>
      </c>
      <c r="C4" s="109">
        <v>38945</v>
      </c>
      <c r="D4" s="109">
        <v>39016</v>
      </c>
      <c r="E4" s="103">
        <v>-0.04695885963691726</v>
      </c>
      <c r="F4" s="103">
        <v>-0.03430007949855196</v>
      </c>
      <c r="G4" s="103">
        <v>-0.08549050876471909</v>
      </c>
      <c r="H4" s="103">
        <v>-0.03398404018016765</v>
      </c>
      <c r="I4" s="103">
        <v>-0.74643538</v>
      </c>
      <c r="J4" s="110">
        <v>-0.0863770085760911</v>
      </c>
    </row>
    <row r="5" spans="1:10" s="22" customFormat="1" ht="14.25">
      <c r="A5" s="21">
        <v>2</v>
      </c>
      <c r="B5" s="27" t="s">
        <v>71</v>
      </c>
      <c r="C5" s="109">
        <v>40555</v>
      </c>
      <c r="D5" s="109">
        <v>40626</v>
      </c>
      <c r="E5" s="103">
        <v>-0.05947138439011457</v>
      </c>
      <c r="F5" s="103">
        <v>-0.026949630022937265</v>
      </c>
      <c r="G5" s="103">
        <v>-0.024701524818178333</v>
      </c>
      <c r="H5" s="103">
        <v>0.11937328065126751</v>
      </c>
      <c r="I5" s="103">
        <v>-0.22664000000000006</v>
      </c>
      <c r="J5" s="110">
        <v>-0.023563611127364603</v>
      </c>
    </row>
    <row r="6" spans="1:10" s="22" customFormat="1" ht="14.25" collapsed="1">
      <c r="A6" s="21">
        <v>3</v>
      </c>
      <c r="B6" s="27" t="s">
        <v>117</v>
      </c>
      <c r="C6" s="109">
        <v>41848</v>
      </c>
      <c r="D6" s="109">
        <v>42032</v>
      </c>
      <c r="E6" s="103">
        <v>7.421976472343772E-05</v>
      </c>
      <c r="F6" s="103">
        <v>0.023416019808297106</v>
      </c>
      <c r="G6" s="103">
        <v>0.006821985773208139</v>
      </c>
      <c r="H6" s="103">
        <v>-0.10422131839582183</v>
      </c>
      <c r="I6" s="103">
        <v>0.34745000000000004</v>
      </c>
      <c r="J6" s="110">
        <v>0.043997394331566575</v>
      </c>
    </row>
    <row r="7" spans="1:10" s="22" customFormat="1" ht="15.75" collapsed="1" thickBot="1">
      <c r="A7" s="21"/>
      <c r="B7" s="159" t="s">
        <v>94</v>
      </c>
      <c r="C7" s="160" t="s">
        <v>44</v>
      </c>
      <c r="D7" s="160" t="s">
        <v>44</v>
      </c>
      <c r="E7" s="161">
        <f>AVERAGE(E4:E6)</f>
        <v>-0.03545200808743613</v>
      </c>
      <c r="F7" s="161">
        <f>AVERAGE(F4:F6)</f>
        <v>-0.012611229904397373</v>
      </c>
      <c r="G7" s="161">
        <f>AVERAGE(G4:G6)</f>
        <v>-0.03445668260322976</v>
      </c>
      <c r="H7" s="161">
        <f>AVERAGE(H4:H6)</f>
        <v>-0.006277359308240656</v>
      </c>
      <c r="I7" s="160" t="s">
        <v>44</v>
      </c>
      <c r="J7" s="161">
        <f>AVERAGE(J4:J6)</f>
        <v>-0.02198107512396304</v>
      </c>
    </row>
    <row r="8" spans="1:10" s="22" customFormat="1" ht="14.25">
      <c r="A8" s="192" t="s">
        <v>80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3:4" s="22" customFormat="1" ht="15.75" customHeight="1">
      <c r="C9" s="65"/>
      <c r="D9" s="65"/>
    </row>
    <row r="10" spans="2:8" ht="14.25">
      <c r="B10" s="29"/>
      <c r="C10" s="111"/>
      <c r="E10" s="111"/>
      <c r="F10" s="111"/>
      <c r="G10" s="111"/>
      <c r="H10" s="111"/>
    </row>
    <row r="11" spans="2:5" ht="14.25">
      <c r="B11" s="29"/>
      <c r="C11" s="111"/>
      <c r="E11" s="111"/>
    </row>
    <row r="12" spans="5:6" ht="14.25">
      <c r="E12" s="111"/>
      <c r="F12" s="111"/>
    </row>
  </sheetData>
  <mergeCells count="4">
    <mergeCell ref="A1:J1"/>
    <mergeCell ref="A2:A3"/>
    <mergeCell ref="E2:J2"/>
    <mergeCell ref="A8:J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9"/>
  <sheetViews>
    <sheetView zoomScale="80" zoomScaleNormal="80" workbookViewId="0" topLeftCell="A1">
      <selection activeCell="E38" sqref="E38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7" t="s">
        <v>76</v>
      </c>
      <c r="B1" s="187"/>
      <c r="C1" s="187"/>
      <c r="D1" s="187"/>
      <c r="E1" s="187"/>
      <c r="F1" s="187"/>
      <c r="G1" s="187"/>
    </row>
    <row r="2" spans="1:7" s="29" customFormat="1" ht="15.75" customHeight="1" thickBot="1">
      <c r="A2" s="196" t="s">
        <v>36</v>
      </c>
      <c r="B2" s="93"/>
      <c r="C2" s="188" t="s">
        <v>23</v>
      </c>
      <c r="D2" s="193"/>
      <c r="E2" s="194" t="s">
        <v>59</v>
      </c>
      <c r="F2" s="195"/>
      <c r="G2" s="94"/>
    </row>
    <row r="3" spans="1:7" s="29" customFormat="1" ht="45.75" thickBot="1">
      <c r="A3" s="184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7" s="29" customFormat="1" ht="14.25">
      <c r="A4" s="21">
        <v>1</v>
      </c>
      <c r="B4" s="37" t="s">
        <v>117</v>
      </c>
      <c r="C4" s="38">
        <v>0.16656000000005586</v>
      </c>
      <c r="D4" s="103">
        <v>7.124826520037138E-05</v>
      </c>
      <c r="E4" s="39">
        <v>0</v>
      </c>
      <c r="F4" s="103">
        <v>0</v>
      </c>
      <c r="G4" s="40">
        <v>0</v>
      </c>
    </row>
    <row r="5" spans="1:7" s="29" customFormat="1" ht="14.25">
      <c r="A5" s="21">
        <v>2</v>
      </c>
      <c r="B5" s="37" t="s">
        <v>98</v>
      </c>
      <c r="C5" s="38">
        <v>-41.10459999999998</v>
      </c>
      <c r="D5" s="103">
        <v>-0.046958859036583145</v>
      </c>
      <c r="E5" s="39">
        <v>0</v>
      </c>
      <c r="F5" s="103">
        <v>0</v>
      </c>
      <c r="G5" s="40">
        <v>0</v>
      </c>
    </row>
    <row r="6" spans="1:7" s="29" customFormat="1" ht="14.25">
      <c r="A6" s="21">
        <v>3</v>
      </c>
      <c r="B6" s="37" t="s">
        <v>71</v>
      </c>
      <c r="C6" s="38">
        <v>-804.0554199999999</v>
      </c>
      <c r="D6" s="103">
        <v>-0.05947145708089148</v>
      </c>
      <c r="E6" s="39">
        <v>0</v>
      </c>
      <c r="F6" s="103">
        <v>0</v>
      </c>
      <c r="G6" s="40">
        <v>0</v>
      </c>
    </row>
    <row r="7" spans="1:7" s="29" customFormat="1" ht="15.75" thickBot="1">
      <c r="A7" s="122"/>
      <c r="B7" s="95" t="s">
        <v>43</v>
      </c>
      <c r="C7" s="96">
        <v>-844.9934599999998</v>
      </c>
      <c r="D7" s="100">
        <v>-0.050498334870544455</v>
      </c>
      <c r="E7" s="97">
        <v>0</v>
      </c>
      <c r="F7" s="100">
        <v>0</v>
      </c>
      <c r="G7" s="123">
        <v>0</v>
      </c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4"/>
      <c r="C29" s="84"/>
      <c r="D29" s="85"/>
      <c r="E29" s="84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22</v>
      </c>
      <c r="C35" s="35" t="s">
        <v>49</v>
      </c>
      <c r="D35" s="35" t="s">
        <v>50</v>
      </c>
      <c r="E35" s="36" t="s">
        <v>47</v>
      </c>
    </row>
    <row r="36" spans="2:5" s="29" customFormat="1" ht="14.25">
      <c r="B36" s="135" t="str">
        <f aca="true" t="shared" si="0" ref="B36:D38">B4</f>
        <v>КІНТО-Голд</v>
      </c>
      <c r="C36" s="136">
        <f t="shared" si="0"/>
        <v>0.16656000000005586</v>
      </c>
      <c r="D36" s="163">
        <f t="shared" si="0"/>
        <v>7.124826520037138E-05</v>
      </c>
      <c r="E36" s="137">
        <f>G4</f>
        <v>0</v>
      </c>
    </row>
    <row r="37" spans="2:5" s="29" customFormat="1" ht="14.25">
      <c r="B37" s="37" t="str">
        <f t="shared" si="0"/>
        <v>ТАСК Універсал</v>
      </c>
      <c r="C37" s="38">
        <f t="shared" si="0"/>
        <v>-41.10459999999998</v>
      </c>
      <c r="D37" s="164">
        <f t="shared" si="0"/>
        <v>-0.046958859036583145</v>
      </c>
      <c r="E37" s="40">
        <f>G5</f>
        <v>0</v>
      </c>
    </row>
    <row r="38" spans="2:6" ht="14.25">
      <c r="B38" s="37" t="str">
        <f t="shared" si="0"/>
        <v>Індекс Української Біржі</v>
      </c>
      <c r="C38" s="38">
        <f t="shared" si="0"/>
        <v>-804.0554199999999</v>
      </c>
      <c r="D38" s="164">
        <f t="shared" si="0"/>
        <v>-0.05947145708089148</v>
      </c>
      <c r="E38" s="40">
        <f>G6</f>
        <v>0</v>
      </c>
      <c r="F38" s="19"/>
    </row>
    <row r="39" spans="2:6" ht="14.25">
      <c r="B39" s="37"/>
      <c r="C39" s="38"/>
      <c r="D39" s="164"/>
      <c r="E39" s="40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0" zoomScaleNormal="80" workbookViewId="0" topLeftCell="A1">
      <selection activeCell="A9" sqref="A9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72</v>
      </c>
      <c r="C1" s="10"/>
      <c r="D1" s="10"/>
    </row>
    <row r="2" spans="1:4" ht="14.25">
      <c r="A2" s="27" t="s">
        <v>71</v>
      </c>
      <c r="B2" s="147">
        <v>-0.05947138439011457</v>
      </c>
      <c r="C2" s="10"/>
      <c r="D2" s="10"/>
    </row>
    <row r="3" spans="1:4" ht="14.25">
      <c r="A3" s="27" t="s">
        <v>98</v>
      </c>
      <c r="B3" s="147">
        <v>-0.04695885963691726</v>
      </c>
      <c r="C3" s="10"/>
      <c r="D3" s="10"/>
    </row>
    <row r="4" spans="1:4" ht="14.25">
      <c r="A4" s="27" t="s">
        <v>117</v>
      </c>
      <c r="B4" s="147">
        <v>7.421976472343772E-05</v>
      </c>
      <c r="C4" s="10"/>
      <c r="D4" s="10"/>
    </row>
    <row r="5" spans="1:4" ht="14.25">
      <c r="A5" s="27" t="s">
        <v>27</v>
      </c>
      <c r="B5" s="148">
        <v>-0.0354520080874361</v>
      </c>
      <c r="C5" s="10"/>
      <c r="D5" s="10"/>
    </row>
    <row r="6" spans="1:4" ht="14.25">
      <c r="A6" s="27" t="s">
        <v>1</v>
      </c>
      <c r="B6" s="148">
        <v>-0.06821763602251407</v>
      </c>
      <c r="C6" s="10"/>
      <c r="D6" s="10"/>
    </row>
    <row r="7" spans="1:4" ht="14.25">
      <c r="A7" s="27" t="s">
        <v>0</v>
      </c>
      <c r="B7" s="148">
        <v>-0.0009190686388897973</v>
      </c>
      <c r="C7" s="10"/>
      <c r="D7" s="10"/>
    </row>
    <row r="8" spans="1:4" ht="14.25">
      <c r="A8" s="27" t="s">
        <v>28</v>
      </c>
      <c r="B8" s="148">
        <v>0.004181432239670935</v>
      </c>
      <c r="C8" s="10"/>
      <c r="D8" s="10"/>
    </row>
    <row r="9" spans="1:4" ht="14.25">
      <c r="A9" s="27" t="s">
        <v>29</v>
      </c>
      <c r="B9" s="148">
        <v>0.002478250811478233</v>
      </c>
      <c r="C9" s="10"/>
      <c r="D9" s="10"/>
    </row>
    <row r="10" spans="1:4" ht="14.25">
      <c r="A10" s="27" t="s">
        <v>30</v>
      </c>
      <c r="B10" s="148">
        <v>0.007808219178082191</v>
      </c>
      <c r="C10" s="10"/>
      <c r="D10" s="10"/>
    </row>
    <row r="11" spans="1:4" ht="15" thickBot="1">
      <c r="A11" s="80" t="s">
        <v>96</v>
      </c>
      <c r="B11" s="149">
        <v>0.0030632806062946827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6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8" t="s">
        <v>88</v>
      </c>
      <c r="B1" s="178"/>
      <c r="C1" s="178"/>
      <c r="D1" s="178"/>
      <c r="E1" s="178"/>
      <c r="F1" s="178"/>
      <c r="G1" s="178"/>
      <c r="H1" s="178"/>
      <c r="I1" s="13"/>
    </row>
    <row r="2" spans="1:9" ht="30.75" thickBot="1">
      <c r="A2" s="15" t="s">
        <v>36</v>
      </c>
      <c r="B2" s="16" t="s">
        <v>73</v>
      </c>
      <c r="C2" s="17" t="s">
        <v>37</v>
      </c>
      <c r="D2" s="17" t="s">
        <v>38</v>
      </c>
      <c r="E2" s="17" t="s">
        <v>39</v>
      </c>
      <c r="F2" s="17" t="s">
        <v>12</v>
      </c>
      <c r="G2" s="17" t="s">
        <v>13</v>
      </c>
      <c r="H2" s="18" t="s">
        <v>14</v>
      </c>
      <c r="I2" s="19"/>
    </row>
    <row r="3" spans="1:9" ht="14.25">
      <c r="A3" s="21">
        <v>1</v>
      </c>
      <c r="B3" s="86" t="s">
        <v>17</v>
      </c>
      <c r="C3" s="87">
        <v>89285826.33</v>
      </c>
      <c r="D3" s="88">
        <v>17953</v>
      </c>
      <c r="E3" s="87">
        <v>4973.31</v>
      </c>
      <c r="F3" s="88">
        <v>1000</v>
      </c>
      <c r="G3" s="86" t="s">
        <v>18</v>
      </c>
      <c r="H3" s="89" t="s">
        <v>42</v>
      </c>
      <c r="I3" s="19"/>
    </row>
    <row r="4" spans="1:9" ht="14.25">
      <c r="A4" s="21">
        <v>2</v>
      </c>
      <c r="B4" s="86" t="s">
        <v>102</v>
      </c>
      <c r="C4" s="87">
        <v>31604578.7</v>
      </c>
      <c r="D4" s="88">
        <v>44865</v>
      </c>
      <c r="E4" s="87">
        <v>704.4373</v>
      </c>
      <c r="F4" s="88">
        <v>100</v>
      </c>
      <c r="G4" s="86" t="s">
        <v>84</v>
      </c>
      <c r="H4" s="89" t="s">
        <v>65</v>
      </c>
      <c r="I4" s="19"/>
    </row>
    <row r="5" spans="1:9" ht="14.25" customHeight="1">
      <c r="A5" s="21">
        <v>3</v>
      </c>
      <c r="B5" s="86" t="s">
        <v>52</v>
      </c>
      <c r="C5" s="87">
        <v>14703928.21</v>
      </c>
      <c r="D5" s="88">
        <v>7623563</v>
      </c>
      <c r="E5" s="87">
        <v>1.93</v>
      </c>
      <c r="F5" s="88">
        <v>1</v>
      </c>
      <c r="G5" s="86" t="s">
        <v>18</v>
      </c>
      <c r="H5" s="89" t="s">
        <v>42</v>
      </c>
      <c r="I5" s="19"/>
    </row>
    <row r="6" spans="1:9" ht="14.25">
      <c r="A6" s="21">
        <v>4</v>
      </c>
      <c r="B6" s="86" t="s">
        <v>67</v>
      </c>
      <c r="C6" s="87">
        <v>8583334.97</v>
      </c>
      <c r="D6" s="88">
        <v>9156</v>
      </c>
      <c r="E6" s="87">
        <v>937.4547</v>
      </c>
      <c r="F6" s="88">
        <v>1000</v>
      </c>
      <c r="G6" s="86" t="s">
        <v>16</v>
      </c>
      <c r="H6" s="89" t="s">
        <v>41</v>
      </c>
      <c r="I6" s="19"/>
    </row>
    <row r="7" spans="1:9" ht="14.25" customHeight="1">
      <c r="A7" s="21">
        <v>5</v>
      </c>
      <c r="B7" s="86" t="s">
        <v>68</v>
      </c>
      <c r="C7" s="87">
        <v>5108801.49</v>
      </c>
      <c r="D7" s="88">
        <v>1085</v>
      </c>
      <c r="E7" s="87">
        <v>4708.5728</v>
      </c>
      <c r="F7" s="88">
        <v>1000</v>
      </c>
      <c r="G7" s="86" t="s">
        <v>16</v>
      </c>
      <c r="H7" s="89" t="s">
        <v>41</v>
      </c>
      <c r="I7" s="19"/>
    </row>
    <row r="8" spans="1:9" ht="14.25">
      <c r="A8" s="21">
        <v>6</v>
      </c>
      <c r="B8" s="86" t="s">
        <v>55</v>
      </c>
      <c r="C8" s="87">
        <v>4944266.84</v>
      </c>
      <c r="D8" s="88">
        <v>1256</v>
      </c>
      <c r="E8" s="87">
        <v>3936.52</v>
      </c>
      <c r="F8" s="88">
        <v>1000</v>
      </c>
      <c r="G8" s="86" t="s">
        <v>40</v>
      </c>
      <c r="H8" s="89" t="s">
        <v>54</v>
      </c>
      <c r="I8" s="19"/>
    </row>
    <row r="9" spans="1:9" ht="14.25">
      <c r="A9" s="21">
        <v>7</v>
      </c>
      <c r="B9" s="86" t="s">
        <v>66</v>
      </c>
      <c r="C9" s="87">
        <v>4916097.1</v>
      </c>
      <c r="D9" s="88">
        <v>3386</v>
      </c>
      <c r="E9" s="87">
        <v>1451.8893</v>
      </c>
      <c r="F9" s="88">
        <v>1000</v>
      </c>
      <c r="G9" s="86" t="s">
        <v>84</v>
      </c>
      <c r="H9" s="89" t="s">
        <v>65</v>
      </c>
      <c r="I9" s="19"/>
    </row>
    <row r="10" spans="1:9" ht="14.25">
      <c r="A10" s="21">
        <v>8</v>
      </c>
      <c r="B10" s="86" t="s">
        <v>93</v>
      </c>
      <c r="C10" s="87">
        <v>4613831.7715</v>
      </c>
      <c r="D10" s="88">
        <v>15362</v>
      </c>
      <c r="E10" s="87">
        <v>300.3406</v>
      </c>
      <c r="F10" s="88">
        <v>100</v>
      </c>
      <c r="G10" s="86" t="s">
        <v>84</v>
      </c>
      <c r="H10" s="89" t="s">
        <v>65</v>
      </c>
      <c r="I10" s="19"/>
    </row>
    <row r="11" spans="1:9" ht="14.25">
      <c r="A11" s="21">
        <v>9</v>
      </c>
      <c r="B11" s="86" t="s">
        <v>114</v>
      </c>
      <c r="C11" s="87">
        <v>4327274.8501</v>
      </c>
      <c r="D11" s="88">
        <v>2678</v>
      </c>
      <c r="E11" s="87">
        <v>1615.8607</v>
      </c>
      <c r="F11" s="88">
        <v>1000</v>
      </c>
      <c r="G11" s="86" t="s">
        <v>115</v>
      </c>
      <c r="H11" s="89" t="s">
        <v>116</v>
      </c>
      <c r="I11" s="19"/>
    </row>
    <row r="12" spans="1:9" ht="14.25">
      <c r="A12" s="21">
        <v>10</v>
      </c>
      <c r="B12" s="86" t="s">
        <v>53</v>
      </c>
      <c r="C12" s="87">
        <v>3949096.33</v>
      </c>
      <c r="D12" s="88">
        <v>675</v>
      </c>
      <c r="E12" s="87">
        <v>5850.51</v>
      </c>
      <c r="F12" s="88">
        <v>1000</v>
      </c>
      <c r="G12" s="86" t="s">
        <v>15</v>
      </c>
      <c r="H12" s="89" t="s">
        <v>54</v>
      </c>
      <c r="I12" s="19"/>
    </row>
    <row r="13" spans="1:9" ht="14.25">
      <c r="A13" s="21">
        <v>11</v>
      </c>
      <c r="B13" s="86" t="s">
        <v>62</v>
      </c>
      <c r="C13" s="87">
        <v>2048745.03</v>
      </c>
      <c r="D13" s="88">
        <v>1523</v>
      </c>
      <c r="E13" s="87">
        <v>1345.2036</v>
      </c>
      <c r="F13" s="88">
        <v>1000</v>
      </c>
      <c r="G13" s="86" t="s">
        <v>63</v>
      </c>
      <c r="H13" s="89" t="s">
        <v>64</v>
      </c>
      <c r="I13" s="19"/>
    </row>
    <row r="14" spans="1:9" ht="14.25">
      <c r="A14" s="21">
        <v>12</v>
      </c>
      <c r="B14" s="86" t="s">
        <v>70</v>
      </c>
      <c r="C14" s="87">
        <v>1638445.66</v>
      </c>
      <c r="D14" s="88">
        <v>529</v>
      </c>
      <c r="E14" s="87">
        <v>3097.2508</v>
      </c>
      <c r="F14" s="88">
        <v>1000</v>
      </c>
      <c r="G14" s="86" t="s">
        <v>16</v>
      </c>
      <c r="H14" s="89" t="s">
        <v>41</v>
      </c>
      <c r="I14" s="19"/>
    </row>
    <row r="15" spans="1:9" ht="14.25">
      <c r="A15" s="21">
        <v>13</v>
      </c>
      <c r="B15" s="86" t="s">
        <v>69</v>
      </c>
      <c r="C15" s="87">
        <v>1468480.83</v>
      </c>
      <c r="D15" s="88">
        <v>366</v>
      </c>
      <c r="E15" s="87">
        <v>4012.2427</v>
      </c>
      <c r="F15" s="88">
        <v>1000</v>
      </c>
      <c r="G15" s="86" t="s">
        <v>16</v>
      </c>
      <c r="H15" s="89" t="s">
        <v>41</v>
      </c>
      <c r="I15" s="19"/>
    </row>
    <row r="16" spans="1:9" ht="14.25">
      <c r="A16" s="21">
        <v>14</v>
      </c>
      <c r="B16" s="86" t="s">
        <v>19</v>
      </c>
      <c r="C16" s="87">
        <v>1038546.3701</v>
      </c>
      <c r="D16" s="88">
        <v>953</v>
      </c>
      <c r="E16" s="87">
        <v>1089.7653</v>
      </c>
      <c r="F16" s="88">
        <v>1000</v>
      </c>
      <c r="G16" s="86" t="s">
        <v>20</v>
      </c>
      <c r="H16" s="89" t="s">
        <v>31</v>
      </c>
      <c r="I16" s="19"/>
    </row>
    <row r="17" spans="1:9" ht="14.25">
      <c r="A17" s="21">
        <v>15</v>
      </c>
      <c r="B17" s="86" t="s">
        <v>103</v>
      </c>
      <c r="C17" s="87">
        <v>983416.22</v>
      </c>
      <c r="D17" s="88">
        <v>7881</v>
      </c>
      <c r="E17" s="87">
        <v>124.7832</v>
      </c>
      <c r="F17" s="88">
        <v>100</v>
      </c>
      <c r="G17" s="86" t="s">
        <v>104</v>
      </c>
      <c r="H17" s="89" t="s">
        <v>105</v>
      </c>
      <c r="I17" s="19"/>
    </row>
    <row r="18" spans="1:8" ht="15" customHeight="1" thickBot="1">
      <c r="A18" s="179" t="s">
        <v>43</v>
      </c>
      <c r="B18" s="180"/>
      <c r="C18" s="101">
        <f>SUM(C3:C17)</f>
        <v>179214670.70170003</v>
      </c>
      <c r="D18" s="102">
        <f>SUM(D3:D17)</f>
        <v>7731231</v>
      </c>
      <c r="E18" s="57" t="s">
        <v>44</v>
      </c>
      <c r="F18" s="57" t="s">
        <v>44</v>
      </c>
      <c r="G18" s="57" t="s">
        <v>44</v>
      </c>
      <c r="H18" s="177" t="s">
        <v>44</v>
      </c>
    </row>
    <row r="19" spans="1:8" ht="15" customHeight="1">
      <c r="A19" s="181" t="s">
        <v>85</v>
      </c>
      <c r="B19" s="181"/>
      <c r="C19" s="181"/>
      <c r="D19" s="181"/>
      <c r="E19" s="181"/>
      <c r="F19" s="181"/>
      <c r="G19" s="181"/>
      <c r="H19" s="181"/>
    </row>
    <row r="20" spans="1:8" ht="15" customHeight="1" thickBot="1">
      <c r="A20" s="168"/>
      <c r="B20" s="167"/>
      <c r="C20" s="167"/>
      <c r="D20" s="167"/>
      <c r="E20" s="167"/>
      <c r="F20" s="167"/>
      <c r="G20" s="167"/>
      <c r="H20" s="167"/>
    </row>
    <row r="23" spans="2:8" ht="14.25">
      <c r="B23" s="169" t="str">
        <f aca="true" t="shared" si="0" ref="B23:C27">B3</f>
        <v>ОТП Класичний</v>
      </c>
      <c r="C23" s="170">
        <f t="shared" si="0"/>
        <v>89285826.33</v>
      </c>
      <c r="D23" s="171">
        <f aca="true" t="shared" si="1" ref="D23:D28">C23/$C$18</f>
        <v>0.4982060117088005</v>
      </c>
      <c r="E23" s="172"/>
      <c r="H23" s="19"/>
    </row>
    <row r="24" spans="2:8" ht="14.25">
      <c r="B24" s="169" t="str">
        <f t="shared" si="0"/>
        <v>КІНТО-Класичний</v>
      </c>
      <c r="C24" s="170">
        <f t="shared" si="0"/>
        <v>31604578.7</v>
      </c>
      <c r="D24" s="171">
        <f t="shared" si="1"/>
        <v>0.17635039908426536</v>
      </c>
      <c r="E24" s="172"/>
      <c r="H24" s="19"/>
    </row>
    <row r="25" spans="2:8" ht="14.25">
      <c r="B25" s="169" t="str">
        <f t="shared" si="0"/>
        <v>ОТП Фонд Акцій</v>
      </c>
      <c r="C25" s="170">
        <f t="shared" si="0"/>
        <v>14703928.21</v>
      </c>
      <c r="D25" s="171">
        <f t="shared" si="1"/>
        <v>0.08204645385574742</v>
      </c>
      <c r="E25" s="172"/>
      <c r="H25" s="19"/>
    </row>
    <row r="26" spans="2:8" ht="14.25">
      <c r="B26" s="169" t="str">
        <f t="shared" si="0"/>
        <v>УНІВЕР.УА/Ярослав Мудрий: Фонд Акцiй</v>
      </c>
      <c r="C26" s="170">
        <f t="shared" si="0"/>
        <v>8583334.97</v>
      </c>
      <c r="D26" s="171">
        <f t="shared" si="1"/>
        <v>0.04789415362253922</v>
      </c>
      <c r="E26" s="172"/>
      <c r="H26" s="19"/>
    </row>
    <row r="27" spans="2:8" ht="14.25">
      <c r="B27" s="169" t="str">
        <f t="shared" si="0"/>
        <v>УНIВЕР.УА/Михайло Грушевський: Фонд Державних Паперiв</v>
      </c>
      <c r="C27" s="170">
        <f t="shared" si="0"/>
        <v>5108801.49</v>
      </c>
      <c r="D27" s="171">
        <f t="shared" si="1"/>
        <v>0.028506603114560408</v>
      </c>
      <c r="E27" s="172"/>
      <c r="H27" s="19"/>
    </row>
    <row r="28" spans="2:8" ht="14.25">
      <c r="B28" s="19" t="s">
        <v>48</v>
      </c>
      <c r="C28" s="172">
        <f>C18-SUM(C3:C7)</f>
        <v>29928201.001700014</v>
      </c>
      <c r="D28" s="171">
        <f t="shared" si="1"/>
        <v>0.16699637861408695</v>
      </c>
      <c r="E28" s="172"/>
      <c r="H28" s="19"/>
    </row>
    <row r="29" spans="2:8" ht="14.25">
      <c r="B29" s="169"/>
      <c r="C29" s="170"/>
      <c r="D29" s="171"/>
      <c r="E29" s="172"/>
      <c r="H29" s="19"/>
    </row>
    <row r="30" spans="2:8" ht="14.25">
      <c r="B30" s="169"/>
      <c r="C30" s="170"/>
      <c r="D30" s="171"/>
      <c r="E30" s="172"/>
      <c r="H30" s="19"/>
    </row>
    <row r="31" spans="2:5" ht="14.25">
      <c r="B31" s="169"/>
      <c r="C31" s="170"/>
      <c r="D31" s="171"/>
      <c r="E31" s="172"/>
    </row>
    <row r="32" spans="2:5" ht="14.25">
      <c r="B32" s="169"/>
      <c r="C32" s="170"/>
      <c r="D32" s="171"/>
      <c r="E32" s="172"/>
    </row>
    <row r="33" spans="2:5" ht="14.25">
      <c r="B33" s="19"/>
      <c r="C33" s="172"/>
      <c r="D33" s="173"/>
      <c r="E33" s="172"/>
    </row>
    <row r="34" spans="2:5" ht="14.25">
      <c r="B34" s="19"/>
      <c r="C34" s="172"/>
      <c r="D34" s="173"/>
      <c r="E34" s="172"/>
    </row>
    <row r="35" spans="2:5" ht="14.25">
      <c r="B35" s="19"/>
      <c r="C35" s="172"/>
      <c r="D35" s="173"/>
      <c r="E35" s="172"/>
    </row>
    <row r="36" spans="2:5" ht="14.25">
      <c r="B36" s="19"/>
      <c r="C36" s="172"/>
      <c r="D36" s="173"/>
      <c r="E36" s="172"/>
    </row>
  </sheetData>
  <mergeCells count="3">
    <mergeCell ref="A1:H1"/>
    <mergeCell ref="A18:B18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82" t="s">
        <v>77</v>
      </c>
      <c r="B1" s="182"/>
      <c r="C1" s="182"/>
      <c r="D1" s="182"/>
      <c r="E1" s="182"/>
      <c r="F1" s="182"/>
      <c r="G1" s="182"/>
      <c r="H1" s="182"/>
      <c r="I1" s="182"/>
      <c r="J1" s="104"/>
    </row>
    <row r="2" spans="1:10" s="20" customFormat="1" ht="15.75" customHeight="1" thickBot="1">
      <c r="A2" s="183" t="s">
        <v>36</v>
      </c>
      <c r="B2" s="105"/>
      <c r="C2" s="106"/>
      <c r="D2" s="107"/>
      <c r="E2" s="185" t="s">
        <v>60</v>
      </c>
      <c r="F2" s="185"/>
      <c r="G2" s="185"/>
      <c r="H2" s="185"/>
      <c r="I2" s="185"/>
      <c r="J2" s="185"/>
    </row>
    <row r="3" spans="1:10" s="22" customFormat="1" ht="75.75" thickBot="1">
      <c r="A3" s="184"/>
      <c r="B3" s="108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s="20" customFormat="1" ht="14.25" collapsed="1">
      <c r="A4" s="21">
        <v>1</v>
      </c>
      <c r="B4" s="155" t="s">
        <v>102</v>
      </c>
      <c r="C4" s="156">
        <v>38118</v>
      </c>
      <c r="D4" s="156">
        <v>38182</v>
      </c>
      <c r="E4" s="157">
        <v>-0.027394568885224624</v>
      </c>
      <c r="F4" s="157" t="s">
        <v>21</v>
      </c>
      <c r="G4" s="157">
        <v>-0.012889489693700629</v>
      </c>
      <c r="H4" s="157">
        <v>0.04413941232589691</v>
      </c>
      <c r="I4" s="157">
        <v>6.044373000000849</v>
      </c>
      <c r="J4" s="158">
        <v>0.1182020836709079</v>
      </c>
    </row>
    <row r="5" spans="1:10" s="20" customFormat="1" ht="14.25" collapsed="1">
      <c r="A5" s="21">
        <v>2</v>
      </c>
      <c r="B5" s="155" t="s">
        <v>53</v>
      </c>
      <c r="C5" s="156">
        <v>38828</v>
      </c>
      <c r="D5" s="156">
        <v>39028</v>
      </c>
      <c r="E5" s="157">
        <v>0.005797011753981174</v>
      </c>
      <c r="F5" s="157">
        <v>0.0096590928702609</v>
      </c>
      <c r="G5" s="157">
        <v>0.029930516557617803</v>
      </c>
      <c r="H5" s="157">
        <v>0.05009315398930747</v>
      </c>
      <c r="I5" s="157">
        <v>4.85050999999981</v>
      </c>
      <c r="J5" s="158">
        <v>0.12361946330835405</v>
      </c>
    </row>
    <row r="6" spans="1:10" s="20" customFormat="1" ht="14.25" collapsed="1">
      <c r="A6" s="21">
        <v>3</v>
      </c>
      <c r="B6" s="155" t="s">
        <v>70</v>
      </c>
      <c r="C6" s="156">
        <v>38919</v>
      </c>
      <c r="D6" s="156">
        <v>39092</v>
      </c>
      <c r="E6" s="157">
        <v>-0.019797630077048156</v>
      </c>
      <c r="F6" s="157">
        <v>-0.010980516329403889</v>
      </c>
      <c r="G6" s="157">
        <v>-0.0028328265319919055</v>
      </c>
      <c r="H6" s="157">
        <v>0.04140130371814643</v>
      </c>
      <c r="I6" s="157">
        <v>2.097250799999675</v>
      </c>
      <c r="J6" s="158">
        <v>0.07838455880255513</v>
      </c>
    </row>
    <row r="7" spans="1:10" s="20" customFormat="1" ht="14.25" collapsed="1">
      <c r="A7" s="21">
        <v>4</v>
      </c>
      <c r="B7" s="155" t="s">
        <v>67</v>
      </c>
      <c r="C7" s="156">
        <v>38919</v>
      </c>
      <c r="D7" s="156">
        <v>39092</v>
      </c>
      <c r="E7" s="157">
        <v>0.03462491296257908</v>
      </c>
      <c r="F7" s="157">
        <v>0.059147340106811</v>
      </c>
      <c r="G7" s="157">
        <v>0.077462430948122</v>
      </c>
      <c r="H7" s="157">
        <v>0.14891770215515154</v>
      </c>
      <c r="I7" s="157">
        <v>-0.06254530000013347</v>
      </c>
      <c r="J7" s="158">
        <v>-0.0043020213340770885</v>
      </c>
    </row>
    <row r="8" spans="1:10" s="20" customFormat="1" ht="14.25" collapsed="1">
      <c r="A8" s="21">
        <v>5</v>
      </c>
      <c r="B8" s="155" t="s">
        <v>17</v>
      </c>
      <c r="C8" s="156">
        <v>39413</v>
      </c>
      <c r="D8" s="156">
        <v>39589</v>
      </c>
      <c r="E8" s="157">
        <v>0.008948713786953721</v>
      </c>
      <c r="F8" s="157">
        <v>0.017461272187130117</v>
      </c>
      <c r="G8" s="157">
        <v>0.05282867884884501</v>
      </c>
      <c r="H8" s="157">
        <v>0.10631536228713845</v>
      </c>
      <c r="I8" s="157">
        <v>3.973310000000567</v>
      </c>
      <c r="J8" s="158">
        <v>0.12499813948801108</v>
      </c>
    </row>
    <row r="9" spans="1:10" s="20" customFormat="1" ht="14.25" collapsed="1">
      <c r="A9" s="21">
        <v>6</v>
      </c>
      <c r="B9" s="155" t="s">
        <v>19</v>
      </c>
      <c r="C9" s="156">
        <v>39429</v>
      </c>
      <c r="D9" s="156">
        <v>39618</v>
      </c>
      <c r="E9" s="157">
        <v>-0.005834363519754637</v>
      </c>
      <c r="F9" s="157">
        <v>-0.00011643353345003327</v>
      </c>
      <c r="G9" s="157">
        <v>-0.015929393891494392</v>
      </c>
      <c r="H9" s="157">
        <v>-0.02619278985303719</v>
      </c>
      <c r="I9" s="157">
        <v>0.0897653000000469</v>
      </c>
      <c r="J9" s="158">
        <v>0.006369095899193544</v>
      </c>
    </row>
    <row r="10" spans="1:10" s="20" customFormat="1" ht="14.25" collapsed="1">
      <c r="A10" s="21">
        <v>7</v>
      </c>
      <c r="B10" s="155" t="s">
        <v>103</v>
      </c>
      <c r="C10" s="156">
        <v>39560</v>
      </c>
      <c r="D10" s="156">
        <v>39770</v>
      </c>
      <c r="E10" s="157">
        <v>-0.002321035231463542</v>
      </c>
      <c r="F10" s="157">
        <v>-0.011320635121818912</v>
      </c>
      <c r="G10" s="157">
        <v>0.042186681766947176</v>
      </c>
      <c r="H10" s="157">
        <v>0.032831666578494456</v>
      </c>
      <c r="I10" s="157">
        <v>0.24783200000004535</v>
      </c>
      <c r="J10" s="158">
        <v>0.01701448011506379</v>
      </c>
    </row>
    <row r="11" spans="1:10" s="20" customFormat="1" ht="14.25" collapsed="1">
      <c r="A11" s="21">
        <v>8</v>
      </c>
      <c r="B11" s="155" t="s">
        <v>66</v>
      </c>
      <c r="C11" s="156">
        <v>39884</v>
      </c>
      <c r="D11" s="156">
        <v>40001</v>
      </c>
      <c r="E11" s="157">
        <v>-0.023764604976274972</v>
      </c>
      <c r="F11" s="157">
        <v>-0.017185403765717866</v>
      </c>
      <c r="G11" s="157">
        <v>-0.016579152245638107</v>
      </c>
      <c r="H11" s="157">
        <v>0.06261928618786561</v>
      </c>
      <c r="I11" s="157">
        <v>0.4518892999999313</v>
      </c>
      <c r="J11" s="158">
        <v>0.030302196828525307</v>
      </c>
    </row>
    <row r="12" spans="1:10" s="20" customFormat="1" ht="14.25" collapsed="1">
      <c r="A12" s="21">
        <v>9</v>
      </c>
      <c r="B12" s="155" t="s">
        <v>52</v>
      </c>
      <c r="C12" s="156">
        <v>40253</v>
      </c>
      <c r="D12" s="156">
        <v>40366</v>
      </c>
      <c r="E12" s="157">
        <v>-0.044554455445676155</v>
      </c>
      <c r="F12" s="157">
        <v>-0.020304568527910405</v>
      </c>
      <c r="G12" s="157">
        <v>-0.025252525252458358</v>
      </c>
      <c r="H12" s="157">
        <v>0.1479485623876431</v>
      </c>
      <c r="I12" s="157">
        <v>0.9299999999999335</v>
      </c>
      <c r="J12" s="158">
        <v>0.05889230554585101</v>
      </c>
    </row>
    <row r="13" spans="1:10" s="20" customFormat="1" ht="14.25" collapsed="1">
      <c r="A13" s="21">
        <v>10</v>
      </c>
      <c r="B13" s="155" t="s">
        <v>114</v>
      </c>
      <c r="C13" s="156">
        <v>40114</v>
      </c>
      <c r="D13" s="156">
        <v>40401</v>
      </c>
      <c r="E13" s="157">
        <v>-0.09209781691385932</v>
      </c>
      <c r="F13" s="157">
        <v>-0.08640007942672112</v>
      </c>
      <c r="G13" s="157">
        <v>-0.08657840761067126</v>
      </c>
      <c r="H13" s="157">
        <v>0.008151514077459066</v>
      </c>
      <c r="I13" s="157">
        <v>0.6158607000000147</v>
      </c>
      <c r="J13" s="158">
        <v>0.043013276413129464</v>
      </c>
    </row>
    <row r="14" spans="1:10" s="20" customFormat="1" ht="14.25">
      <c r="A14" s="21">
        <v>11</v>
      </c>
      <c r="B14" s="155" t="s">
        <v>55</v>
      </c>
      <c r="C14" s="156">
        <v>40226</v>
      </c>
      <c r="D14" s="156">
        <v>40430</v>
      </c>
      <c r="E14" s="157">
        <v>0.005753704649939184</v>
      </c>
      <c r="F14" s="157">
        <v>0.014289910488323843</v>
      </c>
      <c r="G14" s="157">
        <v>0.025958320736405804</v>
      </c>
      <c r="H14" s="157">
        <v>0.030408208672004333</v>
      </c>
      <c r="I14" s="157">
        <v>2.936519999999862</v>
      </c>
      <c r="J14" s="158">
        <v>0.12874199913688655</v>
      </c>
    </row>
    <row r="15" spans="1:10" s="20" customFormat="1" ht="14.25" collapsed="1">
      <c r="A15" s="21">
        <v>12</v>
      </c>
      <c r="B15" s="155" t="s">
        <v>69</v>
      </c>
      <c r="C15" s="156">
        <v>40427</v>
      </c>
      <c r="D15" s="156">
        <v>40543</v>
      </c>
      <c r="E15" s="157">
        <v>0.006945900235243885</v>
      </c>
      <c r="F15" s="157">
        <v>0.010852783135926636</v>
      </c>
      <c r="G15" s="157">
        <v>0.03140804851645074</v>
      </c>
      <c r="H15" s="157">
        <v>0.070181703594276</v>
      </c>
      <c r="I15" s="157">
        <v>3.0122426999995833</v>
      </c>
      <c r="J15" s="158">
        <v>0.13455634983492226</v>
      </c>
    </row>
    <row r="16" spans="1:10" s="20" customFormat="1" ht="14.25" collapsed="1">
      <c r="A16" s="21">
        <v>13</v>
      </c>
      <c r="B16" s="155" t="s">
        <v>62</v>
      </c>
      <c r="C16" s="156">
        <v>40444</v>
      </c>
      <c r="D16" s="156">
        <v>40638</v>
      </c>
      <c r="E16" s="157">
        <v>0.0015269298866944503</v>
      </c>
      <c r="F16" s="157">
        <v>0.021089557026549244</v>
      </c>
      <c r="G16" s="157">
        <v>-0.0022283655213822806</v>
      </c>
      <c r="H16" s="157">
        <v>-0.032735780592475616</v>
      </c>
      <c r="I16" s="157">
        <v>0.34520360000000605</v>
      </c>
      <c r="J16" s="158">
        <v>0.02798227554676691</v>
      </c>
    </row>
    <row r="17" spans="1:10" s="20" customFormat="1" ht="14.25" collapsed="1">
      <c r="A17" s="21">
        <v>14</v>
      </c>
      <c r="B17" s="155" t="s">
        <v>68</v>
      </c>
      <c r="C17" s="156">
        <v>40427</v>
      </c>
      <c r="D17" s="156">
        <v>40708</v>
      </c>
      <c r="E17" s="157">
        <v>0.008813056857737589</v>
      </c>
      <c r="F17" s="157" t="s">
        <v>21</v>
      </c>
      <c r="G17" s="157">
        <v>0.02906425029427684</v>
      </c>
      <c r="H17" s="157">
        <v>0.08843809650165113</v>
      </c>
      <c r="I17" s="157">
        <v>3.708572799999499</v>
      </c>
      <c r="J17" s="158">
        <v>0.15813791024575985</v>
      </c>
    </row>
    <row r="18" spans="1:10" s="20" customFormat="1" ht="14.25" collapsed="1">
      <c r="A18" s="21">
        <v>15</v>
      </c>
      <c r="B18" s="155" t="s">
        <v>93</v>
      </c>
      <c r="C18" s="156">
        <v>41026</v>
      </c>
      <c r="D18" s="156">
        <v>41242</v>
      </c>
      <c r="E18" s="157">
        <v>-0.011258540856992072</v>
      </c>
      <c r="F18" s="157">
        <v>0.003689052846772123</v>
      </c>
      <c r="G18" s="157">
        <v>0.014871963652037357</v>
      </c>
      <c r="H18" s="157">
        <v>0.01915176230039961</v>
      </c>
      <c r="I18" s="157">
        <v>2.0034059999999716</v>
      </c>
      <c r="J18" s="158">
        <v>0.12860098188471158</v>
      </c>
    </row>
    <row r="19" spans="1:11" s="20" customFormat="1" ht="15.75" thickBot="1">
      <c r="A19" s="154"/>
      <c r="B19" s="159" t="s">
        <v>94</v>
      </c>
      <c r="C19" s="160" t="s">
        <v>44</v>
      </c>
      <c r="D19" s="160" t="s">
        <v>44</v>
      </c>
      <c r="E19" s="161">
        <f>AVERAGE(E4:E18)</f>
        <v>-0.010307519051544293</v>
      </c>
      <c r="F19" s="161">
        <f>AVERAGE(F4:F18)</f>
        <v>-0.0007783560033267975</v>
      </c>
      <c r="G19" s="161">
        <f>AVERAGE(G4:G18)</f>
        <v>0.009428048704891053</v>
      </c>
      <c r="H19" s="161">
        <f>AVERAGE(H4:H18)</f>
        <v>0.05277794428866142</v>
      </c>
      <c r="I19" s="160" t="s">
        <v>44</v>
      </c>
      <c r="J19" s="161">
        <f>AVERAGE(J4:J18)</f>
        <v>0.07830087302577075</v>
      </c>
      <c r="K19" s="162"/>
    </row>
    <row r="20" spans="1:10" s="20" customFormat="1" ht="14.25">
      <c r="A20" s="186" t="s">
        <v>80</v>
      </c>
      <c r="B20" s="186"/>
      <c r="C20" s="186"/>
      <c r="D20" s="186"/>
      <c r="E20" s="186"/>
      <c r="F20" s="186"/>
      <c r="G20" s="186"/>
      <c r="H20" s="186"/>
      <c r="I20" s="186"/>
      <c r="J20" s="186"/>
    </row>
    <row r="21" s="20" customFormat="1" ht="14.25" collapsed="1"/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/>
    <row r="31" s="20" customFormat="1" ht="14.25"/>
    <row r="32" spans="3:8" s="29" customFormat="1" ht="14.25">
      <c r="C32" s="30"/>
      <c r="D32" s="30"/>
      <c r="E32" s="31"/>
      <c r="F32" s="31"/>
      <c r="G32" s="31"/>
      <c r="H32" s="31"/>
    </row>
    <row r="33" spans="3:8" s="29" customFormat="1" ht="14.25">
      <c r="C33" s="30"/>
      <c r="D33" s="30"/>
      <c r="E33" s="31"/>
      <c r="F33" s="31"/>
      <c r="G33" s="31"/>
      <c r="H33" s="31"/>
    </row>
    <row r="34" spans="3:8" s="29" customFormat="1" ht="14.25">
      <c r="C34" s="30"/>
      <c r="D34" s="30"/>
      <c r="E34" s="31"/>
      <c r="F34" s="31"/>
      <c r="G34" s="31"/>
      <c r="H34" s="31"/>
    </row>
    <row r="35" spans="3:8" s="29" customFormat="1" ht="14.25">
      <c r="C35" s="30"/>
      <c r="D35" s="30"/>
      <c r="E35" s="31"/>
      <c r="F35" s="31"/>
      <c r="G35" s="31"/>
      <c r="H35" s="31"/>
    </row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7" t="s">
        <v>74</v>
      </c>
      <c r="B1" s="187"/>
      <c r="C1" s="187"/>
      <c r="D1" s="187"/>
      <c r="E1" s="187"/>
      <c r="F1" s="187"/>
      <c r="G1" s="187"/>
    </row>
    <row r="2" spans="1:7" ht="15.75" thickBot="1">
      <c r="A2" s="183" t="s">
        <v>36</v>
      </c>
      <c r="B2" s="93"/>
      <c r="C2" s="188" t="s">
        <v>23</v>
      </c>
      <c r="D2" s="189"/>
      <c r="E2" s="188" t="s">
        <v>24</v>
      </c>
      <c r="F2" s="189"/>
      <c r="G2" s="94"/>
    </row>
    <row r="3" spans="1:7" ht="45.75" thickBot="1">
      <c r="A3" s="184"/>
      <c r="B3" s="42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8" ht="15" customHeight="1">
      <c r="A4" s="21">
        <v>1</v>
      </c>
      <c r="B4" s="37" t="s">
        <v>17</v>
      </c>
      <c r="C4" s="38">
        <v>3641.020469999999</v>
      </c>
      <c r="D4" s="99">
        <v>0.042513033142393054</v>
      </c>
      <c r="E4" s="39">
        <v>578</v>
      </c>
      <c r="F4" s="99">
        <v>0.03326618705035971</v>
      </c>
      <c r="G4" s="40">
        <v>1437.5673307882564</v>
      </c>
      <c r="H4" s="54"/>
    </row>
    <row r="5" spans="1:8" ht="14.25" customHeight="1">
      <c r="A5" s="21">
        <v>2</v>
      </c>
      <c r="B5" s="37" t="s">
        <v>52</v>
      </c>
      <c r="C5" s="38">
        <v>-36.478799999998884</v>
      </c>
      <c r="D5" s="99">
        <v>-0.0024747484906794907</v>
      </c>
      <c r="E5" s="39">
        <v>318053</v>
      </c>
      <c r="F5" s="99">
        <v>0.04353604334262769</v>
      </c>
      <c r="G5" s="40">
        <v>619.0278680777504</v>
      </c>
      <c r="H5" s="54"/>
    </row>
    <row r="6" spans="1:7" ht="14.25">
      <c r="A6" s="21">
        <v>3</v>
      </c>
      <c r="B6" s="37" t="s">
        <v>55</v>
      </c>
      <c r="C6" s="38">
        <v>28.287229999999518</v>
      </c>
      <c r="D6" s="99">
        <v>0.005754139000588637</v>
      </c>
      <c r="E6" s="39">
        <v>0</v>
      </c>
      <c r="F6" s="99">
        <v>0</v>
      </c>
      <c r="G6" s="40">
        <v>0</v>
      </c>
    </row>
    <row r="7" spans="1:7" ht="14.25">
      <c r="A7" s="21">
        <v>4</v>
      </c>
      <c r="B7" s="37" t="s">
        <v>53</v>
      </c>
      <c r="C7" s="38">
        <v>22.76547999999998</v>
      </c>
      <c r="D7" s="99">
        <v>0.005798156311763686</v>
      </c>
      <c r="E7" s="39">
        <v>0</v>
      </c>
      <c r="F7" s="99">
        <v>0</v>
      </c>
      <c r="G7" s="40">
        <v>0</v>
      </c>
    </row>
    <row r="8" spans="1:7" ht="14.25">
      <c r="A8" s="21">
        <v>5</v>
      </c>
      <c r="B8" s="37" t="s">
        <v>69</v>
      </c>
      <c r="C8" s="38">
        <v>10.129560000000055</v>
      </c>
      <c r="D8" s="99">
        <v>0.0069458985694167185</v>
      </c>
      <c r="E8" s="39">
        <v>0</v>
      </c>
      <c r="F8" s="99">
        <v>0</v>
      </c>
      <c r="G8" s="40">
        <v>0</v>
      </c>
    </row>
    <row r="9" spans="1:7" ht="14.25">
      <c r="A9" s="21">
        <v>6</v>
      </c>
      <c r="B9" s="37" t="s">
        <v>62</v>
      </c>
      <c r="C9" s="38">
        <v>3.123540000000037</v>
      </c>
      <c r="D9" s="99">
        <v>0.0015269393752800461</v>
      </c>
      <c r="E9" s="39">
        <v>0</v>
      </c>
      <c r="F9" s="99">
        <v>0</v>
      </c>
      <c r="G9" s="40">
        <v>0</v>
      </c>
    </row>
    <row r="10" spans="1:8" ht="14.25">
      <c r="A10" s="21">
        <v>7</v>
      </c>
      <c r="B10" s="37" t="s">
        <v>103</v>
      </c>
      <c r="C10" s="38">
        <v>-2.2878300000000746</v>
      </c>
      <c r="D10" s="99">
        <v>-0.0023210110580351925</v>
      </c>
      <c r="E10" s="39">
        <v>0</v>
      </c>
      <c r="F10" s="99">
        <v>0</v>
      </c>
      <c r="G10" s="40">
        <v>0</v>
      </c>
      <c r="H10" s="54"/>
    </row>
    <row r="11" spans="1:7" ht="14.25">
      <c r="A11" s="21">
        <v>8</v>
      </c>
      <c r="B11" s="37" t="s">
        <v>19</v>
      </c>
      <c r="C11" s="38">
        <v>-6.094730000000098</v>
      </c>
      <c r="D11" s="99">
        <v>-0.005834281265993334</v>
      </c>
      <c r="E11" s="39">
        <v>0</v>
      </c>
      <c r="F11" s="99">
        <v>0</v>
      </c>
      <c r="G11" s="40">
        <v>0</v>
      </c>
    </row>
    <row r="12" spans="1:7" ht="14.25">
      <c r="A12" s="21">
        <v>9</v>
      </c>
      <c r="B12" s="37" t="s">
        <v>70</v>
      </c>
      <c r="C12" s="38">
        <v>-33.09248999999999</v>
      </c>
      <c r="D12" s="99">
        <v>-0.019797627711937053</v>
      </c>
      <c r="E12" s="39">
        <v>0</v>
      </c>
      <c r="F12" s="99">
        <v>0</v>
      </c>
      <c r="G12" s="40">
        <v>0</v>
      </c>
    </row>
    <row r="13" spans="1:7" ht="14.25">
      <c r="A13" s="21">
        <v>10</v>
      </c>
      <c r="B13" s="37" t="s">
        <v>114</v>
      </c>
      <c r="C13" s="38">
        <v>-438.96003799999966</v>
      </c>
      <c r="D13" s="99">
        <v>-0.09209786095434873</v>
      </c>
      <c r="E13" s="39">
        <v>0</v>
      </c>
      <c r="F13" s="99">
        <v>0</v>
      </c>
      <c r="G13" s="40">
        <v>0</v>
      </c>
    </row>
    <row r="14" spans="1:7" ht="14.25">
      <c r="A14" s="21">
        <v>11</v>
      </c>
      <c r="B14" s="37" t="s">
        <v>102</v>
      </c>
      <c r="C14" s="38">
        <v>-888.7310500000008</v>
      </c>
      <c r="D14" s="99">
        <v>-0.027351201119178103</v>
      </c>
      <c r="E14" s="39">
        <v>2</v>
      </c>
      <c r="F14" s="99">
        <v>4.458016628402024E-05</v>
      </c>
      <c r="G14" s="40">
        <v>-3.488115443367249</v>
      </c>
    </row>
    <row r="15" spans="1:7" ht="14.25">
      <c r="A15" s="21">
        <v>12</v>
      </c>
      <c r="B15" s="37" t="s">
        <v>93</v>
      </c>
      <c r="C15" s="38">
        <v>-60.13102850000001</v>
      </c>
      <c r="D15" s="99">
        <v>-0.012865106350439935</v>
      </c>
      <c r="E15" s="39">
        <v>-25</v>
      </c>
      <c r="F15" s="99">
        <v>-0.0016247481640345746</v>
      </c>
      <c r="G15" s="40">
        <v>-12.385332445549121</v>
      </c>
    </row>
    <row r="16" spans="1:7" ht="14.25">
      <c r="A16" s="21">
        <v>13</v>
      </c>
      <c r="B16" s="37" t="s">
        <v>66</v>
      </c>
      <c r="C16" s="38">
        <v>-153.87960000000058</v>
      </c>
      <c r="D16" s="99">
        <v>-0.0303511454007275</v>
      </c>
      <c r="E16" s="39">
        <v>-23</v>
      </c>
      <c r="F16" s="99">
        <v>-0.0067468465825755355</v>
      </c>
      <c r="G16" s="40">
        <v>-33.44947284239754</v>
      </c>
    </row>
    <row r="17" spans="1:7" ht="14.25">
      <c r="A17" s="21">
        <v>14</v>
      </c>
      <c r="B17" s="37" t="s">
        <v>67</v>
      </c>
      <c r="C17" s="38">
        <v>209.32778000000027</v>
      </c>
      <c r="D17" s="99">
        <v>0.024997325085888807</v>
      </c>
      <c r="E17" s="39">
        <v>-86</v>
      </c>
      <c r="F17" s="99">
        <v>-0.009305345163384549</v>
      </c>
      <c r="G17" s="40">
        <v>-78.11633384548799</v>
      </c>
    </row>
    <row r="18" spans="1:7" ht="14.25">
      <c r="A18" s="21">
        <v>15</v>
      </c>
      <c r="B18" s="37" t="s">
        <v>68</v>
      </c>
      <c r="C18" s="38">
        <v>-3432.6108499999996</v>
      </c>
      <c r="D18" s="99">
        <v>-0.401878601964321</v>
      </c>
      <c r="E18" s="39">
        <v>-745</v>
      </c>
      <c r="F18" s="99">
        <v>-0.40710382513661203</v>
      </c>
      <c r="G18" s="40">
        <v>-3477.633957568306</v>
      </c>
    </row>
    <row r="19" spans="1:8" ht="15.75" thickBot="1">
      <c r="A19" s="92"/>
      <c r="B19" s="95" t="s">
        <v>43</v>
      </c>
      <c r="C19" s="96">
        <v>-1137.6123565000005</v>
      </c>
      <c r="D19" s="100">
        <v>-0.006307723624063528</v>
      </c>
      <c r="E19" s="97">
        <v>317754</v>
      </c>
      <c r="F19" s="100">
        <v>0.04286166936243277</v>
      </c>
      <c r="G19" s="98">
        <v>-1548.4780132791009</v>
      </c>
      <c r="H19" s="54"/>
    </row>
    <row r="20" spans="2:8" ht="15">
      <c r="B20" s="174"/>
      <c r="C20" s="139"/>
      <c r="D20" s="175"/>
      <c r="E20" s="176"/>
      <c r="F20" s="175"/>
      <c r="G20" s="139"/>
      <c r="H20" s="54"/>
    </row>
    <row r="21" spans="2:8" ht="15">
      <c r="B21" s="174"/>
      <c r="C21" s="139"/>
      <c r="D21" s="175"/>
      <c r="E21" s="176"/>
      <c r="F21" s="175"/>
      <c r="G21" s="139"/>
      <c r="H21" s="54"/>
    </row>
    <row r="22" spans="2:8" ht="15">
      <c r="B22" s="174"/>
      <c r="C22" s="139"/>
      <c r="D22" s="175"/>
      <c r="E22" s="176"/>
      <c r="F22" s="175"/>
      <c r="G22" s="139"/>
      <c r="H22" s="54"/>
    </row>
    <row r="23" spans="2:8" ht="14.25">
      <c r="B23" s="69"/>
      <c r="C23" s="70"/>
      <c r="D23" s="71"/>
      <c r="E23" s="72"/>
      <c r="F23" s="71"/>
      <c r="G23" s="70"/>
      <c r="H23" s="5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.75" thickBot="1">
      <c r="B48" s="83"/>
      <c r="C48" s="83"/>
      <c r="D48" s="83"/>
      <c r="E48" s="83"/>
    </row>
    <row r="51" ht="14.25" customHeight="1"/>
    <row r="52" ht="14.25">
      <c r="F52" s="54"/>
    </row>
    <row r="54" ht="14.25">
      <c r="F54"/>
    </row>
    <row r="55" ht="14.25">
      <c r="F55"/>
    </row>
    <row r="56" spans="2:6" ht="30.75" thickBot="1">
      <c r="B56" s="42" t="s">
        <v>22</v>
      </c>
      <c r="C56" s="35" t="s">
        <v>49</v>
      </c>
      <c r="D56" s="35" t="s">
        <v>50</v>
      </c>
      <c r="E56" s="60" t="s">
        <v>47</v>
      </c>
      <c r="F56"/>
    </row>
    <row r="57" spans="2:5" ht="14.25">
      <c r="B57" s="37" t="str">
        <f aca="true" t="shared" si="0" ref="B57:D61">B4</f>
        <v>ОТП Класичний</v>
      </c>
      <c r="C57" s="38">
        <f t="shared" si="0"/>
        <v>3641.020469999999</v>
      </c>
      <c r="D57" s="99">
        <f t="shared" si="0"/>
        <v>0.042513033142393054</v>
      </c>
      <c r="E57" s="40">
        <f>G4</f>
        <v>1437.5673307882564</v>
      </c>
    </row>
    <row r="58" spans="2:5" ht="14.25">
      <c r="B58" s="37" t="str">
        <f t="shared" si="0"/>
        <v>ОТП Фонд Акцій</v>
      </c>
      <c r="C58" s="38">
        <f t="shared" si="0"/>
        <v>-36.478799999998884</v>
      </c>
      <c r="D58" s="99">
        <f t="shared" si="0"/>
        <v>-0.0024747484906794907</v>
      </c>
      <c r="E58" s="40">
        <f>G5</f>
        <v>619.0278680777504</v>
      </c>
    </row>
    <row r="59" spans="2:5" ht="14.25">
      <c r="B59" s="37" t="str">
        <f t="shared" si="0"/>
        <v>Альтус-Депозит</v>
      </c>
      <c r="C59" s="38">
        <f t="shared" si="0"/>
        <v>28.287229999999518</v>
      </c>
      <c r="D59" s="99">
        <f t="shared" si="0"/>
        <v>0.005754139000588637</v>
      </c>
      <c r="E59" s="40">
        <f>G6</f>
        <v>0</v>
      </c>
    </row>
    <row r="60" spans="2:5" ht="14.25">
      <c r="B60" s="37" t="str">
        <f t="shared" si="0"/>
        <v>Альтус-Збалансований</v>
      </c>
      <c r="C60" s="38">
        <f t="shared" si="0"/>
        <v>22.76547999999998</v>
      </c>
      <c r="D60" s="99">
        <f t="shared" si="0"/>
        <v>0.005798156311763686</v>
      </c>
      <c r="E60" s="40">
        <f>G7</f>
        <v>0</v>
      </c>
    </row>
    <row r="61" spans="2:5" ht="14.25">
      <c r="B61" s="131" t="str">
        <f t="shared" si="0"/>
        <v>УНIВЕР.УА/Тарас Шевченко: Фонд Заощаджень</v>
      </c>
      <c r="C61" s="132">
        <f t="shared" si="0"/>
        <v>10.129560000000055</v>
      </c>
      <c r="D61" s="133">
        <f t="shared" si="0"/>
        <v>0.0069458985694167185</v>
      </c>
      <c r="E61" s="134">
        <f>G8</f>
        <v>0</v>
      </c>
    </row>
    <row r="62" spans="2:5" ht="14.25">
      <c r="B62" s="127" t="str">
        <f aca="true" t="shared" si="1" ref="B62:D65">B14</f>
        <v>КІНТО-Класичний</v>
      </c>
      <c r="C62" s="128">
        <f t="shared" si="1"/>
        <v>-888.7310500000008</v>
      </c>
      <c r="D62" s="129">
        <f t="shared" si="1"/>
        <v>-0.027351201119178103</v>
      </c>
      <c r="E62" s="130">
        <f>G14</f>
        <v>-3.488115443367249</v>
      </c>
    </row>
    <row r="63" spans="2:5" ht="14.25">
      <c r="B63" s="127" t="str">
        <f t="shared" si="1"/>
        <v>КІНТО-Казначейський</v>
      </c>
      <c r="C63" s="128">
        <f t="shared" si="1"/>
        <v>-60.13102850000001</v>
      </c>
      <c r="D63" s="129">
        <f t="shared" si="1"/>
        <v>-0.012865106350439935</v>
      </c>
      <c r="E63" s="130">
        <f>G15</f>
        <v>-12.385332445549121</v>
      </c>
    </row>
    <row r="64" spans="2:5" ht="14.25">
      <c r="B64" s="127" t="str">
        <f t="shared" si="1"/>
        <v>КІНТО-Еквіті</v>
      </c>
      <c r="C64" s="128">
        <f t="shared" si="1"/>
        <v>-153.87960000000058</v>
      </c>
      <c r="D64" s="129">
        <f t="shared" si="1"/>
        <v>-0.0303511454007275</v>
      </c>
      <c r="E64" s="130">
        <f>G16</f>
        <v>-33.44947284239754</v>
      </c>
    </row>
    <row r="65" spans="2:5" ht="14.25">
      <c r="B65" s="127" t="str">
        <f t="shared" si="1"/>
        <v>УНІВЕР.УА/Ярослав Мудрий: Фонд Акцiй</v>
      </c>
      <c r="C65" s="128">
        <f t="shared" si="1"/>
        <v>209.32778000000027</v>
      </c>
      <c r="D65" s="129">
        <f t="shared" si="1"/>
        <v>0.024997325085888807</v>
      </c>
      <c r="E65" s="130">
        <f>G17</f>
        <v>-78.11633384548799</v>
      </c>
    </row>
    <row r="66" spans="2:5" ht="14.25">
      <c r="B66" s="127" t="str">
        <f>B18</f>
        <v>УНIВЕР.УА/Михайло Грушевський: Фонд Державних Паперiв</v>
      </c>
      <c r="C66" s="128">
        <f>C18</f>
        <v>-3432.6108499999996</v>
      </c>
      <c r="D66" s="129">
        <f>D18</f>
        <v>-0.401878601964321</v>
      </c>
      <c r="E66" s="130">
        <f>G18</f>
        <v>-3477.633957568306</v>
      </c>
    </row>
    <row r="67" spans="2:5" ht="14.25">
      <c r="B67" s="140" t="s">
        <v>48</v>
      </c>
      <c r="C67" s="141">
        <f>C19-SUM(C57:C66)</f>
        <v>-477.311547999999</v>
      </c>
      <c r="D67" s="142"/>
      <c r="E67" s="141">
        <f>G19-SUM(E57:E66)</f>
        <v>0</v>
      </c>
    </row>
    <row r="68" spans="2:5" ht="15">
      <c r="B68" s="138" t="s">
        <v>43</v>
      </c>
      <c r="C68" s="139">
        <f>SUM(C57:C67)</f>
        <v>-1137.6123565000005</v>
      </c>
      <c r="D68" s="139"/>
      <c r="E68" s="139">
        <f>SUM(E57:E67)</f>
        <v>-1548.478013279101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B18" sqref="B18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22</v>
      </c>
      <c r="B1" s="68" t="s">
        <v>72</v>
      </c>
      <c r="C1" s="10"/>
    </row>
    <row r="2" spans="1:3" ht="14.25">
      <c r="A2" s="143" t="s">
        <v>114</v>
      </c>
      <c r="B2" s="150">
        <v>-0.09209781691385932</v>
      </c>
      <c r="C2" s="10"/>
    </row>
    <row r="3" spans="1:3" ht="14.25">
      <c r="A3" s="143" t="s">
        <v>52</v>
      </c>
      <c r="B3" s="151">
        <v>-0.044554455445676155</v>
      </c>
      <c r="C3" s="10"/>
    </row>
    <row r="4" spans="1:3" ht="14.25">
      <c r="A4" s="143" t="s">
        <v>102</v>
      </c>
      <c r="B4" s="151">
        <v>-0.027394568885224624</v>
      </c>
      <c r="C4" s="10"/>
    </row>
    <row r="5" spans="1:3" ht="14.25">
      <c r="A5" s="143" t="s">
        <v>66</v>
      </c>
      <c r="B5" s="151">
        <v>-0.023764604976274972</v>
      </c>
      <c r="C5" s="10"/>
    </row>
    <row r="6" spans="1:3" ht="14.25">
      <c r="A6" s="144" t="s">
        <v>70</v>
      </c>
      <c r="B6" s="152">
        <v>-0.019797630077048156</v>
      </c>
      <c r="C6" s="10"/>
    </row>
    <row r="7" spans="1:3" ht="14.25">
      <c r="A7" s="144" t="s">
        <v>93</v>
      </c>
      <c r="B7" s="152">
        <v>-0.011258540856992072</v>
      </c>
      <c r="C7" s="10"/>
    </row>
    <row r="8" spans="1:3" ht="14.25">
      <c r="A8" s="143" t="s">
        <v>19</v>
      </c>
      <c r="B8" s="151">
        <v>-0.005834363519754637</v>
      </c>
      <c r="C8" s="10"/>
    </row>
    <row r="9" spans="1:3" ht="14.25">
      <c r="A9" s="143" t="s">
        <v>103</v>
      </c>
      <c r="B9" s="151">
        <v>-0.002321035231463542</v>
      </c>
      <c r="C9" s="10"/>
    </row>
    <row r="10" spans="1:3" ht="14.25">
      <c r="A10" s="143" t="s">
        <v>62</v>
      </c>
      <c r="B10" s="151">
        <v>0.0015269298866944503</v>
      </c>
      <c r="C10" s="10"/>
    </row>
    <row r="11" spans="1:3" ht="14.25">
      <c r="A11" s="143" t="s">
        <v>55</v>
      </c>
      <c r="B11" s="151">
        <v>0.005753704649939184</v>
      </c>
      <c r="C11" s="10"/>
    </row>
    <row r="12" spans="1:3" ht="14.25">
      <c r="A12" s="143" t="s">
        <v>53</v>
      </c>
      <c r="B12" s="151">
        <v>0.005797011753981174</v>
      </c>
      <c r="C12" s="10"/>
    </row>
    <row r="13" spans="1:3" ht="14.25">
      <c r="A13" s="143" t="s">
        <v>69</v>
      </c>
      <c r="B13" s="151">
        <v>0.006945900235243885</v>
      </c>
      <c r="C13" s="10"/>
    </row>
    <row r="14" spans="1:3" ht="14.25">
      <c r="A14" s="143" t="s">
        <v>68</v>
      </c>
      <c r="B14" s="151">
        <v>0.008813056857737589</v>
      </c>
      <c r="C14" s="10"/>
    </row>
    <row r="15" spans="1:3" ht="14.25">
      <c r="A15" s="143" t="s">
        <v>17</v>
      </c>
      <c r="B15" s="151">
        <v>0.008948713786953721</v>
      </c>
      <c r="C15" s="10"/>
    </row>
    <row r="16" spans="1:3" ht="14.25">
      <c r="A16" s="143" t="s">
        <v>67</v>
      </c>
      <c r="B16" s="151">
        <v>0.03462491296257908</v>
      </c>
      <c r="C16" s="10"/>
    </row>
    <row r="17" spans="1:3" ht="14.25">
      <c r="A17" s="145" t="s">
        <v>27</v>
      </c>
      <c r="B17" s="150">
        <v>-0.0103075190515443</v>
      </c>
      <c r="C17" s="10"/>
    </row>
    <row r="18" spans="1:3" ht="14.25">
      <c r="A18" s="145" t="s">
        <v>1</v>
      </c>
      <c r="B18" s="150">
        <v>-0.06821763602251407</v>
      </c>
      <c r="C18" s="10"/>
    </row>
    <row r="19" spans="1:3" ht="14.25">
      <c r="A19" s="145" t="s">
        <v>0</v>
      </c>
      <c r="B19" s="150">
        <v>-0.0009190686388897973</v>
      </c>
      <c r="C19" s="58"/>
    </row>
    <row r="20" spans="1:3" ht="14.25">
      <c r="A20" s="145" t="s">
        <v>28</v>
      </c>
      <c r="B20" s="150">
        <v>0.004181432239670935</v>
      </c>
      <c r="C20" s="9"/>
    </row>
    <row r="21" spans="1:3" ht="14.25">
      <c r="A21" s="145" t="s">
        <v>29</v>
      </c>
      <c r="B21" s="150">
        <v>0.002478250811478233</v>
      </c>
      <c r="C21" s="78"/>
    </row>
    <row r="22" spans="1:3" ht="14.25">
      <c r="A22" s="145" t="s">
        <v>30</v>
      </c>
      <c r="B22" s="150">
        <v>0.007808219178082191</v>
      </c>
      <c r="C22" s="10"/>
    </row>
    <row r="23" spans="1:3" ht="15" thickBot="1">
      <c r="A23" s="146" t="s">
        <v>96</v>
      </c>
      <c r="B23" s="153">
        <v>0.0030632806062946827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0" zoomScaleNormal="80" workbookViewId="0" topLeftCell="B1">
      <selection activeCell="F4" sqref="F4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8" t="s">
        <v>89</v>
      </c>
      <c r="B1" s="178"/>
      <c r="C1" s="178"/>
      <c r="D1" s="178"/>
      <c r="E1" s="178"/>
      <c r="F1" s="178"/>
      <c r="G1" s="178"/>
      <c r="H1" s="178"/>
      <c r="I1" s="178"/>
      <c r="J1" s="178"/>
      <c r="K1" s="13"/>
      <c r="L1" s="14"/>
      <c r="M1" s="14"/>
    </row>
    <row r="2" spans="1:10" ht="30.75" thickBot="1">
      <c r="A2" s="15" t="s">
        <v>36</v>
      </c>
      <c r="B2" s="15" t="s">
        <v>22</v>
      </c>
      <c r="C2" s="44" t="s">
        <v>32</v>
      </c>
      <c r="D2" s="44" t="s">
        <v>33</v>
      </c>
      <c r="E2" s="44" t="s">
        <v>37</v>
      </c>
      <c r="F2" s="44" t="s">
        <v>38</v>
      </c>
      <c r="G2" s="44" t="s">
        <v>39</v>
      </c>
      <c r="H2" s="44" t="s">
        <v>12</v>
      </c>
      <c r="I2" s="44" t="s">
        <v>13</v>
      </c>
      <c r="J2" s="25" t="s">
        <v>14</v>
      </c>
    </row>
    <row r="3" spans="1:10" ht="14.25">
      <c r="A3" s="21">
        <v>1</v>
      </c>
      <c r="B3" s="112" t="s">
        <v>97</v>
      </c>
      <c r="C3" s="113" t="s">
        <v>35</v>
      </c>
      <c r="D3" s="114" t="s">
        <v>99</v>
      </c>
      <c r="E3" s="115">
        <v>799879.8003</v>
      </c>
      <c r="F3" s="116">
        <v>1982</v>
      </c>
      <c r="G3" s="115">
        <v>403.572</v>
      </c>
      <c r="H3" s="53">
        <v>1000</v>
      </c>
      <c r="I3" s="112" t="s">
        <v>20</v>
      </c>
      <c r="J3" s="117" t="s">
        <v>31</v>
      </c>
    </row>
    <row r="4" spans="1:10" ht="15.75" thickBot="1">
      <c r="A4" s="179" t="s">
        <v>43</v>
      </c>
      <c r="B4" s="180"/>
      <c r="C4" s="118" t="s">
        <v>44</v>
      </c>
      <c r="D4" s="118" t="s">
        <v>44</v>
      </c>
      <c r="E4" s="101">
        <f>SUM(E3:E3)</f>
        <v>799879.8003</v>
      </c>
      <c r="F4" s="102">
        <f>SUM(F3:F3)</f>
        <v>1982</v>
      </c>
      <c r="G4" s="118" t="s">
        <v>44</v>
      </c>
      <c r="H4" s="118" t="s">
        <v>44</v>
      </c>
      <c r="I4" s="118" t="s">
        <v>44</v>
      </c>
      <c r="J4" s="118" t="s">
        <v>44</v>
      </c>
    </row>
  </sheetData>
  <mergeCells count="2">
    <mergeCell ref="A1:J1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0" zoomScaleNormal="80" workbookViewId="0" topLeftCell="A1">
      <selection activeCell="E5" sqref="E5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90" t="s">
        <v>81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5.75" customHeight="1" thickBot="1">
      <c r="A2" s="183" t="s">
        <v>36</v>
      </c>
      <c r="B2" s="105"/>
      <c r="C2" s="106"/>
      <c r="D2" s="107"/>
      <c r="E2" s="185" t="s">
        <v>60</v>
      </c>
      <c r="F2" s="185"/>
      <c r="G2" s="185"/>
      <c r="H2" s="185"/>
      <c r="I2" s="185"/>
      <c r="J2" s="185"/>
    </row>
    <row r="3" spans="1:10" ht="75.75" thickBot="1">
      <c r="A3" s="184"/>
      <c r="B3" s="108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ht="14.25" collapsed="1">
      <c r="A4" s="21">
        <v>1</v>
      </c>
      <c r="B4" s="27" t="s">
        <v>97</v>
      </c>
      <c r="C4" s="109">
        <v>39048</v>
      </c>
      <c r="D4" s="109">
        <v>39140</v>
      </c>
      <c r="E4" s="103">
        <v>-0.02461684068971115</v>
      </c>
      <c r="F4" s="103">
        <v>-0.016437071489211252</v>
      </c>
      <c r="G4" s="103">
        <v>-0.046542626706864154</v>
      </c>
      <c r="H4" s="103">
        <v>-0.0496471817633396</v>
      </c>
      <c r="I4" s="103">
        <v>-0.596427999999987</v>
      </c>
      <c r="J4" s="110">
        <v>-0.059277630250777036</v>
      </c>
    </row>
    <row r="5" spans="1:10" ht="15.75" thickBot="1">
      <c r="A5" s="154"/>
      <c r="B5" s="159" t="s">
        <v>94</v>
      </c>
      <c r="C5" s="160" t="s">
        <v>44</v>
      </c>
      <c r="D5" s="160" t="s">
        <v>44</v>
      </c>
      <c r="E5" s="161">
        <f>AVERAGE(E4:E4)</f>
        <v>-0.02461684068971115</v>
      </c>
      <c r="F5" s="161">
        <f>AVERAGE(F4:F4)</f>
        <v>-0.016437071489211252</v>
      </c>
      <c r="G5" s="161">
        <f>AVERAGE(G4:G4)</f>
        <v>-0.046542626706864154</v>
      </c>
      <c r="H5" s="161">
        <f>AVERAGE(H4:H4)</f>
        <v>-0.0496471817633396</v>
      </c>
      <c r="I5" s="160" t="s">
        <v>44</v>
      </c>
      <c r="J5" s="161">
        <f>AVERAGE(J4:J4)</f>
        <v>-0.059277630250777036</v>
      </c>
    </row>
    <row r="6" spans="1:10" ht="15" thickBot="1">
      <c r="A6" s="191" t="s">
        <v>80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2:9" ht="14.25">
      <c r="B7" s="29"/>
      <c r="C7" s="30"/>
      <c r="D7" s="30"/>
      <c r="E7" s="29"/>
      <c r="F7" s="29"/>
      <c r="G7" s="29"/>
      <c r="H7" s="29"/>
      <c r="I7" s="29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4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A1:J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0"/>
  <sheetViews>
    <sheetView zoomScale="80" zoomScaleNormal="80" workbookViewId="0" topLeftCell="A1">
      <selection activeCell="A37" sqref="A37:IV37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7" t="s">
        <v>75</v>
      </c>
      <c r="B1" s="187"/>
      <c r="C1" s="187"/>
      <c r="D1" s="187"/>
      <c r="E1" s="187"/>
      <c r="F1" s="187"/>
      <c r="G1" s="187"/>
    </row>
    <row r="2" spans="1:7" s="31" customFormat="1" ht="15.75" customHeight="1" thickBot="1">
      <c r="A2" s="183" t="s">
        <v>36</v>
      </c>
      <c r="B2" s="93"/>
      <c r="C2" s="188" t="s">
        <v>23</v>
      </c>
      <c r="D2" s="189"/>
      <c r="E2" s="188" t="s">
        <v>24</v>
      </c>
      <c r="F2" s="189"/>
      <c r="G2" s="94"/>
    </row>
    <row r="3" spans="1:7" s="31" customFormat="1" ht="45.75" thickBot="1">
      <c r="A3" s="184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7" s="31" customFormat="1" ht="14.25">
      <c r="A4" s="21">
        <v>1</v>
      </c>
      <c r="B4" s="37" t="s">
        <v>97</v>
      </c>
      <c r="C4" s="38">
        <v>-20.187339999999967</v>
      </c>
      <c r="D4" s="103">
        <v>-0.02461669174137981</v>
      </c>
      <c r="E4" s="39">
        <v>0</v>
      </c>
      <c r="F4" s="103">
        <v>0</v>
      </c>
      <c r="G4" s="40">
        <v>0</v>
      </c>
    </row>
    <row r="5" spans="1:7" s="31" customFormat="1" ht="15.75" thickBot="1">
      <c r="A5" s="120"/>
      <c r="B5" s="95" t="s">
        <v>43</v>
      </c>
      <c r="C5" s="121">
        <v>-20.187339999999967</v>
      </c>
      <c r="D5" s="100">
        <v>-0.02461669174137981</v>
      </c>
      <c r="E5" s="97">
        <v>0</v>
      </c>
      <c r="F5" s="100">
        <v>0</v>
      </c>
      <c r="G5" s="98">
        <v>0</v>
      </c>
    </row>
    <row r="6" spans="1:7" s="31" customFormat="1" ht="15">
      <c r="A6" s="154"/>
      <c r="B6" s="174"/>
      <c r="C6" s="139"/>
      <c r="D6" s="175"/>
      <c r="E6" s="176"/>
      <c r="F6" s="175"/>
      <c r="G6" s="139"/>
    </row>
    <row r="7" spans="1:7" s="31" customFormat="1" ht="15">
      <c r="A7" s="29"/>
      <c r="B7" s="174"/>
      <c r="C7" s="139"/>
      <c r="D7" s="175"/>
      <c r="E7" s="176"/>
      <c r="F7" s="175"/>
      <c r="G7" s="139"/>
    </row>
    <row r="8" spans="1:7" s="31" customFormat="1" ht="15">
      <c r="A8" s="29"/>
      <c r="B8" s="174"/>
      <c r="C8" s="139"/>
      <c r="D8" s="175"/>
      <c r="E8" s="176"/>
      <c r="F8" s="175"/>
      <c r="G8" s="139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22</v>
      </c>
      <c r="C35" s="35" t="s">
        <v>49</v>
      </c>
      <c r="D35" s="35" t="s">
        <v>50</v>
      </c>
      <c r="E35" s="36" t="s">
        <v>47</v>
      </c>
    </row>
    <row r="36" spans="1:5" ht="14.25">
      <c r="A36" s="22">
        <v>1</v>
      </c>
      <c r="B36" s="37" t="str">
        <f>B4</f>
        <v>ТАСК Український Капітал</v>
      </c>
      <c r="C36" s="125">
        <f>C4</f>
        <v>-20.187339999999967</v>
      </c>
      <c r="D36" s="103">
        <f>D4</f>
        <v>-0.02461669174137981</v>
      </c>
      <c r="E36" s="126">
        <f>G4</f>
        <v>0</v>
      </c>
    </row>
    <row r="37" spans="2:5" ht="14.25">
      <c r="B37" s="37"/>
      <c r="C37" s="125"/>
      <c r="D37" s="103"/>
      <c r="E37" s="126"/>
    </row>
    <row r="38" spans="2:5" ht="14.25">
      <c r="B38" s="37"/>
      <c r="C38" s="125"/>
      <c r="D38" s="103"/>
      <c r="E38" s="126"/>
    </row>
    <row r="39" spans="2:5" ht="14.25">
      <c r="B39" s="37"/>
      <c r="C39" s="125"/>
      <c r="D39" s="103"/>
      <c r="E39" s="126"/>
    </row>
    <row r="40" spans="2:5" ht="14.25">
      <c r="B40" s="37"/>
      <c r="C40" s="125"/>
      <c r="D40" s="103"/>
      <c r="E40" s="126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0" zoomScaleNormal="80" workbookViewId="0" topLeftCell="A1">
      <selection activeCell="A4" sqref="A4:B9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22</v>
      </c>
      <c r="B1" s="68" t="s">
        <v>72</v>
      </c>
      <c r="C1" s="10"/>
      <c r="D1" s="10"/>
    </row>
    <row r="2" spans="1:4" ht="14.25">
      <c r="A2" s="27" t="s">
        <v>97</v>
      </c>
      <c r="B2" s="147">
        <v>0.031405959364976255</v>
      </c>
      <c r="C2" s="10"/>
      <c r="D2" s="10"/>
    </row>
    <row r="3" spans="1:4" ht="14.25">
      <c r="A3" s="27" t="s">
        <v>27</v>
      </c>
      <c r="B3" s="148">
        <v>-0.0246168406897112</v>
      </c>
      <c r="C3" s="10"/>
      <c r="D3" s="10"/>
    </row>
    <row r="4" spans="1:4" ht="14.25">
      <c r="A4" s="27" t="s">
        <v>1</v>
      </c>
      <c r="B4" s="148">
        <v>-0.06821763602251407</v>
      </c>
      <c r="C4" s="10"/>
      <c r="D4" s="10"/>
    </row>
    <row r="5" spans="1:4" ht="14.25">
      <c r="A5" s="27" t="s">
        <v>0</v>
      </c>
      <c r="B5" s="148">
        <v>-0.0009190686388897973</v>
      </c>
      <c r="C5" s="10"/>
      <c r="D5" s="10"/>
    </row>
    <row r="6" spans="1:4" ht="14.25">
      <c r="A6" s="27" t="s">
        <v>28</v>
      </c>
      <c r="B6" s="148">
        <v>0.004181432239670935</v>
      </c>
      <c r="C6" s="10"/>
      <c r="D6" s="10"/>
    </row>
    <row r="7" spans="1:4" ht="14.25">
      <c r="A7" s="27" t="s">
        <v>29</v>
      </c>
      <c r="B7" s="148">
        <v>0.002478250811478233</v>
      </c>
      <c r="C7" s="10"/>
      <c r="D7" s="10"/>
    </row>
    <row r="8" spans="1:4" ht="14.25">
      <c r="A8" s="27" t="s">
        <v>30</v>
      </c>
      <c r="B8" s="148">
        <v>0.007808219178082191</v>
      </c>
      <c r="C8" s="10"/>
      <c r="D8" s="10"/>
    </row>
    <row r="9" spans="1:4" ht="15" thickBot="1">
      <c r="A9" s="80" t="s">
        <v>96</v>
      </c>
      <c r="B9" s="149">
        <v>0.0030632806062946827</v>
      </c>
      <c r="C9" s="10"/>
      <c r="D9" s="10"/>
    </row>
    <row r="10" spans="2:4" ht="14.25">
      <c r="B10" s="166"/>
      <c r="C10" s="10"/>
      <c r="D10" s="10"/>
    </row>
    <row r="11" spans="1:4" ht="14.25">
      <c r="A11" s="55"/>
      <c r="B11" s="56"/>
      <c r="C11" s="10"/>
      <c r="D11" s="10"/>
    </row>
    <row r="12" spans="1:4" ht="14.25">
      <c r="A12" s="55"/>
      <c r="B12" s="56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2022-01-19T14:45:15Z</dcterms:modified>
  <cp:category/>
  <cp:version/>
  <cp:contentType/>
  <cp:contentStatus/>
</cp:coreProperties>
</file>