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firstSheet="1" activeTab="12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<sst xmlns="http://schemas.openxmlformats.org/spreadsheetml/2006/main" count="506" uniqueCount="169">
  <si>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</si>
  <si>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</si>
  <si>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</si>
  <si>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</si>
  <si>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</si>
  <si>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</si>
  <si>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</si>
  <si>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</si>
  <si>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</si>
  <si>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</si>
  <si>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</si>
  <si>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</si>
  <si>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</si>
  <si>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</si>
  <si>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</si>
  <si>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</si>
  <si>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</si>
  <si>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</si>
  <si>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</si>
  <si>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</si>
  <si>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</si>
  <si>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Дельта-Фонд збалансований</t>
  </si>
  <si>
    <t>Конкорд Достаток</t>
  </si>
  <si>
    <t>Преміум-фонд Індексний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</si>
  <si>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</si>
  <si>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</si>
  <si>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</si>
  <si>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</si>
  <si>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</si>
  <si>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</si>
  <si>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</si>
  <si>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</si>
  <si>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</si>
  <si>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</si>
  <si>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</si>
  <si>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</si>
  <si>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</si>
  <si>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</si>
  <si>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</si>
  <si>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</si>
  <si>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</si>
  <si>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</si>
  <si>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</si>
  <si>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</si>
  <si>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</si>
  <si>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http://www.task.ua/</t>
  </si>
  <si>
    <t>Форма</t>
  </si>
  <si>
    <t>Вид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</si>
  <si>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</si>
  <si>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</si>
  <si>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</si>
  <si>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</si>
  <si>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</si>
  <si>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http://www.delta-capital.com.ua/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</si>
  <si>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</si>
  <si>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</si>
  <si>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</si>
  <si>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</si>
  <si>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</si>
  <si>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</si>
  <si>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</si>
  <si>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</si>
  <si>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</si>
  <si>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ТОВ КУА "АРТ - КАПІТАЛ Менеджмент"</t>
  </si>
  <si>
    <t>http://www.sem.biz.ua/</t>
  </si>
  <si>
    <t>http://otpcapital.com.ua/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</si>
  <si>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</si>
  <si>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</si>
  <si>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</si>
  <si>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</si>
  <si>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</si>
  <si>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</si>
  <si>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</si>
  <si>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</si>
  <si>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</si>
  <si>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</si>
  <si>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</si>
  <si>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</si>
  <si>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</si>
  <si>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</si>
  <si>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</si>
  <si>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</si>
  <si>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</si>
  <si>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</si>
  <si>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</si>
  <si>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</si>
  <si>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</si>
  <si>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</si>
  <si>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</si>
  <si>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</si>
  <si>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</si>
  <si>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</si>
  <si>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</si>
  <si>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Доходність інвестиційних сертифікатів</t>
  </si>
  <si>
    <t>Оптімум</t>
  </si>
  <si>
    <t>ТОВ КУА "СЕМ"</t>
  </si>
  <si>
    <t>Зміна з початку року</t>
  </si>
  <si>
    <t>ВСІ</t>
  </si>
  <si>
    <t>ТОВ КУА "Всесвіт"</t>
  </si>
  <si>
    <t>http://www.vseswit.com.ua/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</si>
  <si>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</si>
  <si>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</si>
  <si>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</si>
  <si>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</si>
  <si>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</si>
  <si>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</si>
  <si>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</si>
  <si>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</si>
  <si>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</si>
  <si>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</si>
  <si>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</si>
  <si>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</si>
  <si>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</si>
  <si>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</si>
  <si>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</si>
  <si>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</si>
  <si>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</si>
  <si>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</si>
  <si>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</si>
  <si>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</si>
  <si>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</si>
  <si>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</si>
  <si>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</si>
  <si>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</si>
  <si>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КІНТО-Весна</t>
  </si>
  <si>
    <t>1 рік</t>
  </si>
  <si>
    <t>Зміна за місяць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</si>
  <si>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</si>
  <si>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</si>
  <si>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</si>
  <si>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</si>
  <si>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</si>
  <si>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</si>
  <si>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</si>
  <si>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</si>
  <si>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</si>
  <si>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</si>
  <si>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</si>
  <si>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</si>
  <si>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</si>
  <si>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</si>
  <si>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</si>
  <si>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</si>
  <si>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</si>
  <si>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</si>
  <si>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</si>
  <si>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</si>
  <si>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</si>
  <si>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</si>
  <si>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Оріон</t>
  </si>
  <si>
    <t>ТОВ "КУА "УПІ КАПІТАЛ"</t>
  </si>
  <si>
    <t>http://upicapital.com</t>
  </si>
  <si>
    <t>Центавр</t>
  </si>
  <si>
    <t>ТОВ "КУА "ФІДО ІНВЕСТМЕНТС"</t>
  </si>
  <si>
    <t>http://fidobank.ua/</t>
  </si>
  <si>
    <t>КІНТО-Казначейський</t>
  </si>
  <si>
    <t>Середнє значення</t>
  </si>
  <si>
    <t>ОТП Облігаційний</t>
  </si>
  <si>
    <t>"Золотий" депозит (за офіційним курсом золота)</t>
  </si>
  <si>
    <t>з початку 2014 року</t>
  </si>
  <si>
    <t>ФІДО Фонд Облігаційний</t>
  </si>
  <si>
    <t>ТАСК Український Капітал</t>
  </si>
  <si>
    <t>ТАСК Універсал</t>
  </si>
  <si>
    <t/>
  </si>
  <si>
    <t>WIG20 (Польща)</t>
  </si>
  <si>
    <t>травень</t>
  </si>
  <si>
    <t>червень</t>
  </si>
  <si>
    <t>3 місяці</t>
  </si>
  <si>
    <t>6 місяців  (з початку року)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</si>
</sst>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%"/>
    <numFmt numFmtId="177" formatCode="dd/mm/yy;@"/>
    <numFmt numFmtId="178" formatCode="#,##0.00&quot; грн.&quot;;\-#,##0.00&quot; грн.&quot;"/>
    <numFmt numFmtId="179" formatCode="#,##0.00\ &quot;грн.&quot;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2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1"/>
      <name val="Arial Cyr"/>
      <family val="2"/>
    </font>
    <font>
      <b/>
      <sz val="11"/>
      <color indexed="8"/>
      <name val="Arial"/>
      <family val="2"/>
    </font>
    <font>
      <b/>
      <sz val="11.75"/>
      <name val="Arial"/>
      <family val="0"/>
    </font>
    <font>
      <sz val="9.25"/>
      <name val="Arial"/>
      <family val="2"/>
    </font>
    <font>
      <sz val="9"/>
      <name val="Arial Cyr"/>
      <family val="2"/>
    </font>
    <font>
      <b/>
      <sz val="8.75"/>
      <name val="Arial Cyr"/>
      <family val="0"/>
    </font>
    <font>
      <b/>
      <sz val="8.75"/>
      <color indexed="48"/>
      <name val="Arial Cyr"/>
      <family val="0"/>
    </font>
    <font>
      <b/>
      <sz val="8.5"/>
      <name val="Arial Cyr"/>
      <family val="0"/>
    </font>
    <font>
      <b/>
      <sz val="8.5"/>
      <color indexed="17"/>
      <name val="Arial Cyr"/>
      <family val="0"/>
    </font>
    <font>
      <b/>
      <sz val="8.5"/>
      <color indexed="20"/>
      <name val="Arial Cyr"/>
      <family val="0"/>
    </font>
    <font>
      <b/>
      <sz val="9.5"/>
      <name val="Arial Cyr"/>
      <family val="0"/>
    </font>
    <font>
      <b/>
      <sz val="9.5"/>
      <color indexed="23"/>
      <name val="Arial Cyr"/>
      <family val="0"/>
    </font>
    <font>
      <b/>
      <sz val="8.5"/>
      <color indexed="18"/>
      <name val="Arial Cyr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2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8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0" fontId="12" fillId="0" borderId="2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5" xfId="20" applyFont="1" applyFill="1" applyBorder="1" applyAlignment="1">
      <alignment vertical="center" wrapText="1"/>
      <protection/>
    </xf>
    <xf numFmtId="10" fontId="22" fillId="0" borderId="26" xfId="21" applyNumberFormat="1" applyFont="1" applyFill="1" applyBorder="1" applyAlignment="1">
      <alignment horizontal="center" vertical="center" wrapText="1"/>
      <protection/>
    </xf>
    <xf numFmtId="0" fontId="11" fillId="0" borderId="27" xfId="0" applyFont="1" applyFill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0" fillId="0" borderId="29" xfId="0" applyBorder="1" applyAlignment="1">
      <alignment/>
    </xf>
    <xf numFmtId="0" fontId="12" fillId="0" borderId="30" xfId="0" applyFont="1" applyFill="1" applyBorder="1" applyAlignment="1">
      <alignment horizontal="center" vertical="center" wrapText="1" shrinkToFit="1"/>
    </xf>
    <xf numFmtId="4" fontId="12" fillId="0" borderId="31" xfId="0" applyNumberFormat="1" applyFont="1" applyFill="1" applyBorder="1" applyAlignment="1">
      <alignment horizontal="right" vertical="center" indent="1"/>
    </xf>
    <xf numFmtId="3" fontId="12" fillId="0" borderId="32" xfId="0" applyNumberFormat="1" applyFont="1" applyFill="1" applyBorder="1" applyAlignment="1">
      <alignment horizontal="right" vertical="center" indent="1"/>
    </xf>
    <xf numFmtId="4" fontId="12" fillId="0" borderId="33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1" fillId="0" borderId="16" xfId="22" applyNumberFormat="1" applyFont="1" applyFill="1" applyBorder="1" applyAlignment="1">
      <alignment horizontal="right" vertical="center" wrapText="1" indent="1"/>
      <protection/>
    </xf>
    <xf numFmtId="3" fontId="41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14" fontId="11" fillId="0" borderId="34" xfId="0" applyNumberFormat="1" applyFont="1" applyBorder="1" applyAlignment="1">
      <alignment horizontal="center" vertical="center"/>
    </xf>
    <xf numFmtId="14" fontId="11" fillId="0" borderId="3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" fontId="12" fillId="0" borderId="32" xfId="0" applyNumberFormat="1" applyFont="1" applyFill="1" applyBorder="1" applyAlignment="1">
      <alignment horizontal="right" vertical="center" indent="1"/>
    </xf>
    <xf numFmtId="0" fontId="11" fillId="0" borderId="37" xfId="0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shrinkToFit="1"/>
    </xf>
    <xf numFmtId="0" fontId="11" fillId="0" borderId="39" xfId="0" applyFont="1" applyFill="1" applyBorder="1" applyAlignment="1">
      <alignment horizontal="left" vertical="center" wrapText="1" shrinkToFit="1"/>
    </xf>
    <xf numFmtId="4" fontId="11" fillId="0" borderId="40" xfId="0" applyNumberFormat="1" applyFont="1" applyFill="1" applyBorder="1" applyAlignment="1">
      <alignment horizontal="right" vertical="center" indent="1"/>
    </xf>
    <xf numFmtId="10" fontId="11" fillId="0" borderId="40" xfId="26" applyNumberFormat="1" applyFont="1" applyFill="1" applyBorder="1" applyAlignment="1">
      <alignment horizontal="right" vertical="center" indent="1"/>
    </xf>
    <xf numFmtId="4" fontId="11" fillId="0" borderId="4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Alignment="1">
      <alignment horizontal="right" vertical="center" indent="1"/>
    </xf>
    <xf numFmtId="0" fontId="11" fillId="0" borderId="42" xfId="0" applyFont="1" applyFill="1" applyBorder="1" applyAlignment="1">
      <alignment horizontal="left" vertical="center" wrapText="1" shrinkToFit="1"/>
    </xf>
    <xf numFmtId="4" fontId="11" fillId="0" borderId="43" xfId="0" applyNumberFormat="1" applyFont="1" applyFill="1" applyBorder="1" applyAlignment="1">
      <alignment horizontal="right" vertical="center" indent="1"/>
    </xf>
    <xf numFmtId="4" fontId="11" fillId="0" borderId="44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right" vertical="center" indent="1"/>
    </xf>
    <xf numFmtId="0" fontId="11" fillId="0" borderId="45" xfId="0" applyFont="1" applyFill="1" applyBorder="1" applyAlignment="1">
      <alignment horizontal="left" vertical="center" wrapText="1" shrinkToFit="1"/>
    </xf>
    <xf numFmtId="4" fontId="11" fillId="0" borderId="46" xfId="0" applyNumberFormat="1" applyFont="1" applyFill="1" applyBorder="1" applyAlignment="1">
      <alignment horizontal="right" vertical="center" indent="1"/>
    </xf>
    <xf numFmtId="10" fontId="11" fillId="0" borderId="46" xfId="26" applyNumberFormat="1" applyFont="1" applyFill="1" applyBorder="1" applyAlignment="1">
      <alignment horizontal="right" vertical="center" indent="1"/>
    </xf>
    <xf numFmtId="0" fontId="22" fillId="0" borderId="10" xfId="20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2" fillId="0" borderId="10" xfId="20" applyFont="1" applyFill="1" applyBorder="1" applyAlignment="1">
      <alignment vertical="center" wrapText="1"/>
      <protection/>
    </xf>
    <xf numFmtId="0" fontId="22" fillId="0" borderId="47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right" vertical="center" indent="1"/>
      <protection/>
    </xf>
    <xf numFmtId="10" fontId="22" fillId="0" borderId="21" xfId="21" applyNumberFormat="1" applyFont="1" applyFill="1" applyBorder="1" applyAlignment="1">
      <alignment horizontal="right" vertical="center" indent="1"/>
      <protection/>
    </xf>
    <xf numFmtId="10" fontId="22" fillId="0" borderId="23" xfId="21" applyNumberFormat="1" applyFont="1" applyFill="1" applyBorder="1" applyAlignment="1">
      <alignment horizontal="right" vertical="center" indent="1"/>
      <protection/>
    </xf>
    <xf numFmtId="10" fontId="22" fillId="0" borderId="12" xfId="21" applyNumberFormat="1" applyFont="1" applyFill="1" applyBorder="1" applyAlignment="1">
      <alignment horizontal="right" vertical="center" indent="1"/>
      <protection/>
    </xf>
    <xf numFmtId="10" fontId="22" fillId="0" borderId="48" xfId="21" applyNumberFormat="1" applyFont="1" applyFill="1" applyBorder="1" applyAlignment="1">
      <alignment horizontal="right" vertical="center" indent="1"/>
      <protection/>
    </xf>
    <xf numFmtId="10" fontId="20" fillId="0" borderId="48" xfId="0" applyNumberFormat="1" applyFont="1" applyBorder="1" applyAlignment="1">
      <alignment horizontal="right" vertical="center" indent="1"/>
    </xf>
    <xf numFmtId="10" fontId="22" fillId="0" borderId="33" xfId="21" applyNumberFormat="1" applyFont="1" applyFill="1" applyBorder="1" applyAlignment="1">
      <alignment horizontal="right" vertical="center" indent="1"/>
      <protection/>
    </xf>
    <xf numFmtId="0" fontId="11" fillId="0" borderId="0" xfId="0" applyFont="1" applyBorder="1" applyAlignment="1">
      <alignment horizontal="center" vertical="center"/>
    </xf>
    <xf numFmtId="0" fontId="22" fillId="0" borderId="5" xfId="20" applyFont="1" applyFill="1" applyBorder="1" applyAlignment="1">
      <alignment vertical="center" wrapText="1"/>
      <protection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10" fontId="22" fillId="0" borderId="36" xfId="23" applyNumberFormat="1" applyFont="1" applyFill="1" applyBorder="1" applyAlignment="1">
      <alignment horizontal="right" vertical="center" wrapText="1" indent="1"/>
      <protection/>
    </xf>
    <xf numFmtId="0" fontId="41" fillId="0" borderId="0" xfId="20" applyFont="1" applyFill="1" applyBorder="1" applyAlignment="1">
      <alignment vertical="center" wrapText="1"/>
      <protection/>
    </xf>
    <xf numFmtId="10" fontId="41" fillId="0" borderId="0" xfId="21" applyNumberFormat="1" applyFont="1" applyFill="1" applyBorder="1" applyAlignment="1">
      <alignment horizontal="center" vertical="center" wrapText="1"/>
      <protection/>
    </xf>
    <xf numFmtId="10" fontId="41" fillId="0" borderId="0" xfId="21" applyNumberFormat="1" applyFont="1" applyFill="1" applyBorder="1" applyAlignment="1">
      <alignment horizontal="right" vertical="center" wrapText="1" indent="1"/>
      <protection/>
    </xf>
    <xf numFmtId="10" fontId="41" fillId="0" borderId="0" xfId="23" applyNumberFormat="1" applyFont="1" applyFill="1" applyBorder="1" applyAlignment="1">
      <alignment horizontal="center" vertical="center" wrapText="1"/>
      <protection/>
    </xf>
    <xf numFmtId="0" fontId="22" fillId="0" borderId="42" xfId="20" applyFont="1" applyFill="1" applyBorder="1" applyAlignment="1">
      <alignment horizontal="left" vertical="center" wrapText="1"/>
      <protection/>
    </xf>
    <xf numFmtId="10" fontId="22" fillId="0" borderId="44" xfId="21" applyNumberFormat="1" applyFont="1" applyFill="1" applyBorder="1" applyAlignment="1">
      <alignment horizontal="right" vertical="center" indent="1"/>
      <protection/>
    </xf>
    <xf numFmtId="10" fontId="22" fillId="0" borderId="43" xfId="21" applyNumberFormat="1" applyFont="1" applyFill="1" applyBorder="1" applyAlignment="1">
      <alignment horizontal="right" vertical="center" wrapText="1" indent="1"/>
      <protection/>
    </xf>
    <xf numFmtId="10" fontId="22" fillId="0" borderId="11" xfId="21" applyNumberFormat="1" applyFont="1" applyFill="1" applyBorder="1" applyAlignment="1">
      <alignment horizontal="right" vertical="center" wrapText="1" indent="1"/>
      <protection/>
    </xf>
    <xf numFmtId="4" fontId="11" fillId="0" borderId="19" xfId="0" applyNumberFormat="1" applyFont="1" applyFill="1" applyBorder="1" applyAlignment="1">
      <alignment horizontal="right" vertical="center" indent="1"/>
    </xf>
    <xf numFmtId="0" fontId="11" fillId="0" borderId="5" xfId="0" applyFont="1" applyBorder="1" applyAlignment="1">
      <alignment horizontal="left"/>
    </xf>
    <xf numFmtId="0" fontId="22" fillId="0" borderId="49" xfId="20" applyFont="1" applyFill="1" applyBorder="1" applyAlignment="1">
      <alignment vertical="center" wrapText="1"/>
      <protection/>
    </xf>
    <xf numFmtId="10" fontId="22" fillId="0" borderId="50" xfId="21" applyNumberFormat="1" applyFont="1" applyFill="1" applyBorder="1" applyAlignment="1">
      <alignment horizontal="center" vertical="center" wrapText="1"/>
      <protection/>
    </xf>
    <xf numFmtId="10" fontId="22" fillId="0" borderId="51" xfId="21" applyNumberFormat="1" applyFont="1" applyFill="1" applyBorder="1" applyAlignment="1">
      <alignment horizontal="center" vertical="center" wrapText="1"/>
      <protection/>
    </xf>
    <xf numFmtId="0" fontId="22" fillId="0" borderId="52" xfId="20" applyFont="1" applyFill="1" applyBorder="1" applyAlignment="1">
      <alignment vertical="center" wrapText="1"/>
      <protection/>
    </xf>
    <xf numFmtId="10" fontId="22" fillId="0" borderId="52" xfId="21" applyNumberFormat="1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left" vertical="center"/>
    </xf>
    <xf numFmtId="0" fontId="41" fillId="0" borderId="24" xfId="22" applyFont="1" applyFill="1" applyBorder="1" applyAlignment="1">
      <alignment horizontal="center" vertical="center" wrapText="1"/>
      <protection/>
    </xf>
    <xf numFmtId="0" fontId="41" fillId="0" borderId="53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3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6" xfId="0" applyBorder="1" applyAlignment="1">
      <alignment/>
    </xf>
    <xf numFmtId="0" fontId="10" fillId="0" borderId="37" xfId="0" applyFont="1" applyFill="1" applyBorder="1" applyAlignment="1">
      <alignment horizontal="left" vertical="center"/>
    </xf>
    <xf numFmtId="0" fontId="10" fillId="0" borderId="5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  <xf numFmtId="10" fontId="22" fillId="0" borderId="60" xfId="21" applyNumberFormat="1" applyFont="1" applyFill="1" applyBorder="1" applyAlignment="1">
      <alignment horizontal="right" vertical="center" indent="1"/>
      <protection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жовтні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24575"/>
          <c:w val="0.986"/>
          <c:h val="0.4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100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9181486"/>
        <c:crosses val="autoZero"/>
        <c:auto val="1"/>
        <c:lblOffset val="0"/>
        <c:noMultiLvlLbl val="0"/>
      </c:catAx>
      <c:valAx>
        <c:axId val="39181486"/>
        <c:scaling>
          <c:orientation val="minMax"/>
          <c:max val="0.48"/>
        </c:scaling>
        <c:axPos val="l"/>
        <c:delete val="0"/>
        <c:numFmt formatCode="0%" sourceLinked="0"/>
        <c:majorTickMark val="out"/>
        <c:minorTickMark val="none"/>
        <c:tickLblPos val="nextTo"/>
        <c:crossAx val="49092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77"/>
          <c:w val="0.6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
у жовтні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175"/>
          <c:w val="1"/>
          <c:h val="0.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'інд+дох'!$B$23:$B$35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'інд+дох'!$A$23:$A$35</c:f>
              <c:strCache/>
            </c:strRef>
          </c:cat>
          <c:val>
            <c:numRef>
              <c:f>'інд+дох'!$C$23:$C$35</c:f>
              <c:numCache/>
            </c:numRef>
          </c:val>
        </c:ser>
        <c:overlap val="-20"/>
        <c:gapWidth val="100"/>
        <c:axId val="17089055"/>
        <c:axId val="19583768"/>
      </c:barChart>
      <c:catAx>
        <c:axId val="17089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3768"/>
        <c:crosses val="autoZero"/>
        <c:auto val="0"/>
        <c:lblOffset val="100"/>
        <c:tickLblSkip val="1"/>
        <c:noMultiLvlLbl val="0"/>
      </c:catAx>
      <c:valAx>
        <c:axId val="19583768"/>
        <c:scaling>
          <c:orientation val="minMax"/>
          <c:max val="0.48"/>
          <c:min val="-0.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89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5"/>
          <c:y val="0.89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01"/>
          <c:y val="0.31475"/>
          <c:w val="0.44525"/>
          <c:h val="0.364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В_ВЧА!$C$37:$C$47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В_ВЧА!$B$37:$B$47</c:f>
              <c:strCache/>
            </c:strRef>
          </c:cat>
          <c:val>
            <c:numRef>
              <c:f>В_ВЧА!$D$37:$D$47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65"/>
          <c:w val="0.971"/>
          <c:h val="0.5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ВЧА'!$C$69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ВЧА'!$C$70:$C$80</c:f>
              <c:numCache/>
            </c:numRef>
          </c:val>
        </c:ser>
        <c:ser>
          <c:idx val="0"/>
          <c:order val="1"/>
          <c:tx>
            <c:strRef>
              <c:f>'В_динаміка ВЧА'!$E$69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ВЧА'!$B$70:$B$80</c:f>
              <c:strCache/>
            </c:strRef>
          </c:cat>
          <c:val>
            <c:numRef>
              <c:f>'В_динаміка ВЧА'!$E$70:$E$80</c:f>
              <c:numCache/>
            </c:numRef>
          </c:val>
        </c:ser>
        <c:overlap val="-30"/>
        <c:axId val="42036185"/>
        <c:axId val="42781346"/>
      </c:barChart>
      <c:lineChart>
        <c:grouping val="standard"/>
        <c:varyColors val="0"/>
        <c:ser>
          <c:idx val="2"/>
          <c:order val="2"/>
          <c:tx>
            <c:strRef>
              <c:f>'В_динаміка ВЧА'!$D$69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ВЧА'!$B$70:$B$79</c:f>
              <c:strCache/>
            </c:strRef>
          </c:cat>
          <c:val>
            <c:numRef>
              <c:f>'В_динаміка ВЧА'!$D$70:$D$79</c:f>
              <c:numCache/>
            </c:numRef>
          </c:val>
          <c:smooth val="0"/>
        </c:ser>
        <c:axId val="49487795"/>
        <c:axId val="42736972"/>
      </c:lineChart>
      <c:catAx>
        <c:axId val="42036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2781346"/>
        <c:crosses val="autoZero"/>
        <c:auto val="0"/>
        <c:lblOffset val="40"/>
        <c:noMultiLvlLbl val="0"/>
      </c:catAx>
      <c:valAx>
        <c:axId val="42781346"/>
        <c:scaling>
          <c:orientation val="minMax"/>
          <c:max val="1000"/>
          <c:min val="-2100"/>
        </c:scaling>
        <c:axPos val="l"/>
        <c:delete val="0"/>
        <c:numFmt formatCode="#,##0" sourceLinked="0"/>
        <c:majorTickMark val="in"/>
        <c:minorTickMark val="none"/>
        <c:tickLblPos val="nextTo"/>
        <c:crossAx val="42036185"/>
        <c:crossesAt val="1"/>
        <c:crossBetween val="between"/>
        <c:dispUnits/>
      </c:valAx>
      <c:catAx>
        <c:axId val="49487795"/>
        <c:scaling>
          <c:orientation val="minMax"/>
        </c:scaling>
        <c:axPos val="b"/>
        <c:delete val="1"/>
        <c:majorTickMark val="in"/>
        <c:minorTickMark val="none"/>
        <c:tickLblPos val="nextTo"/>
        <c:crossAx val="42736972"/>
        <c:crosses val="autoZero"/>
        <c:auto val="0"/>
        <c:lblOffset val="100"/>
        <c:noMultiLvlLbl val="0"/>
      </c:catAx>
      <c:valAx>
        <c:axId val="42736972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494877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05"/>
          <c:y val="0.7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"/>
          <c:w val="1"/>
          <c:h val="0.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'В_діаграма(дох)'!$A$2:$A$39</c:f>
              <c:strCache/>
            </c:strRef>
          </c:cat>
          <c:val>
            <c:numRef>
              <c:f>'В_діаграма(дох)'!$B$2:$B$39</c:f>
              <c:numCache/>
            </c:numRef>
          </c:val>
        </c:ser>
        <c:gapWidth val="60"/>
        <c:axId val="49088429"/>
        <c:axId val="39142678"/>
      </c:barChart>
      <c:catAx>
        <c:axId val="4908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42678"/>
        <c:crosses val="autoZero"/>
        <c:auto val="0"/>
        <c:lblOffset val="0"/>
        <c:tickLblSkip val="1"/>
        <c:noMultiLvlLbl val="0"/>
      </c:catAx>
      <c:valAx>
        <c:axId val="39142678"/>
        <c:scaling>
          <c:orientation val="minMax"/>
          <c:max val="0.09"/>
          <c:min val="-0.07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88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225"/>
          <c:w val="1"/>
          <c:h val="0.57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ВЧА'!$C$40:$C$47</c:f>
              <c:numCache/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ВЧА'!$B$40:$B$47</c:f>
              <c:strCache/>
            </c:strRef>
          </c:cat>
          <c:val>
            <c:numRef>
              <c:f>'І_динаміка ВЧА'!$E$40:$E$47</c:f>
              <c:numCache/>
            </c:numRef>
          </c:val>
        </c:ser>
        <c:overlap val="-20"/>
        <c:axId val="16739783"/>
        <c:axId val="16440320"/>
      </c:barChart>
      <c:lineChart>
        <c:grouping val="standard"/>
        <c:varyColors val="0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ВЧА'!$D$40:$D$47</c:f>
              <c:numCache/>
            </c:numRef>
          </c:val>
          <c:smooth val="0"/>
        </c:ser>
        <c:axId val="13745153"/>
        <c:axId val="56597514"/>
      </c:lineChart>
      <c:catAx>
        <c:axId val="167397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16440320"/>
        <c:crosses val="autoZero"/>
        <c:auto val="0"/>
        <c:lblOffset val="100"/>
        <c:noMultiLvlLbl val="0"/>
      </c:catAx>
      <c:valAx>
        <c:axId val="1644032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739783"/>
        <c:crossesAt val="1"/>
        <c:crossBetween val="between"/>
        <c:dispUnits/>
      </c:valAx>
      <c:catAx>
        <c:axId val="13745153"/>
        <c:scaling>
          <c:orientation val="minMax"/>
        </c:scaling>
        <c:axPos val="b"/>
        <c:delete val="1"/>
        <c:majorTickMark val="in"/>
        <c:minorTickMark val="none"/>
        <c:tickLblPos val="nextTo"/>
        <c:crossAx val="56597514"/>
        <c:crosses val="autoZero"/>
        <c:auto val="0"/>
        <c:lblOffset val="100"/>
        <c:noMultiLvlLbl val="0"/>
      </c:catAx>
      <c:valAx>
        <c:axId val="56597514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37451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15"/>
          <c:y val="0.81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4175"/>
          <c:w val="0.964"/>
          <c:h val="0.8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39615579"/>
        <c:axId val="20995892"/>
      </c:barChart>
      <c:catAx>
        <c:axId val="3961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995892"/>
        <c:crosses val="autoZero"/>
        <c:auto val="0"/>
        <c:lblOffset val="100"/>
        <c:tickLblSkip val="1"/>
        <c:noMultiLvlLbl val="0"/>
      </c:catAx>
      <c:valAx>
        <c:axId val="20995892"/>
        <c:scaling>
          <c:orientation val="minMax"/>
          <c:max val="0.06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615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875"/>
          <c:w val="1"/>
          <c:h val="0.5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ВЧА'!$C$38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/>
            </c:strRef>
          </c:cat>
          <c:val>
            <c:numRef>
              <c:f>'3_динаміка ВЧА'!$C$39:$C$44</c:f>
              <c:numCache/>
            </c:numRef>
          </c:val>
        </c:ser>
        <c:ser>
          <c:idx val="0"/>
          <c:order val="1"/>
          <c:tx>
            <c:strRef>
              <c:f>'3_динаміка ВЧА'!$E$38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ВЧА'!$B$39:$B$44</c:f>
              <c:strCache/>
            </c:strRef>
          </c:cat>
          <c:val>
            <c:numRef>
              <c:f>'3_динаміка ВЧА'!$E$39:$E$44</c:f>
              <c:numCache/>
            </c:numRef>
          </c:val>
        </c:ser>
        <c:overlap val="-20"/>
        <c:axId val="54745301"/>
        <c:axId val="22945662"/>
      </c:barChart>
      <c:lineChart>
        <c:grouping val="standard"/>
        <c:varyColors val="0"/>
        <c:ser>
          <c:idx val="2"/>
          <c:order val="2"/>
          <c:tx>
            <c:strRef>
              <c:f>'3_динаміка ВЧА'!$D$38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ВЧА'!$D$39:$D$44</c:f>
              <c:numCache/>
            </c:numRef>
          </c:val>
          <c:smooth val="0"/>
        </c:ser>
        <c:axId val="5184367"/>
        <c:axId val="46659304"/>
      </c:lineChart>
      <c:catAx>
        <c:axId val="547453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2945662"/>
        <c:crosses val="autoZero"/>
        <c:auto val="0"/>
        <c:lblOffset val="100"/>
        <c:noMultiLvlLbl val="0"/>
      </c:catAx>
      <c:valAx>
        <c:axId val="2294566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4745301"/>
        <c:crossesAt val="1"/>
        <c:crossBetween val="between"/>
        <c:dispUnits/>
      </c:valAx>
      <c:catAx>
        <c:axId val="5184367"/>
        <c:scaling>
          <c:orientation val="minMax"/>
        </c:scaling>
        <c:axPos val="b"/>
        <c:delete val="1"/>
        <c:majorTickMark val="in"/>
        <c:minorTickMark val="none"/>
        <c:tickLblPos val="nextTo"/>
        <c:crossAx val="46659304"/>
        <c:crosses val="autoZero"/>
        <c:auto val="0"/>
        <c:lblOffset val="100"/>
        <c:noMultiLvlLbl val="0"/>
      </c:catAx>
      <c:valAx>
        <c:axId val="46659304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18436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25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'З_діаграма(дох)'!$A$2:$A$14</c:f>
              <c:strCache/>
            </c:strRef>
          </c:cat>
          <c:val>
            <c:numRef>
              <c:f>'З_діаграма(дох)'!$B$2:$B$14</c:f>
              <c:numCache/>
            </c:numRef>
          </c:val>
        </c:ser>
        <c:gapWidth val="60"/>
        <c:axId val="17280553"/>
        <c:axId val="21307250"/>
      </c:barChart>
      <c:catAx>
        <c:axId val="17280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07250"/>
        <c:crosses val="autoZero"/>
        <c:auto val="0"/>
        <c:lblOffset val="100"/>
        <c:tickLblSkip val="1"/>
        <c:noMultiLvlLbl val="0"/>
      </c:catAx>
      <c:valAx>
        <c:axId val="21307250"/>
        <c:scaling>
          <c:orientation val="minMax"/>
          <c:max val="0.12"/>
          <c:min val="-0.06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80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067425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47</xdr:row>
      <xdr:rowOff>95250</xdr:rowOff>
    </xdr:from>
    <xdr:to>
      <xdr:col>4</xdr:col>
      <xdr:colOff>609600</xdr:colOff>
      <xdr:row>71</xdr:row>
      <xdr:rowOff>95250</xdr:rowOff>
    </xdr:to>
    <xdr:graphicFrame>
      <xdr:nvGraphicFramePr>
        <xdr:cNvPr id="1" name="Chart 2"/>
        <xdr:cNvGraphicFramePr/>
      </xdr:nvGraphicFramePr>
      <xdr:xfrm>
        <a:off x="304800" y="8848725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104775</xdr:rowOff>
    </xdr:from>
    <xdr:to>
      <xdr:col>12</xdr:col>
      <xdr:colOff>390525</xdr:colOff>
      <xdr:row>60</xdr:row>
      <xdr:rowOff>161925</xdr:rowOff>
    </xdr:to>
    <xdr:graphicFrame>
      <xdr:nvGraphicFramePr>
        <xdr:cNvPr id="1" name="Chart 7"/>
        <xdr:cNvGraphicFramePr/>
      </xdr:nvGraphicFramePr>
      <xdr:xfrm>
        <a:off x="47625" y="6905625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18</xdr:col>
      <xdr:colOff>190500</xdr:colOff>
      <xdr:row>55</xdr:row>
      <xdr:rowOff>95250</xdr:rowOff>
    </xdr:to>
    <xdr:graphicFrame>
      <xdr:nvGraphicFramePr>
        <xdr:cNvPr id="1" name="Chart 1"/>
        <xdr:cNvGraphicFramePr/>
      </xdr:nvGraphicFramePr>
      <xdr:xfrm>
        <a:off x="6105525" y="190500"/>
        <a:ext cx="10458450" cy="958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19050</xdr:rowOff>
    </xdr:from>
    <xdr:to>
      <xdr:col>9</xdr:col>
      <xdr:colOff>666750</xdr:colOff>
      <xdr:row>32</xdr:row>
      <xdr:rowOff>152400</xdr:rowOff>
    </xdr:to>
    <xdr:graphicFrame>
      <xdr:nvGraphicFramePr>
        <xdr:cNvPr id="1" name="Chart 8"/>
        <xdr:cNvGraphicFramePr/>
      </xdr:nvGraphicFramePr>
      <xdr:xfrm>
        <a:off x="85725" y="283845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37</xdr:row>
      <xdr:rowOff>19050</xdr:rowOff>
    </xdr:to>
    <xdr:graphicFrame>
      <xdr:nvGraphicFramePr>
        <xdr:cNvPr id="1" name="Chart 1"/>
        <xdr:cNvGraphicFramePr/>
      </xdr:nvGraphicFramePr>
      <xdr:xfrm>
        <a:off x="4972050" y="228600"/>
        <a:ext cx="105251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11</xdr:row>
      <xdr:rowOff>9525</xdr:rowOff>
    </xdr:from>
    <xdr:to>
      <xdr:col>9</xdr:col>
      <xdr:colOff>647700</xdr:colOff>
      <xdr:row>28</xdr:row>
      <xdr:rowOff>152400</xdr:rowOff>
    </xdr:to>
    <xdr:graphicFrame>
      <xdr:nvGraphicFramePr>
        <xdr:cNvPr id="1" name="Chart 8"/>
        <xdr:cNvGraphicFramePr/>
      </xdr:nvGraphicFramePr>
      <xdr:xfrm>
        <a:off x="323850" y="24669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18</xdr:col>
      <xdr:colOff>76200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4953000" y="200025"/>
        <a:ext cx="103536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F5" sqref="F5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82" t="s">
        <v>137</v>
      </c>
      <c r="B1" s="82"/>
      <c r="C1" s="82"/>
      <c r="D1" s="83"/>
      <c r="E1" s="83"/>
      <c r="F1" s="83"/>
    </row>
    <row r="2" spans="1:9" ht="15.75" thickBot="1">
      <c r="A2" s="27" t="s">
        <v>76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6" t="s">
        <v>165</v>
      </c>
      <c r="B3" s="97">
        <v>0.10710810608517751</v>
      </c>
      <c r="C3" s="97">
        <v>0.10660031904865508</v>
      </c>
      <c r="D3" s="97">
        <v>0.0235570232259227</v>
      </c>
      <c r="E3" s="97">
        <v>0.04030787446572599</v>
      </c>
      <c r="F3" s="97">
        <v>0.06430022889658937</v>
      </c>
      <c r="G3" s="65"/>
      <c r="H3" s="65"/>
      <c r="I3" s="2"/>
      <c r="J3" s="2"/>
      <c r="K3" s="2"/>
      <c r="L3" s="2"/>
    </row>
    <row r="4" spans="1:12" ht="14.25">
      <c r="A4" s="96" t="s">
        <v>166</v>
      </c>
      <c r="B4" s="97">
        <v>0.0005183215396402652</v>
      </c>
      <c r="C4" s="97">
        <v>0.0047506327351358735</v>
      </c>
      <c r="D4" s="97">
        <v>0.007292950829149022</v>
      </c>
      <c r="E4" s="97">
        <v>0.0035265961947292535</v>
      </c>
      <c r="F4" s="97">
        <v>0.008446882416175009</v>
      </c>
      <c r="G4" s="65"/>
      <c r="H4" s="65"/>
      <c r="I4" s="2"/>
      <c r="J4" s="2"/>
      <c r="K4" s="2"/>
      <c r="L4" s="2"/>
    </row>
    <row r="5" spans="1:12" ht="15" thickBot="1">
      <c r="A5" s="86" t="s">
        <v>159</v>
      </c>
      <c r="B5" s="87">
        <v>0.4772901207866105</v>
      </c>
      <c r="C5" s="87">
        <v>0.34795173838512605</v>
      </c>
      <c r="D5" s="87">
        <v>0.13613967680932879</v>
      </c>
      <c r="E5" s="87">
        <v>0.10275575077471229</v>
      </c>
      <c r="F5" s="87">
        <v>0.20622447173095404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113</v>
      </c>
      <c r="B22" s="18" t="s">
        <v>126</v>
      </c>
      <c r="C22" s="18" t="s">
        <v>96</v>
      </c>
      <c r="D22" s="85"/>
      <c r="E22" s="81"/>
      <c r="F22" s="81"/>
    </row>
    <row r="23" spans="1:6" ht="14.25">
      <c r="A23" s="29" t="s">
        <v>6</v>
      </c>
      <c r="B23" s="30">
        <v>-0.018271649736590012</v>
      </c>
      <c r="C23" s="72">
        <v>0.057033802573139836</v>
      </c>
      <c r="D23" s="85"/>
      <c r="E23" s="81"/>
      <c r="F23" s="81"/>
    </row>
    <row r="24" spans="1:6" ht="14.25">
      <c r="A24" s="29" t="s">
        <v>10</v>
      </c>
      <c r="B24" s="30">
        <v>-0.012883085745433842</v>
      </c>
      <c r="C24" s="72">
        <v>0.040944665918493994</v>
      </c>
      <c r="D24" s="85"/>
      <c r="E24" s="81"/>
      <c r="F24" s="81"/>
    </row>
    <row r="25" spans="1:6" ht="14.25">
      <c r="A25" s="29" t="s">
        <v>7</v>
      </c>
      <c r="B25" s="30">
        <v>-0.012672930567710461</v>
      </c>
      <c r="C25" s="72">
        <v>0.016822976941944123</v>
      </c>
      <c r="D25" s="85"/>
      <c r="E25" s="81"/>
      <c r="F25" s="81"/>
    </row>
    <row r="26" spans="1:6" ht="14.25">
      <c r="A26" s="29" t="s">
        <v>164</v>
      </c>
      <c r="B26" s="30">
        <v>-0.012298776296454927</v>
      </c>
      <c r="C26" s="72">
        <v>0.011882647918766587</v>
      </c>
      <c r="D26" s="85"/>
      <c r="E26" s="81"/>
      <c r="F26" s="81"/>
    </row>
    <row r="27" spans="1:6" ht="28.5">
      <c r="A27" s="29" t="s">
        <v>5</v>
      </c>
      <c r="B27" s="30">
        <v>-0.0013240421535790636</v>
      </c>
      <c r="C27" s="72">
        <v>-0.027804131526128373</v>
      </c>
      <c r="D27" s="85"/>
      <c r="E27" s="81"/>
      <c r="F27" s="81"/>
    </row>
    <row r="28" spans="1:6" ht="14.25">
      <c r="A28" s="29" t="s">
        <v>0</v>
      </c>
      <c r="B28" s="30">
        <v>0.0005183215396402652</v>
      </c>
      <c r="C28" s="72">
        <v>0.4772901207866105</v>
      </c>
      <c r="D28" s="85"/>
      <c r="E28" s="81"/>
      <c r="F28" s="81"/>
    </row>
    <row r="29" spans="1:6" ht="14.25">
      <c r="A29" s="29" t="s">
        <v>1</v>
      </c>
      <c r="B29" s="30">
        <v>0.0047506327351358735</v>
      </c>
      <c r="C29" s="72">
        <v>0.34795173838512605</v>
      </c>
      <c r="D29" s="85"/>
      <c r="E29" s="81"/>
      <c r="F29" s="81"/>
    </row>
    <row r="30" spans="1:6" ht="14.25">
      <c r="A30" s="29" t="s">
        <v>8</v>
      </c>
      <c r="B30" s="30">
        <v>0.006059792085921112</v>
      </c>
      <c r="C30" s="72">
        <v>-0.0070217643720957845</v>
      </c>
      <c r="D30" s="85"/>
      <c r="E30" s="81"/>
      <c r="F30" s="81"/>
    </row>
    <row r="31" spans="1:6" ht="14.25">
      <c r="A31" s="173" t="s">
        <v>11</v>
      </c>
      <c r="B31" s="30">
        <v>0.008055789347120479</v>
      </c>
      <c r="C31" s="72">
        <v>0.021058161241713558</v>
      </c>
      <c r="D31" s="85"/>
      <c r="E31" s="81"/>
      <c r="F31" s="81"/>
    </row>
    <row r="32" spans="1:6" ht="14.25">
      <c r="A32" s="29" t="s">
        <v>12</v>
      </c>
      <c r="B32" s="30">
        <v>0.0194378161439408</v>
      </c>
      <c r="C32" s="72">
        <v>0.04481089801039606</v>
      </c>
      <c r="D32" s="85"/>
      <c r="E32" s="81"/>
      <c r="F32" s="81"/>
    </row>
    <row r="33" spans="1:6" ht="14.25">
      <c r="A33" s="29" t="s">
        <v>9</v>
      </c>
      <c r="B33" s="30">
        <v>0.031616182739923504</v>
      </c>
      <c r="C33" s="72">
        <v>-0.10182913467363897</v>
      </c>
      <c r="D33" s="85"/>
      <c r="E33" s="81"/>
      <c r="F33" s="81"/>
    </row>
    <row r="34" spans="1:6" ht="14.25">
      <c r="A34" s="174" t="s">
        <v>100</v>
      </c>
      <c r="B34" s="175">
        <v>0.031626432407142246</v>
      </c>
      <c r="C34" s="176">
        <v>-0.0479030370724961</v>
      </c>
      <c r="D34" s="85"/>
      <c r="E34" s="81"/>
      <c r="F34" s="81"/>
    </row>
    <row r="35" spans="1:6" ht="15" thickBot="1">
      <c r="A35" s="177" t="s">
        <v>72</v>
      </c>
      <c r="B35" s="178">
        <v>0.064827320084893</v>
      </c>
      <c r="C35" s="178">
        <v>-0.10187630395153635</v>
      </c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9"/>
  <sheetViews>
    <sheetView zoomScale="85" zoomScaleNormal="85" workbookViewId="0" topLeftCell="A1">
      <selection activeCell="B3" sqref="B3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79" t="s">
        <v>148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54</v>
      </c>
      <c r="B2" s="51" t="s">
        <v>34</v>
      </c>
      <c r="C2" s="18" t="s">
        <v>46</v>
      </c>
      <c r="D2" s="18" t="s">
        <v>47</v>
      </c>
      <c r="E2" s="17" t="s">
        <v>55</v>
      </c>
      <c r="F2" s="17" t="s">
        <v>88</v>
      </c>
      <c r="G2" s="17" t="s">
        <v>89</v>
      </c>
      <c r="H2" s="18" t="s">
        <v>90</v>
      </c>
      <c r="I2" s="18" t="s">
        <v>16</v>
      </c>
      <c r="J2" s="18" t="s">
        <v>17</v>
      </c>
    </row>
    <row r="3" spans="1:11" ht="14.25" customHeight="1">
      <c r="A3" s="21">
        <v>1</v>
      </c>
      <c r="B3" s="119" t="s">
        <v>111</v>
      </c>
      <c r="C3" s="120" t="s">
        <v>51</v>
      </c>
      <c r="D3" s="121" t="s">
        <v>48</v>
      </c>
      <c r="E3" s="122">
        <v>5356545.24</v>
      </c>
      <c r="F3" s="123">
        <v>124444</v>
      </c>
      <c r="G3" s="122">
        <v>43.04382083507441</v>
      </c>
      <c r="H3" s="58">
        <v>100</v>
      </c>
      <c r="I3" s="119" t="s">
        <v>138</v>
      </c>
      <c r="J3" s="124" t="s">
        <v>102</v>
      </c>
      <c r="K3" s="52"/>
    </row>
    <row r="4" spans="1:11" ht="14.25">
      <c r="A4" s="21">
        <v>2</v>
      </c>
      <c r="B4" s="119" t="s">
        <v>71</v>
      </c>
      <c r="C4" s="120" t="s">
        <v>51</v>
      </c>
      <c r="D4" s="121" t="s">
        <v>52</v>
      </c>
      <c r="E4" s="122">
        <v>4026144.44</v>
      </c>
      <c r="F4" s="123">
        <v>4806</v>
      </c>
      <c r="G4" s="122">
        <v>837.7329255097794</v>
      </c>
      <c r="H4" s="58">
        <v>1000</v>
      </c>
      <c r="I4" s="119" t="s">
        <v>32</v>
      </c>
      <c r="J4" s="124" t="s">
        <v>145</v>
      </c>
      <c r="K4" s="53"/>
    </row>
    <row r="5" spans="1:11" ht="14.25" customHeight="1">
      <c r="A5" s="21">
        <v>3</v>
      </c>
      <c r="B5" s="119" t="s">
        <v>112</v>
      </c>
      <c r="C5" s="120" t="s">
        <v>51</v>
      </c>
      <c r="D5" s="121" t="s">
        <v>48</v>
      </c>
      <c r="E5" s="122">
        <v>1518712.54</v>
      </c>
      <c r="F5" s="123">
        <v>1156</v>
      </c>
      <c r="G5" s="122">
        <v>1313.7651730103807</v>
      </c>
      <c r="H5" s="58">
        <v>1000</v>
      </c>
      <c r="I5" s="119" t="s">
        <v>87</v>
      </c>
      <c r="J5" s="124" t="s">
        <v>62</v>
      </c>
      <c r="K5" s="54"/>
    </row>
    <row r="6" spans="1:11" ht="14.25" customHeight="1">
      <c r="A6" s="21">
        <v>4</v>
      </c>
      <c r="B6" s="119" t="s">
        <v>152</v>
      </c>
      <c r="C6" s="120" t="s">
        <v>51</v>
      </c>
      <c r="D6" s="121" t="s">
        <v>52</v>
      </c>
      <c r="E6" s="122">
        <v>1400726.49</v>
      </c>
      <c r="F6" s="123">
        <v>1121</v>
      </c>
      <c r="G6" s="122">
        <v>1249.532997323818</v>
      </c>
      <c r="H6" s="58">
        <v>1000</v>
      </c>
      <c r="I6" s="119" t="s">
        <v>150</v>
      </c>
      <c r="J6" s="124" t="s">
        <v>151</v>
      </c>
      <c r="K6" s="55"/>
    </row>
    <row r="7" spans="1:11" ht="14.25" customHeight="1">
      <c r="A7" s="21">
        <v>5</v>
      </c>
      <c r="B7" s="119" t="s">
        <v>162</v>
      </c>
      <c r="C7" s="120" t="s">
        <v>51</v>
      </c>
      <c r="D7" s="121" t="s">
        <v>48</v>
      </c>
      <c r="E7" s="122">
        <v>1250895.08</v>
      </c>
      <c r="F7" s="123">
        <v>648</v>
      </c>
      <c r="G7" s="122">
        <v>1930.3936419753088</v>
      </c>
      <c r="H7" s="58">
        <v>5000</v>
      </c>
      <c r="I7" s="119" t="s">
        <v>27</v>
      </c>
      <c r="J7" s="124" t="s">
        <v>163</v>
      </c>
      <c r="K7" s="53"/>
    </row>
    <row r="8" spans="1:11" ht="14.25">
      <c r="A8" s="21">
        <v>6</v>
      </c>
      <c r="B8" s="119" t="s">
        <v>124</v>
      </c>
      <c r="C8" s="120" t="s">
        <v>51</v>
      </c>
      <c r="D8" s="121" t="s">
        <v>48</v>
      </c>
      <c r="E8" s="122">
        <v>547211.63</v>
      </c>
      <c r="F8" s="123">
        <v>1381</v>
      </c>
      <c r="G8" s="122">
        <v>396.2430340333092</v>
      </c>
      <c r="H8" s="58">
        <v>1000</v>
      </c>
      <c r="I8" s="119" t="s">
        <v>138</v>
      </c>
      <c r="J8" s="124" t="s">
        <v>102</v>
      </c>
      <c r="K8" s="53"/>
    </row>
    <row r="9" spans="1:10" ht="15.75" thickBot="1">
      <c r="A9" s="180" t="s">
        <v>66</v>
      </c>
      <c r="B9" s="181"/>
      <c r="C9" s="125" t="s">
        <v>67</v>
      </c>
      <c r="D9" s="125" t="s">
        <v>67</v>
      </c>
      <c r="E9" s="107">
        <f>SUM(E3:E8)</f>
        <v>14100235.42</v>
      </c>
      <c r="F9" s="108">
        <f>SUM(F3:F8)</f>
        <v>133556</v>
      </c>
      <c r="G9" s="125" t="s">
        <v>67</v>
      </c>
      <c r="H9" s="125" t="s">
        <v>67</v>
      </c>
      <c r="I9" s="125" t="s">
        <v>67</v>
      </c>
      <c r="J9" s="126" t="s">
        <v>67</v>
      </c>
    </row>
  </sheetData>
  <mergeCells count="2">
    <mergeCell ref="A1:J1"/>
    <mergeCell ref="A9:B9"/>
  </mergeCells>
  <hyperlinks>
    <hyperlink ref="J9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6"/>
  <sheetViews>
    <sheetView zoomScale="85" zoomScaleNormal="85" workbookViewId="0" topLeftCell="A1">
      <selection activeCell="E4" activeCellId="1" sqref="B4:B9 E4:E9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6384" width="9.125" style="33" customWidth="1"/>
  </cols>
  <sheetData>
    <row r="1" spans="1:10" s="56" customFormat="1" ht="16.5" thickBot="1">
      <c r="A1" s="192" t="s">
        <v>136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s="24" customFormat="1" ht="15.75" customHeight="1" thickBot="1">
      <c r="A2" s="185" t="s">
        <v>54</v>
      </c>
      <c r="B2" s="111"/>
      <c r="C2" s="112"/>
      <c r="D2" s="113"/>
      <c r="E2" s="187" t="s">
        <v>93</v>
      </c>
      <c r="F2" s="187"/>
      <c r="G2" s="187"/>
      <c r="H2" s="187"/>
      <c r="I2" s="187"/>
      <c r="J2" s="187"/>
    </row>
    <row r="3" spans="1:10" s="24" customFormat="1" ht="60.75" thickBot="1">
      <c r="A3" s="186"/>
      <c r="B3" s="114" t="s">
        <v>34</v>
      </c>
      <c r="C3" s="28" t="s">
        <v>13</v>
      </c>
      <c r="D3" s="28" t="s">
        <v>14</v>
      </c>
      <c r="E3" s="17" t="s">
        <v>131</v>
      </c>
      <c r="F3" s="17" t="s">
        <v>167</v>
      </c>
      <c r="G3" s="17" t="s">
        <v>168</v>
      </c>
      <c r="H3" s="17" t="s">
        <v>125</v>
      </c>
      <c r="I3" s="17" t="s">
        <v>68</v>
      </c>
      <c r="J3" s="17" t="s">
        <v>132</v>
      </c>
    </row>
    <row r="4" spans="1:10" s="24" customFormat="1" ht="14.25" collapsed="1">
      <c r="A4" s="21">
        <v>1</v>
      </c>
      <c r="B4" s="29" t="s">
        <v>162</v>
      </c>
      <c r="C4" s="115">
        <v>38945</v>
      </c>
      <c r="D4" s="115">
        <v>39016</v>
      </c>
      <c r="E4" s="109">
        <v>-0.00021062077981715</v>
      </c>
      <c r="F4" s="109">
        <v>0.04505074501993778</v>
      </c>
      <c r="G4" s="109" t="s">
        <v>30</v>
      </c>
      <c r="H4" s="109">
        <v>0.10212460309064086</v>
      </c>
      <c r="I4" s="109">
        <v>-0.61392127160494</v>
      </c>
      <c r="J4" s="116">
        <v>-0.1166364323695982</v>
      </c>
    </row>
    <row r="5" spans="1:10" s="24" customFormat="1" ht="14.25" collapsed="1">
      <c r="A5" s="21">
        <v>2</v>
      </c>
      <c r="B5" s="29" t="s">
        <v>71</v>
      </c>
      <c r="C5" s="115">
        <v>39205</v>
      </c>
      <c r="D5" s="115">
        <v>39322</v>
      </c>
      <c r="E5" s="109">
        <v>0.01700609366118111</v>
      </c>
      <c r="F5" s="109">
        <v>0.08608287226107247</v>
      </c>
      <c r="G5" s="109">
        <v>0.27916484220385884</v>
      </c>
      <c r="H5" s="109">
        <v>0.18568013996555055</v>
      </c>
      <c r="I5" s="109">
        <v>-0.1622670744902054</v>
      </c>
      <c r="J5" s="116">
        <v>-0.025569391928826235</v>
      </c>
    </row>
    <row r="6" spans="1:10" s="24" customFormat="1" ht="14.25" collapsed="1">
      <c r="A6" s="21">
        <v>3</v>
      </c>
      <c r="B6" s="29" t="s">
        <v>112</v>
      </c>
      <c r="C6" s="115">
        <v>40050</v>
      </c>
      <c r="D6" s="115">
        <v>40319</v>
      </c>
      <c r="E6" s="109">
        <v>0.11301283821529262</v>
      </c>
      <c r="F6" s="109">
        <v>0.12306474717627158</v>
      </c>
      <c r="G6" s="109">
        <v>0.3520558508498566</v>
      </c>
      <c r="H6" s="109">
        <v>0.2455229797256353</v>
      </c>
      <c r="I6" s="109">
        <v>0.3137651730103792</v>
      </c>
      <c r="J6" s="116">
        <v>0.06875416859928807</v>
      </c>
    </row>
    <row r="7" spans="1:10" s="24" customFormat="1" ht="14.25" collapsed="1">
      <c r="A7" s="21">
        <v>4</v>
      </c>
      <c r="B7" s="29" t="s">
        <v>124</v>
      </c>
      <c r="C7" s="115">
        <v>40204</v>
      </c>
      <c r="D7" s="115">
        <v>40329</v>
      </c>
      <c r="E7" s="109">
        <v>-0.05578963702480888</v>
      </c>
      <c r="F7" s="109">
        <v>0.09818346213805351</v>
      </c>
      <c r="G7" s="109">
        <v>-0.06522359412274736</v>
      </c>
      <c r="H7" s="109" t="s">
        <v>30</v>
      </c>
      <c r="I7" s="109">
        <v>-0.6037569659666695</v>
      </c>
      <c r="J7" s="116">
        <v>-0.20314056421171411</v>
      </c>
    </row>
    <row r="8" spans="1:10" s="24" customFormat="1" ht="14.25">
      <c r="A8" s="21">
        <v>5</v>
      </c>
      <c r="B8" s="29" t="s">
        <v>111</v>
      </c>
      <c r="C8" s="115">
        <v>40555</v>
      </c>
      <c r="D8" s="115">
        <v>40626</v>
      </c>
      <c r="E8" s="109">
        <v>0.0031273431681300146</v>
      </c>
      <c r="F8" s="109">
        <v>0.2835838302816014</v>
      </c>
      <c r="G8" s="109">
        <v>0.4873032467691274</v>
      </c>
      <c r="H8" s="109">
        <v>0.4203865579741606</v>
      </c>
      <c r="I8" s="109">
        <v>-0.5695617916492499</v>
      </c>
      <c r="J8" s="116">
        <v>-0.22766374660360633</v>
      </c>
    </row>
    <row r="9" spans="1:10" s="24" customFormat="1" ht="14.25">
      <c r="A9" s="21">
        <v>6</v>
      </c>
      <c r="B9" s="29" t="s">
        <v>152</v>
      </c>
      <c r="C9" s="115">
        <v>40716</v>
      </c>
      <c r="D9" s="115">
        <v>40995</v>
      </c>
      <c r="E9" s="109">
        <v>-0.02646472274292766</v>
      </c>
      <c r="F9" s="109">
        <v>-0.041031879476525646</v>
      </c>
      <c r="G9" s="109">
        <v>-0.022177987045325254</v>
      </c>
      <c r="H9" s="109">
        <v>-0.06007906996519585</v>
      </c>
      <c r="I9" s="109">
        <v>0.24953299732381407</v>
      </c>
      <c r="J9" s="116">
        <v>0.10397632043717997</v>
      </c>
    </row>
    <row r="10" spans="1:10" s="24" customFormat="1" ht="15.75" collapsed="1" thickBot="1">
      <c r="A10" s="21"/>
      <c r="B10" s="164" t="s">
        <v>156</v>
      </c>
      <c r="C10" s="165" t="s">
        <v>67</v>
      </c>
      <c r="D10" s="165" t="s">
        <v>67</v>
      </c>
      <c r="E10" s="166">
        <f>AVERAGE(E4:E9)</f>
        <v>0.008446882416175009</v>
      </c>
      <c r="F10" s="166">
        <f>AVERAGE(F4:F9)</f>
        <v>0.09915562956673518</v>
      </c>
      <c r="G10" s="166">
        <f>AVERAGE(G4:G9)</f>
        <v>0.20622447173095404</v>
      </c>
      <c r="H10" s="166">
        <f>AVERAGE(H4:H9)</f>
        <v>0.1787270421581583</v>
      </c>
      <c r="I10" s="166">
        <f>AVERAGE(I4:I9)</f>
        <v>-0.2310348222294786</v>
      </c>
      <c r="J10" s="165" t="s">
        <v>67</v>
      </c>
    </row>
    <row r="11" spans="1:10" s="24" customFormat="1" ht="14.25">
      <c r="A11" s="195" t="s">
        <v>133</v>
      </c>
      <c r="B11" s="195"/>
      <c r="C11" s="195"/>
      <c r="D11" s="195"/>
      <c r="E11" s="195"/>
      <c r="F11" s="195"/>
      <c r="G11" s="195"/>
      <c r="H11" s="195"/>
      <c r="I11" s="195"/>
      <c r="J11" s="195"/>
    </row>
    <row r="12" spans="1:10" s="24" customFormat="1" ht="15" thickBot="1">
      <c r="A12" s="194" t="s">
        <v>134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3:4" s="24" customFormat="1" ht="15.75" customHeight="1">
      <c r="C13" s="71"/>
      <c r="D13" s="71"/>
    </row>
    <row r="14" spans="2:8" ht="14.25">
      <c r="B14" s="31"/>
      <c r="C14" s="117"/>
      <c r="E14" s="117"/>
      <c r="F14" s="117"/>
      <c r="G14" s="117"/>
      <c r="H14" s="117"/>
    </row>
    <row r="15" spans="2:5" ht="14.25">
      <c r="B15" s="31"/>
      <c r="C15" s="117"/>
      <c r="E15" s="117"/>
    </row>
    <row r="16" spans="5:6" ht="14.25">
      <c r="E16" s="117"/>
      <c r="F16" s="117"/>
    </row>
  </sheetData>
  <mergeCells count="5">
    <mergeCell ref="A12:J12"/>
    <mergeCell ref="A1:J1"/>
    <mergeCell ref="A2:A3"/>
    <mergeCell ref="E2:J2"/>
    <mergeCell ref="A11:J11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24"/>
  <sheetViews>
    <sheetView zoomScale="85" zoomScaleNormal="85" workbookViewId="0" topLeftCell="A1">
      <selection activeCell="E10" sqref="E10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89" t="s">
        <v>129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99" t="s">
        <v>54</v>
      </c>
      <c r="B2" s="99"/>
      <c r="C2" s="190" t="s">
        <v>35</v>
      </c>
      <c r="D2" s="196"/>
      <c r="E2" s="197" t="s">
        <v>91</v>
      </c>
      <c r="F2" s="198"/>
      <c r="G2" s="100"/>
    </row>
    <row r="3" spans="1:7" s="31" customFormat="1" ht="45.75" thickBot="1">
      <c r="A3" s="186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140</v>
      </c>
    </row>
    <row r="4" spans="1:7" s="31" customFormat="1" ht="14.25">
      <c r="A4" s="21">
        <v>1</v>
      </c>
      <c r="B4" s="39" t="s">
        <v>112</v>
      </c>
      <c r="C4" s="40">
        <v>154.20667999999995</v>
      </c>
      <c r="D4" s="109">
        <v>0.1130128382152935</v>
      </c>
      <c r="E4" s="41">
        <v>0</v>
      </c>
      <c r="F4" s="109">
        <v>0</v>
      </c>
      <c r="G4" s="42">
        <v>0</v>
      </c>
    </row>
    <row r="5" spans="1:7" s="31" customFormat="1" ht="14.25">
      <c r="A5" s="21">
        <v>2</v>
      </c>
      <c r="B5" s="39" t="s">
        <v>71</v>
      </c>
      <c r="C5" s="40">
        <v>67.32406999999984</v>
      </c>
      <c r="D5" s="109">
        <v>0.017006093661178123</v>
      </c>
      <c r="E5" s="41">
        <v>0</v>
      </c>
      <c r="F5" s="109">
        <v>0</v>
      </c>
      <c r="G5" s="42">
        <v>0</v>
      </c>
    </row>
    <row r="6" spans="1:7" s="47" customFormat="1" ht="14.25">
      <c r="A6" s="21">
        <v>3</v>
      </c>
      <c r="B6" s="39" t="s">
        <v>111</v>
      </c>
      <c r="C6" s="40">
        <v>16.69953000000026</v>
      </c>
      <c r="D6" s="109">
        <v>0.0031273431681231585</v>
      </c>
      <c r="E6" s="41">
        <v>0</v>
      </c>
      <c r="F6" s="109">
        <v>0</v>
      </c>
      <c r="G6" s="42">
        <v>0</v>
      </c>
    </row>
    <row r="7" spans="1:7" s="47" customFormat="1" ht="14.25">
      <c r="A7" s="21">
        <v>4</v>
      </c>
      <c r="B7" s="39" t="s">
        <v>162</v>
      </c>
      <c r="C7" s="40">
        <v>-0.26352000000001863</v>
      </c>
      <c r="D7" s="109">
        <v>-0.00021062077981162308</v>
      </c>
      <c r="E7" s="41">
        <v>0</v>
      </c>
      <c r="F7" s="109">
        <v>0</v>
      </c>
      <c r="G7" s="42">
        <v>0</v>
      </c>
    </row>
    <row r="8" spans="1:7" s="47" customFormat="1" ht="14.25">
      <c r="A8" s="21">
        <v>5</v>
      </c>
      <c r="B8" s="39" t="s">
        <v>124</v>
      </c>
      <c r="C8" s="40">
        <v>-32.33255999999994</v>
      </c>
      <c r="D8" s="109">
        <v>-0.0557896370249177</v>
      </c>
      <c r="E8" s="41">
        <v>0</v>
      </c>
      <c r="F8" s="109">
        <v>0</v>
      </c>
      <c r="G8" s="42">
        <v>0</v>
      </c>
    </row>
    <row r="9" spans="1:7" s="47" customFormat="1" ht="14.25">
      <c r="A9" s="21">
        <v>6</v>
      </c>
      <c r="B9" s="39" t="s">
        <v>152</v>
      </c>
      <c r="C9" s="40">
        <v>-38.07755000000005</v>
      </c>
      <c r="D9" s="109">
        <v>-0.02646472274292478</v>
      </c>
      <c r="E9" s="41">
        <v>0</v>
      </c>
      <c r="F9" s="109">
        <v>0</v>
      </c>
      <c r="G9" s="42">
        <v>0</v>
      </c>
    </row>
    <row r="10" spans="1:7" s="31" customFormat="1" ht="15.75" thickBot="1">
      <c r="A10" s="129"/>
      <c r="B10" s="101" t="s">
        <v>66</v>
      </c>
      <c r="C10" s="102">
        <f>SUM(C4:C9)</f>
        <v>167.55665000000002</v>
      </c>
      <c r="D10" s="106">
        <v>0.012026161857745896</v>
      </c>
      <c r="E10" s="103">
        <f>SUM(E4:E9)</f>
        <v>0</v>
      </c>
      <c r="F10" s="106">
        <v>0</v>
      </c>
      <c r="G10" s="130">
        <f>SUM(G4:G9)</f>
        <v>0</v>
      </c>
    </row>
    <row r="11" s="31" customFormat="1" ht="14.25">
      <c r="D11" s="6"/>
    </row>
    <row r="12" s="31" customFormat="1" ht="14.25">
      <c r="D12" s="6"/>
    </row>
    <row r="13" s="31" customFormat="1" ht="14.25">
      <c r="D13" s="6"/>
    </row>
    <row r="14" s="31" customFormat="1" ht="14.25">
      <c r="D14" s="6"/>
    </row>
    <row r="15" s="31" customFormat="1" ht="14.25">
      <c r="D15" s="6"/>
    </row>
    <row r="16" s="31" customFormat="1" ht="14.25">
      <c r="D16" s="6"/>
    </row>
    <row r="17" s="31" customFormat="1" ht="14.25">
      <c r="D17" s="6"/>
    </row>
    <row r="18" s="31" customFormat="1" ht="14.25">
      <c r="D18" s="6"/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pans="2:5" s="31" customFormat="1" ht="15" thickBot="1">
      <c r="B32" s="89"/>
      <c r="C32" s="89"/>
      <c r="D32" s="90"/>
      <c r="E32" s="89"/>
    </row>
    <row r="33" s="31" customFormat="1" ht="14.25"/>
    <row r="34" s="31" customFormat="1" ht="14.25"/>
    <row r="35" s="31" customFormat="1" ht="14.25"/>
    <row r="36" s="31" customFormat="1" ht="14.25"/>
    <row r="37" s="31" customFormat="1" ht="14.25"/>
    <row r="38" spans="2:5" s="31" customFormat="1" ht="30.75" thickBot="1">
      <c r="B38" s="50" t="s">
        <v>34</v>
      </c>
      <c r="C38" s="37" t="s">
        <v>74</v>
      </c>
      <c r="D38" s="37" t="s">
        <v>75</v>
      </c>
      <c r="E38" s="38" t="s">
        <v>70</v>
      </c>
    </row>
    <row r="39" spans="2:5" s="31" customFormat="1" ht="14.25">
      <c r="B39" s="140" t="str">
        <f aca="true" t="shared" si="0" ref="B39:D44">B4</f>
        <v>УНІВЕР.УА/Скiф: Фонд Нерухомостi</v>
      </c>
      <c r="C39" s="141">
        <f t="shared" si="0"/>
        <v>154.20667999999995</v>
      </c>
      <c r="D39" s="170">
        <f t="shared" si="0"/>
        <v>0.1130128382152935</v>
      </c>
      <c r="E39" s="142">
        <f aca="true" t="shared" si="1" ref="E39:E44">G4</f>
        <v>0</v>
      </c>
    </row>
    <row r="40" spans="2:5" s="31" customFormat="1" ht="14.25">
      <c r="B40" s="39" t="str">
        <f t="shared" si="0"/>
        <v>АнтиБанк</v>
      </c>
      <c r="C40" s="40">
        <f t="shared" si="0"/>
        <v>67.32406999999984</v>
      </c>
      <c r="D40" s="171">
        <f t="shared" si="0"/>
        <v>0.017006093661178123</v>
      </c>
      <c r="E40" s="42">
        <f t="shared" si="1"/>
        <v>0</v>
      </c>
    </row>
    <row r="41" spans="2:5" s="31" customFormat="1" ht="14.25">
      <c r="B41" s="39" t="str">
        <f t="shared" si="0"/>
        <v>Індекс Української Біржі</v>
      </c>
      <c r="C41" s="40">
        <f t="shared" si="0"/>
        <v>16.69953000000026</v>
      </c>
      <c r="D41" s="171">
        <f t="shared" si="0"/>
        <v>0.0031273431681231585</v>
      </c>
      <c r="E41" s="42">
        <f t="shared" si="1"/>
        <v>0</v>
      </c>
    </row>
    <row r="42" spans="2:5" s="31" customFormat="1" ht="14.25">
      <c r="B42" s="39" t="str">
        <f t="shared" si="0"/>
        <v>ТАСК Універсал</v>
      </c>
      <c r="C42" s="40">
        <f t="shared" si="0"/>
        <v>-0.26352000000001863</v>
      </c>
      <c r="D42" s="171">
        <f t="shared" si="0"/>
        <v>-0.00021062077981162308</v>
      </c>
      <c r="E42" s="42">
        <f t="shared" si="1"/>
        <v>0</v>
      </c>
    </row>
    <row r="43" spans="2:5" s="31" customFormat="1" ht="14.25">
      <c r="B43" s="39" t="str">
        <f t="shared" si="0"/>
        <v>КІНТО-Весна</v>
      </c>
      <c r="C43" s="40">
        <f t="shared" si="0"/>
        <v>-32.33255999999994</v>
      </c>
      <c r="D43" s="171">
        <f t="shared" si="0"/>
        <v>-0.0557896370249177</v>
      </c>
      <c r="E43" s="42">
        <f t="shared" si="1"/>
        <v>0</v>
      </c>
    </row>
    <row r="44" spans="2:6" ht="14.25">
      <c r="B44" s="39" t="str">
        <f t="shared" si="0"/>
        <v>Центавр</v>
      </c>
      <c r="C44" s="40">
        <f t="shared" si="0"/>
        <v>-38.07755000000005</v>
      </c>
      <c r="D44" s="171">
        <f t="shared" si="0"/>
        <v>-0.02646472274292478</v>
      </c>
      <c r="E44" s="42">
        <f t="shared" si="1"/>
        <v>0</v>
      </c>
      <c r="F44" s="19"/>
    </row>
    <row r="45" spans="2:6" ht="14.25">
      <c r="B45" s="31"/>
      <c r="C45" s="172"/>
      <c r="D45" s="6"/>
      <c r="F45" s="19"/>
    </row>
    <row r="46" spans="2:6" ht="14.25">
      <c r="B46" s="31"/>
      <c r="C46" s="31"/>
      <c r="D46" s="6"/>
      <c r="F46" s="19"/>
    </row>
    <row r="47" spans="2:6" ht="14.25">
      <c r="B47" s="31"/>
      <c r="C47" s="31"/>
      <c r="D47" s="6"/>
      <c r="F47" s="19"/>
    </row>
    <row r="48" spans="2:6" ht="14.25">
      <c r="B48" s="31"/>
      <c r="C48" s="31"/>
      <c r="D48" s="6"/>
      <c r="F48" s="19"/>
    </row>
    <row r="49" spans="2:6" ht="14.25">
      <c r="B49" s="31"/>
      <c r="C49" s="31"/>
      <c r="D49" s="6"/>
      <c r="F49" s="19"/>
    </row>
    <row r="50" spans="2:6" ht="14.25">
      <c r="B50" s="31"/>
      <c r="C50" s="31"/>
      <c r="D50" s="6"/>
      <c r="F50" s="19"/>
    </row>
    <row r="51" spans="2:6" ht="14.25">
      <c r="B51" s="31"/>
      <c r="C51" s="31"/>
      <c r="D51" s="6"/>
      <c r="F51" s="19"/>
    </row>
    <row r="52" spans="2:4" ht="14.25">
      <c r="B52" s="31"/>
      <c r="C52" s="31"/>
      <c r="D52" s="6"/>
    </row>
    <row r="53" spans="2:4" ht="14.25">
      <c r="B53" s="31"/>
      <c r="C53" s="31"/>
      <c r="D53" s="6"/>
    </row>
    <row r="54" spans="2:4" ht="14.25">
      <c r="B54" s="31"/>
      <c r="C54" s="31"/>
      <c r="D54" s="6"/>
    </row>
    <row r="55" spans="2:4" ht="14.25">
      <c r="B55" s="31"/>
      <c r="C55" s="31"/>
      <c r="D55" s="6"/>
    </row>
    <row r="56" spans="2:4" ht="14.25">
      <c r="B56" s="31"/>
      <c r="C56" s="31"/>
      <c r="D56" s="6"/>
    </row>
    <row r="57" spans="2:4" ht="14.25">
      <c r="B57" s="31"/>
      <c r="C57" s="31"/>
      <c r="D57" s="6"/>
    </row>
    <row r="58" spans="2:4" ht="14.25">
      <c r="B58" s="31"/>
      <c r="C58" s="31"/>
      <c r="D58" s="6"/>
    </row>
    <row r="59" spans="2:4" ht="14.25">
      <c r="B59" s="31"/>
      <c r="C59" s="31"/>
      <c r="D59" s="6"/>
    </row>
    <row r="60" spans="2:4" ht="14.25">
      <c r="B60" s="31"/>
      <c r="C60" s="31"/>
      <c r="D60" s="6"/>
    </row>
    <row r="61" spans="2:4" ht="14.25">
      <c r="B61" s="31"/>
      <c r="C61" s="31"/>
      <c r="D61" s="6"/>
    </row>
    <row r="62" spans="2:4" ht="14.25">
      <c r="B62" s="31"/>
      <c r="C62" s="31"/>
      <c r="D62" s="6"/>
    </row>
    <row r="63" spans="2:4" ht="14.25">
      <c r="B63" s="31"/>
      <c r="C63" s="31"/>
      <c r="D63" s="6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8"/>
  <sheetViews>
    <sheetView tabSelected="1" zoomScale="85" zoomScaleNormal="85" workbookViewId="0" topLeftCell="A1">
      <selection activeCell="A2" sqref="A2:B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122</v>
      </c>
      <c r="C1" s="10"/>
      <c r="D1" s="10"/>
    </row>
    <row r="2" spans="1:4" ht="14.25">
      <c r="A2" s="29" t="s">
        <v>124</v>
      </c>
      <c r="B2" s="152">
        <v>-0.05578963702480888</v>
      </c>
      <c r="C2" s="10"/>
      <c r="D2" s="10"/>
    </row>
    <row r="3" spans="1:4" ht="14.25">
      <c r="A3" s="29" t="s">
        <v>152</v>
      </c>
      <c r="B3" s="152">
        <v>-0.02646472274292766</v>
      </c>
      <c r="C3" s="10"/>
      <c r="D3" s="10"/>
    </row>
    <row r="4" spans="1:4" ht="14.25">
      <c r="A4" s="29" t="s">
        <v>162</v>
      </c>
      <c r="B4" s="152">
        <v>-0.00021062077981715</v>
      </c>
      <c r="C4" s="10"/>
      <c r="D4" s="10"/>
    </row>
    <row r="5" spans="1:4" ht="14.25">
      <c r="A5" s="29" t="s">
        <v>111</v>
      </c>
      <c r="B5" s="152">
        <v>0.0031273431681300146</v>
      </c>
      <c r="C5" s="10"/>
      <c r="D5" s="10"/>
    </row>
    <row r="6" spans="1:4" ht="14.25">
      <c r="A6" s="29" t="s">
        <v>71</v>
      </c>
      <c r="B6" s="152">
        <v>0.01700609366118111</v>
      </c>
      <c r="C6" s="10"/>
      <c r="D6" s="10"/>
    </row>
    <row r="7" spans="1:4" ht="14.25">
      <c r="A7" s="29" t="s">
        <v>112</v>
      </c>
      <c r="B7" s="152">
        <v>0.11301283821529262</v>
      </c>
      <c r="C7" s="10"/>
      <c r="D7" s="10"/>
    </row>
    <row r="8" spans="1:4" ht="14.25">
      <c r="A8" s="29" t="s">
        <v>39</v>
      </c>
      <c r="B8" s="153">
        <v>0.008446882416175009</v>
      </c>
      <c r="C8" s="10"/>
      <c r="D8" s="10"/>
    </row>
    <row r="9" spans="1:4" ht="14.25">
      <c r="A9" s="29" t="s">
        <v>1</v>
      </c>
      <c r="B9" s="153">
        <v>0.0047506327351358735</v>
      </c>
      <c r="C9" s="10"/>
      <c r="D9" s="10"/>
    </row>
    <row r="10" spans="1:4" ht="14.25">
      <c r="A10" s="29" t="s">
        <v>0</v>
      </c>
      <c r="B10" s="153">
        <v>0.0005183215396402652</v>
      </c>
      <c r="C10" s="10"/>
      <c r="D10" s="10"/>
    </row>
    <row r="11" spans="1:4" ht="14.25">
      <c r="A11" s="29" t="s">
        <v>40</v>
      </c>
      <c r="B11" s="153">
        <v>0.009822966664802868</v>
      </c>
      <c r="C11" s="10"/>
      <c r="D11" s="10"/>
    </row>
    <row r="12" spans="1:4" ht="14.25">
      <c r="A12" s="29" t="s">
        <v>41</v>
      </c>
      <c r="B12" s="153">
        <v>0.011038531601592183</v>
      </c>
      <c r="C12" s="10"/>
      <c r="D12" s="10"/>
    </row>
    <row r="13" spans="1:4" ht="14.25">
      <c r="A13" s="29" t="s">
        <v>42</v>
      </c>
      <c r="B13" s="153">
        <v>0.013808219178082191</v>
      </c>
      <c r="C13" s="10"/>
      <c r="D13" s="10"/>
    </row>
    <row r="14" spans="1:4" ht="15" thickBot="1">
      <c r="A14" s="86" t="s">
        <v>158</v>
      </c>
      <c r="B14" s="154">
        <v>0.05523739609034806</v>
      </c>
      <c r="C14" s="10"/>
      <c r="D14" s="10"/>
    </row>
    <row r="15" spans="3:4" ht="12.75">
      <c r="C15" s="10"/>
      <c r="D15" s="10"/>
    </row>
    <row r="16" spans="1:4" ht="12.75">
      <c r="A16" s="10"/>
      <c r="B16" s="10"/>
      <c r="C16" s="10"/>
      <c r="D16" s="10"/>
    </row>
    <row r="17" spans="2:4" ht="12.75">
      <c r="B17" s="10"/>
      <c r="C17" s="10"/>
      <c r="D17" s="10"/>
    </row>
    <row r="18" ht="12.75">
      <c r="C18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47"/>
  <sheetViews>
    <sheetView zoomScale="75" zoomScaleNormal="75" workbookViewId="0" topLeftCell="A16">
      <selection activeCell="B20" sqref="B20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5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146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54</v>
      </c>
      <c r="B2" s="16" t="s">
        <v>123</v>
      </c>
      <c r="C2" s="17" t="s">
        <v>55</v>
      </c>
      <c r="D2" s="17" t="s">
        <v>56</v>
      </c>
      <c r="E2" s="17" t="s">
        <v>57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2" t="s">
        <v>101</v>
      </c>
      <c r="C3" s="93">
        <v>20970487.908</v>
      </c>
      <c r="D3" s="94">
        <v>54462</v>
      </c>
      <c r="E3" s="93">
        <v>385.048068524843</v>
      </c>
      <c r="F3" s="94">
        <v>100</v>
      </c>
      <c r="G3" s="92" t="s">
        <v>138</v>
      </c>
      <c r="H3" s="95" t="s">
        <v>102</v>
      </c>
      <c r="I3" s="19"/>
    </row>
    <row r="4" spans="1:9" ht="14.25">
      <c r="A4" s="21">
        <v>2</v>
      </c>
      <c r="B4" s="92" t="s">
        <v>141</v>
      </c>
      <c r="C4" s="93">
        <v>9095633.81</v>
      </c>
      <c r="D4" s="94">
        <v>68625</v>
      </c>
      <c r="E4" s="93">
        <v>132.54111198542805</v>
      </c>
      <c r="F4" s="94">
        <v>100</v>
      </c>
      <c r="G4" s="92" t="s">
        <v>142</v>
      </c>
      <c r="H4" s="95" t="s">
        <v>143</v>
      </c>
      <c r="I4" s="19"/>
    </row>
    <row r="5" spans="1:9" ht="14.25" customHeight="1">
      <c r="A5" s="21">
        <v>3</v>
      </c>
      <c r="B5" s="92" t="s">
        <v>24</v>
      </c>
      <c r="C5" s="93">
        <v>6187955.81</v>
      </c>
      <c r="D5" s="94">
        <v>3641</v>
      </c>
      <c r="E5" s="93">
        <v>1699.520958527877</v>
      </c>
      <c r="F5" s="94">
        <v>1000</v>
      </c>
      <c r="G5" s="92" t="s">
        <v>25</v>
      </c>
      <c r="H5" s="95" t="s">
        <v>65</v>
      </c>
      <c r="I5" s="19"/>
    </row>
    <row r="6" spans="1:9" ht="14.25">
      <c r="A6" s="21">
        <v>4</v>
      </c>
      <c r="B6" s="92" t="s">
        <v>160</v>
      </c>
      <c r="C6" s="93">
        <v>4957669.11</v>
      </c>
      <c r="D6" s="94">
        <v>2119</v>
      </c>
      <c r="E6" s="93">
        <v>2339.626762623879</v>
      </c>
      <c r="F6" s="94">
        <v>1000</v>
      </c>
      <c r="G6" s="92" t="s">
        <v>153</v>
      </c>
      <c r="H6" s="95" t="s">
        <v>154</v>
      </c>
      <c r="I6" s="19"/>
    </row>
    <row r="7" spans="1:9" ht="14.25" customHeight="1">
      <c r="A7" s="21">
        <v>5</v>
      </c>
      <c r="B7" s="92" t="s">
        <v>103</v>
      </c>
      <c r="C7" s="93">
        <v>3995670.13</v>
      </c>
      <c r="D7" s="94">
        <v>4963</v>
      </c>
      <c r="E7" s="93">
        <v>805.0917046141446</v>
      </c>
      <c r="F7" s="94">
        <v>1000</v>
      </c>
      <c r="G7" s="92" t="s">
        <v>138</v>
      </c>
      <c r="H7" s="95" t="s">
        <v>102</v>
      </c>
      <c r="I7" s="19"/>
    </row>
    <row r="8" spans="1:9" ht="14.25">
      <c r="A8" s="21">
        <v>6</v>
      </c>
      <c r="B8" s="92" t="s">
        <v>81</v>
      </c>
      <c r="C8" s="93">
        <v>3894170.9</v>
      </c>
      <c r="D8" s="94">
        <v>4616</v>
      </c>
      <c r="E8" s="93">
        <v>843.6245450606585</v>
      </c>
      <c r="F8" s="94">
        <v>1000</v>
      </c>
      <c r="G8" s="92" t="s">
        <v>104</v>
      </c>
      <c r="H8" s="95" t="s">
        <v>118</v>
      </c>
      <c r="I8" s="19"/>
    </row>
    <row r="9" spans="1:9" ht="14.25">
      <c r="A9" s="21">
        <v>7</v>
      </c>
      <c r="B9" s="92" t="s">
        <v>23</v>
      </c>
      <c r="C9" s="93">
        <v>3565269.92</v>
      </c>
      <c r="D9" s="94">
        <v>10490</v>
      </c>
      <c r="E9" s="93">
        <v>339.873204957102</v>
      </c>
      <c r="F9" s="94">
        <v>1000</v>
      </c>
      <c r="G9" s="92" t="s">
        <v>49</v>
      </c>
      <c r="H9" s="95" t="s">
        <v>50</v>
      </c>
      <c r="I9" s="19"/>
    </row>
    <row r="10" spans="1:9" ht="14.25">
      <c r="A10" s="21">
        <v>8</v>
      </c>
      <c r="B10" s="92" t="s">
        <v>80</v>
      </c>
      <c r="C10" s="93">
        <v>2900524.49</v>
      </c>
      <c r="D10" s="94">
        <v>3583821</v>
      </c>
      <c r="E10" s="93">
        <v>0.8093385495536748</v>
      </c>
      <c r="F10" s="94">
        <v>1</v>
      </c>
      <c r="G10" s="92" t="s">
        <v>25</v>
      </c>
      <c r="H10" s="95" t="s">
        <v>65</v>
      </c>
      <c r="I10" s="19"/>
    </row>
    <row r="11" spans="1:9" ht="14.25">
      <c r="A11" s="21">
        <v>9</v>
      </c>
      <c r="B11" s="92" t="s">
        <v>107</v>
      </c>
      <c r="C11" s="93">
        <v>2370130.78</v>
      </c>
      <c r="D11" s="94">
        <v>1423</v>
      </c>
      <c r="E11" s="93">
        <v>1665.5873366127898</v>
      </c>
      <c r="F11" s="94">
        <v>1000</v>
      </c>
      <c r="G11" s="92" t="s">
        <v>20</v>
      </c>
      <c r="H11" s="95" t="s">
        <v>62</v>
      </c>
      <c r="I11" s="19"/>
    </row>
    <row r="12" spans="1:9" ht="14.25">
      <c r="A12" s="21">
        <v>10</v>
      </c>
      <c r="B12" s="92" t="s">
        <v>33</v>
      </c>
      <c r="C12" s="93">
        <v>2336721.46</v>
      </c>
      <c r="D12" s="94">
        <v>54376</v>
      </c>
      <c r="E12" s="93">
        <v>42.97339745475945</v>
      </c>
      <c r="F12" s="94">
        <v>100</v>
      </c>
      <c r="G12" s="92" t="s">
        <v>58</v>
      </c>
      <c r="H12" s="95" t="s">
        <v>59</v>
      </c>
      <c r="I12" s="19"/>
    </row>
    <row r="13" spans="1:9" ht="14.25">
      <c r="A13" s="21">
        <v>11</v>
      </c>
      <c r="B13" s="92" t="s">
        <v>105</v>
      </c>
      <c r="C13" s="93">
        <v>2315318.84</v>
      </c>
      <c r="D13" s="94">
        <v>2587</v>
      </c>
      <c r="E13" s="93">
        <v>894.9821569385388</v>
      </c>
      <c r="F13" s="94">
        <v>1000</v>
      </c>
      <c r="G13" s="92" t="s">
        <v>61</v>
      </c>
      <c r="H13" s="95" t="s">
        <v>53</v>
      </c>
      <c r="I13" s="19"/>
    </row>
    <row r="14" spans="1:9" ht="14.25">
      <c r="A14" s="21">
        <v>12</v>
      </c>
      <c r="B14" s="92" t="s">
        <v>84</v>
      </c>
      <c r="C14" s="93">
        <v>2206088.05</v>
      </c>
      <c r="D14" s="94">
        <v>1295</v>
      </c>
      <c r="E14" s="93">
        <v>1703.5428957528957</v>
      </c>
      <c r="F14" s="94">
        <v>1000</v>
      </c>
      <c r="G14" s="92" t="s">
        <v>60</v>
      </c>
      <c r="H14" s="95" t="s">
        <v>83</v>
      </c>
      <c r="I14" s="19"/>
    </row>
    <row r="15" spans="1:9" ht="14.25">
      <c r="A15" s="21">
        <v>13</v>
      </c>
      <c r="B15" s="92" t="s">
        <v>155</v>
      </c>
      <c r="C15" s="93">
        <v>1903160.4298</v>
      </c>
      <c r="D15" s="94">
        <v>15730</v>
      </c>
      <c r="E15" s="93">
        <v>120.98921994914177</v>
      </c>
      <c r="F15" s="94">
        <v>100</v>
      </c>
      <c r="G15" s="92" t="s">
        <v>138</v>
      </c>
      <c r="H15" s="95" t="s">
        <v>102</v>
      </c>
      <c r="I15" s="19"/>
    </row>
    <row r="16" spans="1:9" ht="14.25">
      <c r="A16" s="21">
        <v>14</v>
      </c>
      <c r="B16" s="92" t="s">
        <v>108</v>
      </c>
      <c r="C16" s="93">
        <v>1885205.3</v>
      </c>
      <c r="D16" s="94">
        <v>1431</v>
      </c>
      <c r="E16" s="93">
        <v>1317.4041229909155</v>
      </c>
      <c r="F16" s="94">
        <v>1000</v>
      </c>
      <c r="G16" s="92" t="s">
        <v>20</v>
      </c>
      <c r="H16" s="95" t="s">
        <v>62</v>
      </c>
      <c r="I16" s="19"/>
    </row>
    <row r="17" spans="1:9" ht="14.25">
      <c r="A17" s="21">
        <v>15</v>
      </c>
      <c r="B17" s="92" t="s">
        <v>21</v>
      </c>
      <c r="C17" s="93">
        <v>1873503.06</v>
      </c>
      <c r="D17" s="94">
        <v>1779</v>
      </c>
      <c r="E17" s="93">
        <v>1053.121450252951</v>
      </c>
      <c r="F17" s="94">
        <v>1000</v>
      </c>
      <c r="G17" s="92" t="s">
        <v>61</v>
      </c>
      <c r="H17" s="95" t="s">
        <v>53</v>
      </c>
      <c r="I17" s="19"/>
    </row>
    <row r="18" spans="1:9" ht="14.25">
      <c r="A18" s="21">
        <v>16</v>
      </c>
      <c r="B18" s="92" t="s">
        <v>82</v>
      </c>
      <c r="C18" s="93">
        <v>1799875</v>
      </c>
      <c r="D18" s="94">
        <v>746</v>
      </c>
      <c r="E18" s="93">
        <v>2412.701072386059</v>
      </c>
      <c r="F18" s="94">
        <v>1000</v>
      </c>
      <c r="G18" s="92" t="s">
        <v>19</v>
      </c>
      <c r="H18" s="95" t="s">
        <v>83</v>
      </c>
      <c r="I18" s="19"/>
    </row>
    <row r="19" spans="1:9" ht="14.25">
      <c r="A19" s="21">
        <v>17</v>
      </c>
      <c r="B19" s="92" t="s">
        <v>97</v>
      </c>
      <c r="C19" s="93">
        <v>1660830.95</v>
      </c>
      <c r="D19" s="94">
        <v>1791</v>
      </c>
      <c r="E19" s="93">
        <v>927.3204634282523</v>
      </c>
      <c r="F19" s="94">
        <v>1000</v>
      </c>
      <c r="G19" s="92" t="s">
        <v>98</v>
      </c>
      <c r="H19" s="95" t="s">
        <v>99</v>
      </c>
      <c r="I19" s="19"/>
    </row>
    <row r="20" spans="1:9" ht="14.25">
      <c r="A20" s="21">
        <v>18</v>
      </c>
      <c r="B20" s="92" t="s">
        <v>119</v>
      </c>
      <c r="C20" s="93">
        <v>1347622.81</v>
      </c>
      <c r="D20" s="94">
        <v>789</v>
      </c>
      <c r="E20" s="93">
        <v>1708.013700887199</v>
      </c>
      <c r="F20" s="94">
        <v>1000</v>
      </c>
      <c r="G20" s="92" t="s">
        <v>120</v>
      </c>
      <c r="H20" s="95" t="s">
        <v>121</v>
      </c>
      <c r="I20" s="19"/>
    </row>
    <row r="21" spans="1:9" ht="14.25">
      <c r="A21" s="21">
        <v>19</v>
      </c>
      <c r="B21" s="92" t="s">
        <v>22</v>
      </c>
      <c r="C21" s="93">
        <v>1237580.71</v>
      </c>
      <c r="D21" s="94">
        <v>26689</v>
      </c>
      <c r="E21" s="93">
        <v>46.37044138034396</v>
      </c>
      <c r="F21" s="94">
        <v>100</v>
      </c>
      <c r="G21" s="92" t="s">
        <v>49</v>
      </c>
      <c r="H21" s="95" t="s">
        <v>50</v>
      </c>
      <c r="I21" s="19"/>
    </row>
    <row r="22" spans="1:9" ht="14.25">
      <c r="A22" s="21">
        <v>20</v>
      </c>
      <c r="B22" s="92" t="s">
        <v>106</v>
      </c>
      <c r="C22" s="93">
        <v>1181795.46</v>
      </c>
      <c r="D22" s="94">
        <v>1503</v>
      </c>
      <c r="E22" s="93">
        <v>786.2910578842315</v>
      </c>
      <c r="F22" s="94">
        <v>1000</v>
      </c>
      <c r="G22" s="92" t="s">
        <v>20</v>
      </c>
      <c r="H22" s="95" t="s">
        <v>62</v>
      </c>
      <c r="I22" s="19"/>
    </row>
    <row r="23" spans="1:9" ht="14.25">
      <c r="A23" s="21">
        <v>21</v>
      </c>
      <c r="B23" s="92" t="s">
        <v>144</v>
      </c>
      <c r="C23" s="93">
        <v>1157376.36</v>
      </c>
      <c r="D23" s="94">
        <v>125</v>
      </c>
      <c r="E23" s="93">
        <v>9259.010880000002</v>
      </c>
      <c r="F23" s="94">
        <v>10000</v>
      </c>
      <c r="G23" s="92" t="s">
        <v>142</v>
      </c>
      <c r="H23" s="95" t="s">
        <v>143</v>
      </c>
      <c r="I23" s="19"/>
    </row>
    <row r="24" spans="1:9" ht="14.25">
      <c r="A24" s="21">
        <v>22</v>
      </c>
      <c r="B24" s="92" t="s">
        <v>26</v>
      </c>
      <c r="C24" s="93">
        <v>1037193.62</v>
      </c>
      <c r="D24" s="94">
        <v>983</v>
      </c>
      <c r="E24" s="93">
        <v>1055.1308443540183</v>
      </c>
      <c r="F24" s="94">
        <v>1000</v>
      </c>
      <c r="G24" s="92" t="s">
        <v>27</v>
      </c>
      <c r="H24" s="95" t="s">
        <v>45</v>
      </c>
      <c r="I24" s="19"/>
    </row>
    <row r="25" spans="1:9" ht="14.25">
      <c r="A25" s="21">
        <v>23</v>
      </c>
      <c r="B25" s="92" t="s">
        <v>109</v>
      </c>
      <c r="C25" s="93">
        <v>997723.42</v>
      </c>
      <c r="D25" s="94">
        <v>586</v>
      </c>
      <c r="E25" s="93">
        <v>1702.5996928327645</v>
      </c>
      <c r="F25" s="94">
        <v>1000</v>
      </c>
      <c r="G25" s="92" t="s">
        <v>20</v>
      </c>
      <c r="H25" s="95" t="s">
        <v>62</v>
      </c>
      <c r="I25" s="19"/>
    </row>
    <row r="26" spans="1:9" ht="14.25">
      <c r="A26" s="21">
        <v>24</v>
      </c>
      <c r="B26" s="92" t="s">
        <v>85</v>
      </c>
      <c r="C26" s="93">
        <v>910712.85</v>
      </c>
      <c r="D26" s="94">
        <v>496</v>
      </c>
      <c r="E26" s="93">
        <v>1836.1146169354838</v>
      </c>
      <c r="F26" s="94">
        <v>1000</v>
      </c>
      <c r="G26" s="92" t="s">
        <v>60</v>
      </c>
      <c r="H26" s="95" t="s">
        <v>83</v>
      </c>
      <c r="I26" s="19"/>
    </row>
    <row r="27" spans="1:9" ht="14.25">
      <c r="A27" s="21">
        <v>25</v>
      </c>
      <c r="B27" s="92" t="s">
        <v>18</v>
      </c>
      <c r="C27" s="93">
        <v>824183.74</v>
      </c>
      <c r="D27" s="94">
        <v>2522</v>
      </c>
      <c r="E27" s="93">
        <v>326.79767644726405</v>
      </c>
      <c r="F27" s="94">
        <v>1000</v>
      </c>
      <c r="G27" s="92" t="s">
        <v>49</v>
      </c>
      <c r="H27" s="95" t="s">
        <v>50</v>
      </c>
      <c r="I27" s="19"/>
    </row>
    <row r="28" spans="1:9" ht="14.25">
      <c r="A28" s="21">
        <v>26</v>
      </c>
      <c r="B28" s="92" t="s">
        <v>115</v>
      </c>
      <c r="C28" s="93">
        <v>759338.3478</v>
      </c>
      <c r="D28" s="94">
        <v>8937</v>
      </c>
      <c r="E28" s="93">
        <v>84.96568734474656</v>
      </c>
      <c r="F28" s="94">
        <v>100</v>
      </c>
      <c r="G28" s="92" t="s">
        <v>116</v>
      </c>
      <c r="H28" s="95" t="s">
        <v>117</v>
      </c>
      <c r="I28" s="19"/>
    </row>
    <row r="29" spans="1:9" ht="14.25">
      <c r="A29" s="21">
        <v>27</v>
      </c>
      <c r="B29" s="92" t="s">
        <v>31</v>
      </c>
      <c r="C29" s="93">
        <v>758605.81</v>
      </c>
      <c r="D29" s="94">
        <v>10462</v>
      </c>
      <c r="E29" s="93">
        <v>72.5105916650736</v>
      </c>
      <c r="F29" s="94">
        <v>100</v>
      </c>
      <c r="G29" s="92" t="s">
        <v>63</v>
      </c>
      <c r="H29" s="95" t="s">
        <v>145</v>
      </c>
      <c r="I29" s="19"/>
    </row>
    <row r="30" spans="1:9" ht="14.25">
      <c r="A30" s="21">
        <v>28</v>
      </c>
      <c r="B30" s="92" t="s">
        <v>28</v>
      </c>
      <c r="C30" s="93">
        <v>613140.03</v>
      </c>
      <c r="D30" s="94">
        <v>1141</v>
      </c>
      <c r="E30" s="93">
        <v>537.3707537248029</v>
      </c>
      <c r="F30" s="94">
        <v>1000</v>
      </c>
      <c r="G30" s="92" t="s">
        <v>29</v>
      </c>
      <c r="H30" s="95" t="s">
        <v>64</v>
      </c>
      <c r="I30" s="19"/>
    </row>
    <row r="31" spans="1:9" ht="14.25">
      <c r="A31" s="21">
        <v>29</v>
      </c>
      <c r="B31" s="92" t="s">
        <v>157</v>
      </c>
      <c r="C31" s="93">
        <v>487802.27</v>
      </c>
      <c r="D31" s="94">
        <v>391</v>
      </c>
      <c r="E31" s="93">
        <v>1247.576138107417</v>
      </c>
      <c r="F31" s="94">
        <v>1000</v>
      </c>
      <c r="G31" s="92" t="s">
        <v>25</v>
      </c>
      <c r="H31" s="95" t="s">
        <v>65</v>
      </c>
      <c r="I31" s="19"/>
    </row>
    <row r="32" spans="1:9" s="23" customFormat="1" ht="14.25">
      <c r="A32" s="21">
        <v>30</v>
      </c>
      <c r="B32" s="92" t="s">
        <v>114</v>
      </c>
      <c r="C32" s="93">
        <v>476075.06</v>
      </c>
      <c r="D32" s="94">
        <v>14892</v>
      </c>
      <c r="E32" s="93">
        <v>31.968510609723342</v>
      </c>
      <c r="F32" s="94">
        <v>100</v>
      </c>
      <c r="G32" s="92" t="s">
        <v>49</v>
      </c>
      <c r="H32" s="95" t="s">
        <v>50</v>
      </c>
      <c r="I32" s="22"/>
    </row>
    <row r="33" spans="1:9" s="23" customFormat="1" ht="15" customHeight="1">
      <c r="A33" s="21">
        <v>31</v>
      </c>
      <c r="B33" s="92" t="s">
        <v>86</v>
      </c>
      <c r="C33" s="93">
        <v>237380</v>
      </c>
      <c r="D33" s="94">
        <v>5785</v>
      </c>
      <c r="E33" s="93">
        <v>41.03370786516854</v>
      </c>
      <c r="F33" s="94">
        <v>100</v>
      </c>
      <c r="G33" s="92" t="s">
        <v>63</v>
      </c>
      <c r="H33" s="95" t="s">
        <v>145</v>
      </c>
      <c r="I33" s="22"/>
    </row>
    <row r="34" spans="1:8" ht="15" customHeight="1" thickBot="1">
      <c r="A34" s="180" t="s">
        <v>66</v>
      </c>
      <c r="B34" s="181"/>
      <c r="C34" s="107">
        <f>SUM(C3:C33)</f>
        <v>85944746.4356</v>
      </c>
      <c r="D34" s="108">
        <f>SUM(D3:D33)</f>
        <v>3889196</v>
      </c>
      <c r="E34" s="62" t="s">
        <v>67</v>
      </c>
      <c r="F34" s="62" t="s">
        <v>67</v>
      </c>
      <c r="G34" s="62" t="s">
        <v>67</v>
      </c>
      <c r="H34" s="63" t="s">
        <v>67</v>
      </c>
    </row>
    <row r="35" spans="1:8" ht="15" customHeight="1" thickBot="1">
      <c r="A35" s="182" t="s">
        <v>139</v>
      </c>
      <c r="B35" s="182"/>
      <c r="C35" s="182"/>
      <c r="D35" s="182"/>
      <c r="E35" s="182"/>
      <c r="F35" s="182"/>
      <c r="G35" s="182"/>
      <c r="H35" s="182"/>
    </row>
    <row r="37" spans="2:4" ht="14.25">
      <c r="B37" s="20" t="s">
        <v>73</v>
      </c>
      <c r="C37" s="25">
        <f>C34-SUM(C3:C12)</f>
        <v>25670512.117599986</v>
      </c>
      <c r="D37" s="139">
        <f>C37/$C$34</f>
        <v>0.2986862278642637</v>
      </c>
    </row>
    <row r="38" spans="2:8" ht="14.25">
      <c r="B38" s="92" t="str">
        <f aca="true" t="shared" si="0" ref="B38:C47">B3</f>
        <v>КІНТО-Класичний</v>
      </c>
      <c r="C38" s="93">
        <f t="shared" si="0"/>
        <v>20970487.908</v>
      </c>
      <c r="D38" s="139">
        <f>C38/$C$34</f>
        <v>0.24399964835213725</v>
      </c>
      <c r="H38" s="19"/>
    </row>
    <row r="39" spans="2:8" ht="14.25">
      <c r="B39" s="92" t="str">
        <f t="shared" si="0"/>
        <v>Спарта Збалансований</v>
      </c>
      <c r="C39" s="93">
        <f t="shared" si="0"/>
        <v>9095633.81</v>
      </c>
      <c r="D39" s="139">
        <f aca="true" t="shared" si="1" ref="D39:D47">C39/$C$34</f>
        <v>0.10583117860281929</v>
      </c>
      <c r="H39" s="19"/>
    </row>
    <row r="40" spans="2:8" ht="14.25">
      <c r="B40" s="92" t="str">
        <f t="shared" si="0"/>
        <v>ОТП Класичний</v>
      </c>
      <c r="C40" s="93">
        <f t="shared" si="0"/>
        <v>6187955.81</v>
      </c>
      <c r="D40" s="139">
        <f t="shared" si="1"/>
        <v>0.07199923284009861</v>
      </c>
      <c r="H40" s="19"/>
    </row>
    <row r="41" spans="2:8" ht="14.25">
      <c r="B41" s="92" t="str">
        <f t="shared" si="0"/>
        <v>ФІДО Фонд Облігаційний</v>
      </c>
      <c r="C41" s="93">
        <f t="shared" si="0"/>
        <v>4957669.11</v>
      </c>
      <c r="D41" s="139">
        <f t="shared" si="1"/>
        <v>0.05768437648152088</v>
      </c>
      <c r="H41" s="19"/>
    </row>
    <row r="42" spans="2:8" ht="14.25">
      <c r="B42" s="92" t="str">
        <f t="shared" si="0"/>
        <v>КІНТО-Еквіті</v>
      </c>
      <c r="C42" s="93">
        <f t="shared" si="0"/>
        <v>3995670.13</v>
      </c>
      <c r="D42" s="139">
        <f t="shared" si="1"/>
        <v>0.04649115036942985</v>
      </c>
      <c r="H42" s="19"/>
    </row>
    <row r="43" spans="2:8" ht="14.25">
      <c r="B43" s="92" t="str">
        <f t="shared" si="0"/>
        <v>Софіївський</v>
      </c>
      <c r="C43" s="93">
        <f t="shared" si="0"/>
        <v>3894170.9</v>
      </c>
      <c r="D43" s="139">
        <f t="shared" si="1"/>
        <v>0.04531016800332263</v>
      </c>
      <c r="H43" s="19"/>
    </row>
    <row r="44" spans="2:8" ht="14.25">
      <c r="B44" s="92" t="str">
        <f t="shared" si="0"/>
        <v>Преміум-фонд Індексний</v>
      </c>
      <c r="C44" s="93">
        <f t="shared" si="0"/>
        <v>3565269.92</v>
      </c>
      <c r="D44" s="139">
        <f t="shared" si="1"/>
        <v>0.04148327929120744</v>
      </c>
      <c r="H44" s="19"/>
    </row>
    <row r="45" spans="2:8" ht="14.25">
      <c r="B45" s="92" t="str">
        <f t="shared" si="0"/>
        <v>ОТП Фонд Акцій</v>
      </c>
      <c r="C45" s="93">
        <f t="shared" si="0"/>
        <v>2900524.49</v>
      </c>
      <c r="D45" s="139">
        <f t="shared" si="1"/>
        <v>0.03374871193754021</v>
      </c>
      <c r="H45" s="19"/>
    </row>
    <row r="46" spans="2:4" ht="14.25">
      <c r="B46" s="92" t="str">
        <f t="shared" si="0"/>
        <v>УНIВЕР.УА/Михайло Грушевський: Фонд Державних Паперiв</v>
      </c>
      <c r="C46" s="93">
        <f t="shared" si="0"/>
        <v>2370130.78</v>
      </c>
      <c r="D46" s="139">
        <f t="shared" si="1"/>
        <v>0.02757737823772606</v>
      </c>
    </row>
    <row r="47" spans="2:4" ht="14.25">
      <c r="B47" s="92" t="str">
        <f t="shared" si="0"/>
        <v>Аргентум</v>
      </c>
      <c r="C47" s="93">
        <f t="shared" si="0"/>
        <v>2336721.46</v>
      </c>
      <c r="D47" s="139">
        <f t="shared" si="1"/>
        <v>0.027188648019933936</v>
      </c>
    </row>
  </sheetData>
  <mergeCells count="3">
    <mergeCell ref="A1:H1"/>
    <mergeCell ref="A34:B34"/>
    <mergeCell ref="A35:H35"/>
  </mergeCells>
  <hyperlinks>
    <hyperlink ref="H34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75"/>
  <sheetViews>
    <sheetView zoomScale="85" zoomScaleNormal="85" workbookViewId="0" topLeftCell="A1">
      <selection activeCell="G35" sqref="G35"/>
    </sheetView>
  </sheetViews>
  <sheetFormatPr defaultColWidth="9.00390625" defaultRowHeight="12.75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6384" width="9.125" style="34" customWidth="1"/>
  </cols>
  <sheetData>
    <row r="1" spans="1:10" s="14" customFormat="1" ht="16.5" thickBot="1">
      <c r="A1" s="184" t="s">
        <v>130</v>
      </c>
      <c r="B1" s="184"/>
      <c r="C1" s="184"/>
      <c r="D1" s="184"/>
      <c r="E1" s="184"/>
      <c r="F1" s="184"/>
      <c r="G1" s="184"/>
      <c r="H1" s="184"/>
      <c r="I1" s="184"/>
      <c r="J1" s="110"/>
    </row>
    <row r="2" spans="1:10" s="20" customFormat="1" ht="15.75" customHeight="1" thickBot="1">
      <c r="A2" s="185" t="s">
        <v>54</v>
      </c>
      <c r="B2" s="111"/>
      <c r="C2" s="112"/>
      <c r="D2" s="113"/>
      <c r="E2" s="187" t="s">
        <v>93</v>
      </c>
      <c r="F2" s="187"/>
      <c r="G2" s="187"/>
      <c r="H2" s="187"/>
      <c r="I2" s="187"/>
      <c r="J2" s="187"/>
    </row>
    <row r="3" spans="1:10" s="24" customFormat="1" ht="75.75" thickBot="1">
      <c r="A3" s="186"/>
      <c r="B3" s="114" t="s">
        <v>34</v>
      </c>
      <c r="C3" s="28" t="s">
        <v>13</v>
      </c>
      <c r="D3" s="28" t="s">
        <v>14</v>
      </c>
      <c r="E3" s="17" t="s">
        <v>131</v>
      </c>
      <c r="F3" s="17" t="s">
        <v>167</v>
      </c>
      <c r="G3" s="17" t="s">
        <v>168</v>
      </c>
      <c r="H3" s="17" t="s">
        <v>125</v>
      </c>
      <c r="I3" s="17" t="s">
        <v>68</v>
      </c>
      <c r="J3" s="18" t="s">
        <v>132</v>
      </c>
    </row>
    <row r="4" spans="1:10" s="20" customFormat="1" ht="14.25" collapsed="1">
      <c r="A4" s="21">
        <v>1</v>
      </c>
      <c r="B4" s="160" t="s">
        <v>101</v>
      </c>
      <c r="C4" s="161">
        <v>38118</v>
      </c>
      <c r="D4" s="161">
        <v>38182</v>
      </c>
      <c r="E4" s="162">
        <v>0.048447021795786194</v>
      </c>
      <c r="F4" s="162">
        <v>0.09870286749264845</v>
      </c>
      <c r="G4" s="162">
        <v>0.09439766780912473</v>
      </c>
      <c r="H4" s="162">
        <v>0.10405070183356169</v>
      </c>
      <c r="I4" s="162">
        <v>2.8504806852481623</v>
      </c>
      <c r="J4" s="163">
        <v>0.14496737102848</v>
      </c>
    </row>
    <row r="5" spans="1:10" s="20" customFormat="1" ht="14.25" collapsed="1">
      <c r="A5" s="21">
        <v>2</v>
      </c>
      <c r="B5" s="160" t="s">
        <v>18</v>
      </c>
      <c r="C5" s="161">
        <v>38492</v>
      </c>
      <c r="D5" s="161">
        <v>38629</v>
      </c>
      <c r="E5" s="162">
        <v>-0.013671098071338816</v>
      </c>
      <c r="F5" s="162">
        <v>-0.03910926203839127</v>
      </c>
      <c r="G5" s="162">
        <v>-0.050905892456248325</v>
      </c>
      <c r="H5" s="162">
        <v>-0.03425751860792614</v>
      </c>
      <c r="I5" s="162">
        <v>-0.6732023235527406</v>
      </c>
      <c r="J5" s="163">
        <v>-0.12018998306339823</v>
      </c>
    </row>
    <row r="6" spans="1:10" s="20" customFormat="1" ht="14.25" collapsed="1">
      <c r="A6" s="21">
        <v>3</v>
      </c>
      <c r="B6" s="160" t="s">
        <v>82</v>
      </c>
      <c r="C6" s="161">
        <v>38828</v>
      </c>
      <c r="D6" s="161">
        <v>39028</v>
      </c>
      <c r="E6" s="162">
        <v>0.01188688734130472</v>
      </c>
      <c r="F6" s="162">
        <v>0.032330069107215476</v>
      </c>
      <c r="G6" s="162">
        <v>0.06603581715091567</v>
      </c>
      <c r="H6" s="162">
        <v>0.13307832461349633</v>
      </c>
      <c r="I6" s="162">
        <v>1.4127010723860485</v>
      </c>
      <c r="J6" s="163">
        <v>0.12217018290696657</v>
      </c>
    </row>
    <row r="7" spans="1:10" s="20" customFormat="1" ht="14.25" collapsed="1">
      <c r="A7" s="21">
        <v>4</v>
      </c>
      <c r="B7" s="160" t="s">
        <v>109</v>
      </c>
      <c r="C7" s="161">
        <v>38919</v>
      </c>
      <c r="D7" s="161">
        <v>39092</v>
      </c>
      <c r="E7" s="162">
        <v>0.007835955269935413</v>
      </c>
      <c r="F7" s="162">
        <v>0.15331090889642152</v>
      </c>
      <c r="G7" s="162">
        <v>0.3380754632747205</v>
      </c>
      <c r="H7" s="162">
        <v>0.3608791971068106</v>
      </c>
      <c r="I7" s="162">
        <v>0.7025996928327534</v>
      </c>
      <c r="J7" s="163">
        <v>0.07388149814408873</v>
      </c>
    </row>
    <row r="8" spans="1:10" s="20" customFormat="1" ht="14.25" collapsed="1">
      <c r="A8" s="21">
        <v>5</v>
      </c>
      <c r="B8" s="160" t="s">
        <v>106</v>
      </c>
      <c r="C8" s="161">
        <v>38919</v>
      </c>
      <c r="D8" s="161">
        <v>39092</v>
      </c>
      <c r="E8" s="162">
        <v>0.033956547831018646</v>
      </c>
      <c r="F8" s="162">
        <v>0.1996403083682623</v>
      </c>
      <c r="G8" s="162">
        <v>0.3926696195958641</v>
      </c>
      <c r="H8" s="162">
        <v>0.41375316867384804</v>
      </c>
      <c r="I8" s="162">
        <v>-0.21370894211577107</v>
      </c>
      <c r="J8" s="163">
        <v>-0.0316911195642231</v>
      </c>
    </row>
    <row r="9" spans="1:10" s="20" customFormat="1" ht="14.25" collapsed="1">
      <c r="A9" s="21">
        <v>6</v>
      </c>
      <c r="B9" s="160" t="s">
        <v>115</v>
      </c>
      <c r="C9" s="161">
        <v>38968</v>
      </c>
      <c r="D9" s="161">
        <v>39140</v>
      </c>
      <c r="E9" s="162">
        <v>-0.015413266741169496</v>
      </c>
      <c r="F9" s="162">
        <v>-0.012036890491118002</v>
      </c>
      <c r="G9" s="162">
        <v>0.07710410389492872</v>
      </c>
      <c r="H9" s="162">
        <v>0.5737352207179136</v>
      </c>
      <c r="I9" s="162">
        <v>-0.15034312655254056</v>
      </c>
      <c r="J9" s="163">
        <v>-0.021969050738910978</v>
      </c>
    </row>
    <row r="10" spans="1:10" s="20" customFormat="1" ht="14.25" collapsed="1">
      <c r="A10" s="21">
        <v>7</v>
      </c>
      <c r="B10" s="160" t="s">
        <v>160</v>
      </c>
      <c r="C10" s="161">
        <v>39066</v>
      </c>
      <c r="D10" s="161">
        <v>39258</v>
      </c>
      <c r="E10" s="162">
        <v>0.008737800808325646</v>
      </c>
      <c r="F10" s="162">
        <v>0.031979649742228666</v>
      </c>
      <c r="G10" s="162">
        <v>0.07550608198361997</v>
      </c>
      <c r="H10" s="162">
        <v>0.2150756754422607</v>
      </c>
      <c r="I10" s="162">
        <v>1.3396267626238965</v>
      </c>
      <c r="J10" s="163">
        <v>0.12889303824321208</v>
      </c>
    </row>
    <row r="11" spans="1:10" s="20" customFormat="1" ht="14.25" collapsed="1">
      <c r="A11" s="21">
        <v>8</v>
      </c>
      <c r="B11" s="160" t="s">
        <v>105</v>
      </c>
      <c r="C11" s="161">
        <v>39252</v>
      </c>
      <c r="D11" s="161">
        <v>39420</v>
      </c>
      <c r="E11" s="162">
        <v>-0.02009626002019549</v>
      </c>
      <c r="F11" s="162">
        <v>-0.012412160215854007</v>
      </c>
      <c r="G11" s="162">
        <v>0.04690814762165285</v>
      </c>
      <c r="H11" s="162">
        <v>0.031579561444597504</v>
      </c>
      <c r="I11" s="162">
        <v>-0.10501784306146122</v>
      </c>
      <c r="J11" s="163">
        <v>-0.016753072273835157</v>
      </c>
    </row>
    <row r="12" spans="1:10" s="20" customFormat="1" ht="14.25" collapsed="1">
      <c r="A12" s="21">
        <v>9</v>
      </c>
      <c r="B12" s="160" t="s">
        <v>21</v>
      </c>
      <c r="C12" s="161">
        <v>39252</v>
      </c>
      <c r="D12" s="161">
        <v>39420</v>
      </c>
      <c r="E12" s="162">
        <v>-0.024004636583530248</v>
      </c>
      <c r="F12" s="162">
        <v>0.0055911434845485886</v>
      </c>
      <c r="G12" s="162">
        <v>0.05841481397613313</v>
      </c>
      <c r="H12" s="162">
        <v>0.06623915726801388</v>
      </c>
      <c r="I12" s="162">
        <v>0.053121450252948677</v>
      </c>
      <c r="J12" s="163">
        <v>0.007912607272162031</v>
      </c>
    </row>
    <row r="13" spans="1:10" s="20" customFormat="1" ht="14.25" collapsed="1">
      <c r="A13" s="21">
        <v>10</v>
      </c>
      <c r="B13" s="160" t="s">
        <v>114</v>
      </c>
      <c r="C13" s="161">
        <v>39269</v>
      </c>
      <c r="D13" s="161">
        <v>39443</v>
      </c>
      <c r="E13" s="162">
        <v>0.00794034526329912</v>
      </c>
      <c r="F13" s="162">
        <v>-0.047055282807791476</v>
      </c>
      <c r="G13" s="162">
        <v>-0.03670747362818172</v>
      </c>
      <c r="H13" s="162">
        <v>-0.033559832536819045</v>
      </c>
      <c r="I13" s="162">
        <v>-0.6803148939027612</v>
      </c>
      <c r="J13" s="163">
        <v>-0.16082682826110062</v>
      </c>
    </row>
    <row r="14" spans="1:10" s="20" customFormat="1" ht="14.25" collapsed="1">
      <c r="A14" s="21">
        <v>11</v>
      </c>
      <c r="B14" s="160" t="s">
        <v>22</v>
      </c>
      <c r="C14" s="161">
        <v>39269</v>
      </c>
      <c r="D14" s="161">
        <v>39471</v>
      </c>
      <c r="E14" s="162">
        <v>0.0027708458532922364</v>
      </c>
      <c r="F14" s="162">
        <v>0.00422174685096488</v>
      </c>
      <c r="G14" s="162">
        <v>-0.008289290094620094</v>
      </c>
      <c r="H14" s="162">
        <v>-0.023484726738290718</v>
      </c>
      <c r="I14" s="162">
        <v>-0.536295586196568</v>
      </c>
      <c r="J14" s="163">
        <v>-0.11269590753036351</v>
      </c>
    </row>
    <row r="15" spans="1:10" s="20" customFormat="1" ht="14.25" collapsed="1">
      <c r="A15" s="21">
        <v>12</v>
      </c>
      <c r="B15" s="160" t="s">
        <v>23</v>
      </c>
      <c r="C15" s="161">
        <v>39378</v>
      </c>
      <c r="D15" s="161">
        <v>39478</v>
      </c>
      <c r="E15" s="162">
        <v>0.0040702083517571985</v>
      </c>
      <c r="F15" s="162">
        <v>0.006903537719716635</v>
      </c>
      <c r="G15" s="162">
        <v>0.016820427530970017</v>
      </c>
      <c r="H15" s="162">
        <v>0.006303138186926294</v>
      </c>
      <c r="I15" s="162">
        <v>-0.6601267950428926</v>
      </c>
      <c r="J15" s="163">
        <v>-0.15498932231353002</v>
      </c>
    </row>
    <row r="16" spans="1:10" s="20" customFormat="1" ht="14.25" collapsed="1">
      <c r="A16" s="21">
        <v>13</v>
      </c>
      <c r="B16" s="160" t="s">
        <v>24</v>
      </c>
      <c r="C16" s="161">
        <v>39413</v>
      </c>
      <c r="D16" s="161">
        <v>39589</v>
      </c>
      <c r="E16" s="162">
        <v>-0.028935473180425553</v>
      </c>
      <c r="F16" s="162">
        <v>-0.021570696952003976</v>
      </c>
      <c r="G16" s="162">
        <v>0.01734364669577171</v>
      </c>
      <c r="H16" s="162">
        <v>0.0959046481734791</v>
      </c>
      <c r="I16" s="162">
        <v>0.6995209585279143</v>
      </c>
      <c r="J16" s="163">
        <v>0.09076960065473272</v>
      </c>
    </row>
    <row r="17" spans="1:10" s="20" customFormat="1" ht="14.25" collapsed="1">
      <c r="A17" s="21">
        <v>14</v>
      </c>
      <c r="B17" s="160" t="s">
        <v>26</v>
      </c>
      <c r="C17" s="161">
        <v>39429</v>
      </c>
      <c r="D17" s="161">
        <v>39618</v>
      </c>
      <c r="E17" s="162">
        <v>0.004665280849028175</v>
      </c>
      <c r="F17" s="162">
        <v>0.05707417252380842</v>
      </c>
      <c r="G17" s="162">
        <v>0.09223746209883399</v>
      </c>
      <c r="H17" s="162">
        <v>0.0931519594911896</v>
      </c>
      <c r="I17" s="162">
        <v>0.05513084435403881</v>
      </c>
      <c r="J17" s="163">
        <v>0.00894731417237482</v>
      </c>
    </row>
    <row r="18" spans="1:10" s="20" customFormat="1" ht="14.25" collapsed="1">
      <c r="A18" s="21">
        <v>15</v>
      </c>
      <c r="B18" s="160" t="s">
        <v>28</v>
      </c>
      <c r="C18" s="161">
        <v>39429</v>
      </c>
      <c r="D18" s="161">
        <v>39651</v>
      </c>
      <c r="E18" s="162">
        <v>-0.038933881572878026</v>
      </c>
      <c r="F18" s="162">
        <v>-0.012718323788568964</v>
      </c>
      <c r="G18" s="162">
        <v>0.06268052127186019</v>
      </c>
      <c r="H18" s="162">
        <v>-0.039739514976835255</v>
      </c>
      <c r="I18" s="162">
        <v>-0.4626292462751972</v>
      </c>
      <c r="J18" s="163">
        <v>-0.09936760907880982</v>
      </c>
    </row>
    <row r="19" spans="1:10" s="20" customFormat="1" ht="14.25" collapsed="1">
      <c r="A19" s="21">
        <v>16</v>
      </c>
      <c r="B19" s="160" t="s">
        <v>85</v>
      </c>
      <c r="C19" s="161">
        <v>39527</v>
      </c>
      <c r="D19" s="161">
        <v>39715</v>
      </c>
      <c r="E19" s="162">
        <v>0.011494725096674596</v>
      </c>
      <c r="F19" s="162">
        <v>0.02970706496730724</v>
      </c>
      <c r="G19" s="162">
        <v>0.061123731275769755</v>
      </c>
      <c r="H19" s="162">
        <v>0.12925855832608812</v>
      </c>
      <c r="I19" s="162">
        <v>0.8361146169354585</v>
      </c>
      <c r="J19" s="163">
        <v>0.11128295708448754</v>
      </c>
    </row>
    <row r="20" spans="1:10" s="20" customFormat="1" ht="14.25" collapsed="1">
      <c r="A20" s="21">
        <v>17</v>
      </c>
      <c r="B20" s="160" t="s">
        <v>141</v>
      </c>
      <c r="C20" s="161">
        <v>39630</v>
      </c>
      <c r="D20" s="161">
        <v>39717</v>
      </c>
      <c r="E20" s="162">
        <v>0</v>
      </c>
      <c r="F20" s="162">
        <v>0</v>
      </c>
      <c r="G20" s="162">
        <v>0</v>
      </c>
      <c r="H20" s="162">
        <v>3.695193200980995E-06</v>
      </c>
      <c r="I20" s="162">
        <v>0.3254111198542855</v>
      </c>
      <c r="J20" s="163">
        <v>0.05018473487768649</v>
      </c>
    </row>
    <row r="21" spans="1:10" s="20" customFormat="1" ht="14.25">
      <c r="A21" s="21">
        <v>18</v>
      </c>
      <c r="B21" s="160" t="s">
        <v>31</v>
      </c>
      <c r="C21" s="161">
        <v>39560</v>
      </c>
      <c r="D21" s="161">
        <v>39770</v>
      </c>
      <c r="E21" s="162">
        <v>0.019637645921738</v>
      </c>
      <c r="F21" s="162">
        <v>0.09816857010108837</v>
      </c>
      <c r="G21" s="162">
        <v>0.21486939207869304</v>
      </c>
      <c r="H21" s="162">
        <v>0.1986178688259479</v>
      </c>
      <c r="I21" s="162">
        <v>-0.27489408334926224</v>
      </c>
      <c r="J21" s="163">
        <v>-0.055703845228027626</v>
      </c>
    </row>
    <row r="22" spans="1:10" s="20" customFormat="1" ht="14.25">
      <c r="A22" s="21">
        <v>19</v>
      </c>
      <c r="B22" s="160" t="s">
        <v>103</v>
      </c>
      <c r="C22" s="161">
        <v>39884</v>
      </c>
      <c r="D22" s="161">
        <v>40001</v>
      </c>
      <c r="E22" s="162">
        <v>0.0873284466447879</v>
      </c>
      <c r="F22" s="162">
        <v>0.17596364636302408</v>
      </c>
      <c r="G22" s="162">
        <v>0.22589032690951383</v>
      </c>
      <c r="H22" s="162">
        <v>0.13096292782000885</v>
      </c>
      <c r="I22" s="162">
        <v>-0.19490829538589904</v>
      </c>
      <c r="J22" s="163">
        <v>-0.04263896997924399</v>
      </c>
    </row>
    <row r="23" spans="1:10" s="20" customFormat="1" ht="14.25">
      <c r="A23" s="21">
        <v>20</v>
      </c>
      <c r="B23" s="160" t="s">
        <v>33</v>
      </c>
      <c r="C23" s="161">
        <v>40031</v>
      </c>
      <c r="D23" s="161">
        <v>40129</v>
      </c>
      <c r="E23" s="162">
        <v>0.016198975074063426</v>
      </c>
      <c r="F23" s="162">
        <v>0.1342742126053187</v>
      </c>
      <c r="G23" s="162">
        <v>0.19150821531046147</v>
      </c>
      <c r="H23" s="162">
        <v>0.16770937417191956</v>
      </c>
      <c r="I23" s="162">
        <v>-0.5702660254524026</v>
      </c>
      <c r="J23" s="163">
        <v>-0.1669214509579794</v>
      </c>
    </row>
    <row r="24" spans="1:10" s="20" customFormat="1" ht="14.25" collapsed="1">
      <c r="A24" s="21">
        <v>21</v>
      </c>
      <c r="B24" s="160" t="s">
        <v>80</v>
      </c>
      <c r="C24" s="161">
        <v>40253</v>
      </c>
      <c r="D24" s="161">
        <v>40366</v>
      </c>
      <c r="E24" s="162">
        <v>0.014498954531913189</v>
      </c>
      <c r="F24" s="162">
        <v>0.12706402944788375</v>
      </c>
      <c r="G24" s="162">
        <v>0.32037131589344714</v>
      </c>
      <c r="H24" s="162">
        <v>0.3543371448346775</v>
      </c>
      <c r="I24" s="162">
        <v>-0.19066145044632765</v>
      </c>
      <c r="J24" s="163">
        <v>-0.051821511038924406</v>
      </c>
    </row>
    <row r="25" spans="1:10" s="20" customFormat="1" ht="14.25" collapsed="1">
      <c r="A25" s="21">
        <v>22</v>
      </c>
      <c r="B25" s="160" t="s">
        <v>81</v>
      </c>
      <c r="C25" s="161">
        <v>40114</v>
      </c>
      <c r="D25" s="161">
        <v>40401</v>
      </c>
      <c r="E25" s="162">
        <v>-0.01833180699964143</v>
      </c>
      <c r="F25" s="162">
        <v>0.19729753090918178</v>
      </c>
      <c r="G25" s="162">
        <v>0.4624102843733864</v>
      </c>
      <c r="H25" s="162">
        <v>0.4535690007097837</v>
      </c>
      <c r="I25" s="162">
        <v>-0.1563754549393429</v>
      </c>
      <c r="J25" s="163">
        <v>-0.04288614713040728</v>
      </c>
    </row>
    <row r="26" spans="1:10" s="20" customFormat="1" ht="14.25" collapsed="1">
      <c r="A26" s="21">
        <v>23</v>
      </c>
      <c r="B26" s="160" t="s">
        <v>84</v>
      </c>
      <c r="C26" s="161">
        <v>40226</v>
      </c>
      <c r="D26" s="161">
        <v>40430</v>
      </c>
      <c r="E26" s="162">
        <v>0.01209207235101517</v>
      </c>
      <c r="F26" s="162">
        <v>0.03433974997068101</v>
      </c>
      <c r="G26" s="162">
        <v>0.06713191010667474</v>
      </c>
      <c r="H26" s="162">
        <v>0.13957993809831692</v>
      </c>
      <c r="I26" s="162">
        <v>0.703542895752892</v>
      </c>
      <c r="J26" s="163">
        <v>0.1504887805240478</v>
      </c>
    </row>
    <row r="27" spans="1:10" s="20" customFormat="1" ht="14.25" collapsed="1">
      <c r="A27" s="21">
        <v>24</v>
      </c>
      <c r="B27" s="160" t="s">
        <v>86</v>
      </c>
      <c r="C27" s="161">
        <v>40268</v>
      </c>
      <c r="D27" s="161">
        <v>40430</v>
      </c>
      <c r="E27" s="162">
        <v>0.012601898218638219</v>
      </c>
      <c r="F27" s="162">
        <v>0.11709837740508466</v>
      </c>
      <c r="G27" s="162">
        <v>0.23778296884736694</v>
      </c>
      <c r="H27" s="162">
        <v>0.23102001245795245</v>
      </c>
      <c r="I27" s="162">
        <v>-0.5896629213483169</v>
      </c>
      <c r="J27" s="163">
        <v>-0.2089663883200431</v>
      </c>
    </row>
    <row r="28" spans="1:10" s="20" customFormat="1" ht="14.25" collapsed="1">
      <c r="A28" s="21">
        <v>25</v>
      </c>
      <c r="B28" s="160" t="s">
        <v>108</v>
      </c>
      <c r="C28" s="161">
        <v>40427</v>
      </c>
      <c r="D28" s="161">
        <v>40543</v>
      </c>
      <c r="E28" s="162">
        <v>0.036793331682150265</v>
      </c>
      <c r="F28" s="162">
        <v>0.09220955566335465</v>
      </c>
      <c r="G28" s="162">
        <v>0.3147891863390788</v>
      </c>
      <c r="H28" s="162">
        <v>0.35933559463911213</v>
      </c>
      <c r="I28" s="162">
        <v>0.31740412299091214</v>
      </c>
      <c r="J28" s="163">
        <v>0.0821797542763063</v>
      </c>
    </row>
    <row r="29" spans="1:10" s="20" customFormat="1" ht="14.25" collapsed="1">
      <c r="A29" s="21">
        <v>26</v>
      </c>
      <c r="B29" s="160" t="s">
        <v>144</v>
      </c>
      <c r="C29" s="161">
        <v>40333</v>
      </c>
      <c r="D29" s="161">
        <v>40572</v>
      </c>
      <c r="E29" s="162">
        <v>0</v>
      </c>
      <c r="F29" s="162">
        <v>0</v>
      </c>
      <c r="G29" s="162">
        <v>0</v>
      </c>
      <c r="H29" s="162">
        <v>0</v>
      </c>
      <c r="I29" s="162">
        <v>-0.0740989120000024</v>
      </c>
      <c r="J29" s="163">
        <v>-0.02231792644860653</v>
      </c>
    </row>
    <row r="30" spans="1:10" s="20" customFormat="1" ht="14.25" collapsed="1">
      <c r="A30" s="21">
        <v>27</v>
      </c>
      <c r="B30" s="160" t="s">
        <v>97</v>
      </c>
      <c r="C30" s="161">
        <v>40444</v>
      </c>
      <c r="D30" s="161">
        <v>40638</v>
      </c>
      <c r="E30" s="162">
        <v>0.022508471784725925</v>
      </c>
      <c r="F30" s="162">
        <v>0.09923325423190832</v>
      </c>
      <c r="G30" s="162">
        <v>0.3160488232906775</v>
      </c>
      <c r="H30" s="162">
        <v>0.2831532451888412</v>
      </c>
      <c r="I30" s="162">
        <v>-0.07267953657174464</v>
      </c>
      <c r="J30" s="163">
        <v>-0.023089289680986225</v>
      </c>
    </row>
    <row r="31" spans="1:10" s="20" customFormat="1" ht="14.25" collapsed="1">
      <c r="A31" s="21">
        <v>28</v>
      </c>
      <c r="B31" s="160" t="s">
        <v>107</v>
      </c>
      <c r="C31" s="161">
        <v>40427</v>
      </c>
      <c r="D31" s="161">
        <v>40708</v>
      </c>
      <c r="E31" s="162">
        <v>0.008141750930956926</v>
      </c>
      <c r="F31" s="162">
        <v>0.08096947575622693</v>
      </c>
      <c r="G31" s="162">
        <v>0.27497154667552315</v>
      </c>
      <c r="H31" s="162">
        <v>0.32835019378537167</v>
      </c>
      <c r="I31" s="162">
        <v>0.6655873366127869</v>
      </c>
      <c r="J31" s="163">
        <v>0.18283304457184846</v>
      </c>
    </row>
    <row r="32" spans="1:10" s="20" customFormat="1" ht="14.25" collapsed="1">
      <c r="A32" s="21">
        <v>29</v>
      </c>
      <c r="B32" s="160" t="s">
        <v>119</v>
      </c>
      <c r="C32" s="161">
        <v>40716</v>
      </c>
      <c r="D32" s="161">
        <v>40897</v>
      </c>
      <c r="E32" s="162">
        <v>-0.01577088714314112</v>
      </c>
      <c r="F32" s="162">
        <v>-0.03330719506869895</v>
      </c>
      <c r="G32" s="162">
        <v>-0.05566329491447819</v>
      </c>
      <c r="H32" s="162">
        <v>0.019452832359405425</v>
      </c>
      <c r="I32" s="162">
        <v>0.708013700887206</v>
      </c>
      <c r="J32" s="163">
        <v>0.23662612182294285</v>
      </c>
    </row>
    <row r="33" spans="1:10" s="20" customFormat="1" ht="14.25" collapsed="1">
      <c r="A33" s="21">
        <v>30</v>
      </c>
      <c r="B33" s="160" t="s">
        <v>155</v>
      </c>
      <c r="C33" s="161">
        <v>41026</v>
      </c>
      <c r="D33" s="161">
        <v>41242</v>
      </c>
      <c r="E33" s="162">
        <v>0.018386703362969214</v>
      </c>
      <c r="F33" s="162">
        <v>0.11618853748334201</v>
      </c>
      <c r="G33" s="162">
        <v>0.2835349886938352</v>
      </c>
      <c r="H33" s="162">
        <v>0.30513534510186724</v>
      </c>
      <c r="I33" s="162">
        <v>0.20989219949141735</v>
      </c>
      <c r="J33" s="163">
        <v>0.12856389265043533</v>
      </c>
    </row>
    <row r="34" spans="1:10" s="20" customFormat="1" ht="14.25" collapsed="1">
      <c r="A34" s="21">
        <v>31</v>
      </c>
      <c r="B34" s="160" t="s">
        <v>157</v>
      </c>
      <c r="C34" s="161">
        <v>41127</v>
      </c>
      <c r="D34" s="161">
        <v>41332</v>
      </c>
      <c r="E34" s="162">
        <v>0.0112449170525597</v>
      </c>
      <c r="F34" s="162">
        <v>0.02685721509207939</v>
      </c>
      <c r="G34" s="162">
        <v>0.06326946948389711</v>
      </c>
      <c r="H34" s="162">
        <v>0.14196775030205666</v>
      </c>
      <c r="I34" s="162">
        <v>0.24757613810742019</v>
      </c>
      <c r="J34" s="163">
        <v>0.18113051600720453</v>
      </c>
    </row>
    <row r="35" spans="1:11" s="20" customFormat="1" ht="15.75" thickBot="1">
      <c r="A35" s="159"/>
      <c r="B35" s="164" t="s">
        <v>156</v>
      </c>
      <c r="C35" s="165" t="s">
        <v>67</v>
      </c>
      <c r="D35" s="165" t="s">
        <v>67</v>
      </c>
      <c r="E35" s="166">
        <f>AVERAGE(E4:E34)</f>
        <v>0.007292950829149022</v>
      </c>
      <c r="F35" s="166">
        <f>AVERAGE(F4:F34)</f>
        <v>0.05615857460709255</v>
      </c>
      <c r="G35" s="166">
        <f>AVERAGE(G4:G34)</f>
        <v>0.13613967680932879</v>
      </c>
      <c r="H35" s="166">
        <f>AVERAGE(H4:H34)</f>
        <v>0.16790847231957343</v>
      </c>
      <c r="I35" s="166">
        <f>AVERAGE(I4:I34)</f>
        <v>0.17811413421499714</v>
      </c>
      <c r="J35" s="165" t="s">
        <v>67</v>
      </c>
      <c r="K35" s="167"/>
    </row>
    <row r="36" spans="1:10" s="20" customFormat="1" ht="14.25">
      <c r="A36" s="188" t="s">
        <v>133</v>
      </c>
      <c r="B36" s="188"/>
      <c r="C36" s="188"/>
      <c r="D36" s="188"/>
      <c r="E36" s="188"/>
      <c r="F36" s="188"/>
      <c r="G36" s="188"/>
      <c r="H36" s="188"/>
      <c r="I36" s="188"/>
      <c r="J36" s="188"/>
    </row>
    <row r="37" spans="1:10" s="20" customFormat="1" ht="15" thickBot="1">
      <c r="A37" s="183" t="s">
        <v>134</v>
      </c>
      <c r="B37" s="183"/>
      <c r="C37" s="183"/>
      <c r="D37" s="183"/>
      <c r="E37" s="183"/>
      <c r="F37" s="183"/>
      <c r="G37" s="183"/>
      <c r="H37" s="183"/>
      <c r="I37" s="183"/>
      <c r="J37" s="183"/>
    </row>
    <row r="38" s="20" customFormat="1" ht="14.25" collapsed="1">
      <c r="J38" s="19"/>
    </row>
    <row r="39" spans="5:10" s="20" customFormat="1" ht="14.25">
      <c r="E39" s="117"/>
      <c r="F39" s="117"/>
      <c r="J39" s="19"/>
    </row>
    <row r="40" spans="5:10" s="20" customFormat="1" ht="14.25" collapsed="1">
      <c r="E40" s="118"/>
      <c r="I40" s="118"/>
      <c r="J40" s="19"/>
    </row>
    <row r="41" s="20" customFormat="1" ht="14.25" collapsed="1"/>
    <row r="42" s="20" customFormat="1" ht="14.25" collapsed="1"/>
    <row r="43" s="20" customFormat="1" ht="14.25" collapsed="1"/>
    <row r="44" s="20" customFormat="1" ht="14.25" collapsed="1"/>
    <row r="45" s="20" customFormat="1" ht="14.25" collapsed="1"/>
    <row r="46" s="20" customFormat="1" ht="14.25" collapsed="1"/>
    <row r="47" s="20" customFormat="1" ht="14.25" collapsed="1"/>
    <row r="48" s="20" customFormat="1" ht="14.25" collapsed="1"/>
    <row r="49" s="20" customFormat="1" ht="14.25" collapsed="1"/>
    <row r="50" s="20" customFormat="1" ht="14.25" collapsed="1"/>
    <row r="51" s="20" customFormat="1" ht="14.25" collapsed="1"/>
    <row r="52" s="20" customFormat="1" ht="14.25" collapsed="1"/>
    <row r="53" s="20" customFormat="1" ht="14.25" collapsed="1"/>
    <row r="54" s="20" customFormat="1" ht="14.25"/>
    <row r="55" s="20" customFormat="1" ht="14.25"/>
    <row r="56" spans="3:8" s="31" customFormat="1" ht="14.25">
      <c r="C56" s="32"/>
      <c r="D56" s="32"/>
      <c r="E56" s="33"/>
      <c r="F56" s="33"/>
      <c r="G56" s="33"/>
      <c r="H56" s="33"/>
    </row>
    <row r="57" spans="3:8" s="31" customFormat="1" ht="14.25">
      <c r="C57" s="32"/>
      <c r="D57" s="32"/>
      <c r="E57" s="33"/>
      <c r="F57" s="33"/>
      <c r="G57" s="33"/>
      <c r="H57" s="33"/>
    </row>
    <row r="58" spans="3:8" s="31" customFormat="1" ht="14.25">
      <c r="C58" s="32"/>
      <c r="D58" s="32"/>
      <c r="E58" s="33"/>
      <c r="F58" s="33"/>
      <c r="G58" s="33"/>
      <c r="H58" s="33"/>
    </row>
    <row r="59" spans="3:8" s="31" customFormat="1" ht="14.25">
      <c r="C59" s="32"/>
      <c r="D59" s="32"/>
      <c r="E59" s="33"/>
      <c r="F59" s="33"/>
      <c r="G59" s="33"/>
      <c r="H59" s="33"/>
    </row>
    <row r="60" spans="3:8" s="31" customFormat="1" ht="14.25">
      <c r="C60" s="32"/>
      <c r="D60" s="32"/>
      <c r="E60" s="33"/>
      <c r="F60" s="33"/>
      <c r="G60" s="33"/>
      <c r="H60" s="33"/>
    </row>
    <row r="61" spans="3:8" s="31" customFormat="1" ht="14.25">
      <c r="C61" s="32"/>
      <c r="D61" s="32"/>
      <c r="E61" s="33"/>
      <c r="F61" s="33"/>
      <c r="G61" s="33"/>
      <c r="H61" s="33"/>
    </row>
    <row r="62" spans="3:8" s="31" customFormat="1" ht="14.25">
      <c r="C62" s="32"/>
      <c r="D62" s="32"/>
      <c r="E62" s="33"/>
      <c r="F62" s="33"/>
      <c r="G62" s="33"/>
      <c r="H62" s="33"/>
    </row>
    <row r="63" spans="3:8" s="31" customFormat="1" ht="14.25">
      <c r="C63" s="32"/>
      <c r="D63" s="32"/>
      <c r="E63" s="33"/>
      <c r="F63" s="33"/>
      <c r="G63" s="33"/>
      <c r="H63" s="33"/>
    </row>
    <row r="64" spans="3:8" s="31" customFormat="1" ht="14.25">
      <c r="C64" s="32"/>
      <c r="D64" s="32"/>
      <c r="E64" s="33"/>
      <c r="F64" s="33"/>
      <c r="G64" s="33"/>
      <c r="H64" s="33"/>
    </row>
    <row r="65" spans="3:8" s="31" customFormat="1" ht="14.25">
      <c r="C65" s="32"/>
      <c r="D65" s="32"/>
      <c r="E65" s="33"/>
      <c r="F65" s="33"/>
      <c r="G65" s="33"/>
      <c r="H65" s="33"/>
    </row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  <row r="74" spans="3:8" s="31" customFormat="1" ht="14.25">
      <c r="C74" s="32"/>
      <c r="D74" s="32"/>
      <c r="E74" s="33"/>
      <c r="F74" s="33"/>
      <c r="G74" s="33"/>
      <c r="H74" s="33"/>
    </row>
    <row r="75" spans="3:8" s="31" customFormat="1" ht="14.25">
      <c r="C75" s="32"/>
      <c r="D75" s="32"/>
      <c r="E75" s="33"/>
      <c r="F75" s="33"/>
      <c r="G75" s="33"/>
      <c r="H75" s="33"/>
    </row>
  </sheetData>
  <mergeCells count="5">
    <mergeCell ref="A37:J37"/>
    <mergeCell ref="A1:I1"/>
    <mergeCell ref="A2:A3"/>
    <mergeCell ref="E2:J2"/>
    <mergeCell ref="A36:J36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81"/>
  <sheetViews>
    <sheetView zoomScale="75" zoomScaleNormal="75" workbookViewId="0" topLeftCell="A46">
      <selection activeCell="I33" sqref="I33"/>
    </sheetView>
  </sheetViews>
  <sheetFormatPr defaultColWidth="9.00390625" defaultRowHeight="12.75"/>
  <cols>
    <col min="1" max="1" width="3.875" style="31" customWidth="1"/>
    <col min="2" max="2" width="61.8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89" t="s">
        <v>127</v>
      </c>
      <c r="B1" s="189"/>
      <c r="C1" s="189"/>
      <c r="D1" s="189"/>
      <c r="E1" s="189"/>
      <c r="F1" s="189"/>
      <c r="G1" s="189"/>
    </row>
    <row r="2" spans="1:7" ht="15.75" thickBot="1">
      <c r="A2" s="185" t="s">
        <v>54</v>
      </c>
      <c r="B2" s="99"/>
      <c r="C2" s="190" t="s">
        <v>35</v>
      </c>
      <c r="D2" s="191"/>
      <c r="E2" s="190" t="s">
        <v>36</v>
      </c>
      <c r="F2" s="191"/>
      <c r="G2" s="100"/>
    </row>
    <row r="3" spans="1:7" ht="45.75" thickBot="1">
      <c r="A3" s="186"/>
      <c r="B3" s="44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140</v>
      </c>
    </row>
    <row r="4" spans="1:8" ht="15" customHeight="1">
      <c r="A4" s="21">
        <v>1</v>
      </c>
      <c r="B4" s="39" t="s">
        <v>108</v>
      </c>
      <c r="C4" s="40">
        <v>162.20040000000012</v>
      </c>
      <c r="D4" s="105">
        <v>0.0941380956026301</v>
      </c>
      <c r="E4" s="41">
        <v>75</v>
      </c>
      <c r="F4" s="105">
        <v>0.05530973451327434</v>
      </c>
      <c r="G4" s="42">
        <v>98.37888978672423</v>
      </c>
      <c r="H4" s="59"/>
    </row>
    <row r="5" spans="1:8" ht="14.25" customHeight="1">
      <c r="A5" s="21">
        <v>2</v>
      </c>
      <c r="B5" s="39" t="s">
        <v>155</v>
      </c>
      <c r="C5" s="40">
        <v>82.71460979999998</v>
      </c>
      <c r="D5" s="105">
        <v>0.045436457867227255</v>
      </c>
      <c r="E5" s="41">
        <v>407</v>
      </c>
      <c r="F5" s="105">
        <v>0.02656137832017229</v>
      </c>
      <c r="G5" s="42">
        <v>49.14588819345051</v>
      </c>
      <c r="H5" s="59"/>
    </row>
    <row r="6" spans="1:7" ht="14.25">
      <c r="A6" s="21">
        <v>3</v>
      </c>
      <c r="B6" s="39" t="s">
        <v>80</v>
      </c>
      <c r="C6" s="40">
        <v>82.50368000000016</v>
      </c>
      <c r="D6" s="105">
        <v>0.02927717201634155</v>
      </c>
      <c r="E6" s="41">
        <v>51456</v>
      </c>
      <c r="F6" s="105">
        <v>0.014567011053500983</v>
      </c>
      <c r="G6" s="42">
        <v>41.61354234160386</v>
      </c>
    </row>
    <row r="7" spans="1:7" ht="14.25">
      <c r="A7" s="21">
        <v>4</v>
      </c>
      <c r="B7" s="39" t="s">
        <v>86</v>
      </c>
      <c r="C7" s="40">
        <v>26.943850000000005</v>
      </c>
      <c r="D7" s="105">
        <v>0.12803812462830177</v>
      </c>
      <c r="E7" s="41">
        <v>592</v>
      </c>
      <c r="F7" s="105">
        <v>0.113999614866166</v>
      </c>
      <c r="G7" s="42">
        <v>23.63457115347582</v>
      </c>
    </row>
    <row r="8" spans="1:7" ht="14.25">
      <c r="A8" s="21">
        <v>5</v>
      </c>
      <c r="B8" s="39" t="s">
        <v>33</v>
      </c>
      <c r="C8" s="40">
        <v>60.211680000000165</v>
      </c>
      <c r="D8" s="105">
        <v>0.026449119845204518</v>
      </c>
      <c r="E8" s="41">
        <v>543</v>
      </c>
      <c r="F8" s="105">
        <v>0.010086749763156428</v>
      </c>
      <c r="G8" s="42">
        <v>23.147389893232955</v>
      </c>
    </row>
    <row r="9" spans="1:7" ht="14.25">
      <c r="A9" s="21">
        <v>6</v>
      </c>
      <c r="B9" s="39" t="s">
        <v>81</v>
      </c>
      <c r="C9" s="40">
        <v>-63.26712000000011</v>
      </c>
      <c r="D9" s="105">
        <v>-0.01598688840615124</v>
      </c>
      <c r="E9" s="41">
        <v>11</v>
      </c>
      <c r="F9" s="105">
        <v>0.0023887079261672097</v>
      </c>
      <c r="G9" s="42">
        <v>9.279363446254422</v>
      </c>
    </row>
    <row r="10" spans="1:8" ht="14.25">
      <c r="A10" s="21">
        <v>7</v>
      </c>
      <c r="B10" s="39" t="s">
        <v>107</v>
      </c>
      <c r="C10" s="40">
        <v>24.097579999999613</v>
      </c>
      <c r="D10" s="105">
        <v>0.010271627869545755</v>
      </c>
      <c r="E10" s="41">
        <v>3</v>
      </c>
      <c r="F10" s="105">
        <v>0.002112676056338028</v>
      </c>
      <c r="G10" s="42">
        <v>4.966250767605888</v>
      </c>
      <c r="H10" s="59"/>
    </row>
    <row r="11" spans="1:7" ht="14.25">
      <c r="A11" s="21">
        <v>8</v>
      </c>
      <c r="B11" s="39" t="s">
        <v>157</v>
      </c>
      <c r="C11" s="40">
        <v>9.125410000000032</v>
      </c>
      <c r="D11" s="105">
        <v>0.019063821050384663</v>
      </c>
      <c r="E11" s="41">
        <v>3</v>
      </c>
      <c r="F11" s="105">
        <v>0.007731958762886598</v>
      </c>
      <c r="G11" s="42">
        <v>3.203680699988354</v>
      </c>
    </row>
    <row r="12" spans="1:7" ht="14.25">
      <c r="A12" s="21">
        <v>9</v>
      </c>
      <c r="B12" s="39" t="s">
        <v>160</v>
      </c>
      <c r="C12" s="40">
        <v>42.94389000000059</v>
      </c>
      <c r="D12" s="105">
        <v>0.00873780080832283</v>
      </c>
      <c r="E12" s="41">
        <v>0</v>
      </c>
      <c r="F12" s="105">
        <v>0</v>
      </c>
      <c r="G12" s="42">
        <v>0</v>
      </c>
    </row>
    <row r="13" spans="1:7" ht="14.25">
      <c r="A13" s="21">
        <v>10</v>
      </c>
      <c r="B13" s="39" t="s">
        <v>106</v>
      </c>
      <c r="C13" s="40">
        <v>38.81178000000003</v>
      </c>
      <c r="D13" s="105">
        <v>0.03395654783102418</v>
      </c>
      <c r="E13" s="41">
        <v>0</v>
      </c>
      <c r="F13" s="105">
        <v>0</v>
      </c>
      <c r="G13" s="42">
        <v>0</v>
      </c>
    </row>
    <row r="14" spans="1:7" ht="14.25">
      <c r="A14" s="21">
        <v>11</v>
      </c>
      <c r="B14" s="39" t="s">
        <v>97</v>
      </c>
      <c r="C14" s="40">
        <v>36.55985999999987</v>
      </c>
      <c r="D14" s="105">
        <v>0.022508471784719056</v>
      </c>
      <c r="E14" s="41">
        <v>0</v>
      </c>
      <c r="F14" s="105">
        <v>0</v>
      </c>
      <c r="G14" s="42">
        <v>0</v>
      </c>
    </row>
    <row r="15" spans="1:7" ht="14.25">
      <c r="A15" s="21">
        <v>12</v>
      </c>
      <c r="B15" s="39" t="s">
        <v>84</v>
      </c>
      <c r="C15" s="40">
        <v>26.35745999999996</v>
      </c>
      <c r="D15" s="105">
        <v>0.0120920723510147</v>
      </c>
      <c r="E15" s="41">
        <v>0</v>
      </c>
      <c r="F15" s="105">
        <v>0</v>
      </c>
      <c r="G15" s="42">
        <v>0</v>
      </c>
    </row>
    <row r="16" spans="1:7" ht="14.25">
      <c r="A16" s="21">
        <v>13</v>
      </c>
      <c r="B16" s="39" t="s">
        <v>82</v>
      </c>
      <c r="C16" s="40">
        <v>21.14358000000007</v>
      </c>
      <c r="D16" s="105">
        <v>0.011886887341316583</v>
      </c>
      <c r="E16" s="41">
        <v>0</v>
      </c>
      <c r="F16" s="105">
        <v>0</v>
      </c>
      <c r="G16" s="42">
        <v>0</v>
      </c>
    </row>
    <row r="17" spans="1:7" ht="14.25">
      <c r="A17" s="21">
        <v>14</v>
      </c>
      <c r="B17" s="39" t="s">
        <v>31</v>
      </c>
      <c r="C17" s="40">
        <v>14.610320000000065</v>
      </c>
      <c r="D17" s="105">
        <v>0.019637645921751577</v>
      </c>
      <c r="E17" s="41">
        <v>0</v>
      </c>
      <c r="F17" s="105">
        <v>0</v>
      </c>
      <c r="G17" s="42">
        <v>0</v>
      </c>
    </row>
    <row r="18" spans="1:7" ht="14.25">
      <c r="A18" s="21">
        <v>15</v>
      </c>
      <c r="B18" s="39" t="s">
        <v>85</v>
      </c>
      <c r="C18" s="40">
        <v>10.349429999999936</v>
      </c>
      <c r="D18" s="105">
        <v>0.01149472509667256</v>
      </c>
      <c r="E18" s="41">
        <v>0</v>
      </c>
      <c r="F18" s="105">
        <v>0</v>
      </c>
      <c r="G18" s="42">
        <v>0</v>
      </c>
    </row>
    <row r="19" spans="1:7" ht="14.25">
      <c r="A19" s="21">
        <v>16</v>
      </c>
      <c r="B19" s="39" t="s">
        <v>109</v>
      </c>
      <c r="C19" s="40">
        <v>7.757330000000074</v>
      </c>
      <c r="D19" s="105">
        <v>0.007835955269942706</v>
      </c>
      <c r="E19" s="41">
        <v>0</v>
      </c>
      <c r="F19" s="105">
        <v>0</v>
      </c>
      <c r="G19" s="42">
        <v>0</v>
      </c>
    </row>
    <row r="20" spans="1:7" ht="14.25">
      <c r="A20" s="21">
        <v>17</v>
      </c>
      <c r="B20" s="39" t="s">
        <v>26</v>
      </c>
      <c r="C20" s="40">
        <v>4.816329999999958</v>
      </c>
      <c r="D20" s="105">
        <v>0.004665280849019798</v>
      </c>
      <c r="E20" s="41">
        <v>0</v>
      </c>
      <c r="F20" s="105">
        <v>0</v>
      </c>
      <c r="G20" s="42">
        <v>0</v>
      </c>
    </row>
    <row r="21" spans="1:7" ht="13.5" customHeight="1">
      <c r="A21" s="21">
        <v>18</v>
      </c>
      <c r="B21" s="39" t="s">
        <v>22</v>
      </c>
      <c r="C21" s="40">
        <v>3.419669999999926</v>
      </c>
      <c r="D21" s="105">
        <v>0.0027708458533093265</v>
      </c>
      <c r="E21" s="41">
        <v>0</v>
      </c>
      <c r="F21" s="105">
        <v>0</v>
      </c>
      <c r="G21" s="42">
        <v>0</v>
      </c>
    </row>
    <row r="22" spans="1:7" ht="14.25">
      <c r="A22" s="21">
        <v>19</v>
      </c>
      <c r="B22" s="39" t="s">
        <v>141</v>
      </c>
      <c r="C22" s="40">
        <v>0</v>
      </c>
      <c r="D22" s="105">
        <v>0</v>
      </c>
      <c r="E22" s="41">
        <v>0</v>
      </c>
      <c r="F22" s="105">
        <v>0</v>
      </c>
      <c r="G22" s="42">
        <v>0</v>
      </c>
    </row>
    <row r="23" spans="1:7" ht="14.25">
      <c r="A23" s="21">
        <v>20</v>
      </c>
      <c r="B23" s="39" t="s">
        <v>144</v>
      </c>
      <c r="C23" s="40">
        <v>0</v>
      </c>
      <c r="D23" s="105">
        <v>0</v>
      </c>
      <c r="E23" s="41">
        <v>0</v>
      </c>
      <c r="F23" s="105">
        <v>0</v>
      </c>
      <c r="G23" s="42">
        <v>0</v>
      </c>
    </row>
    <row r="24" spans="1:7" ht="14.25">
      <c r="A24" s="21">
        <v>21</v>
      </c>
      <c r="B24" s="39" t="s">
        <v>115</v>
      </c>
      <c r="C24" s="40">
        <v>-11.887103600000032</v>
      </c>
      <c r="D24" s="105">
        <v>-0.015413266741160394</v>
      </c>
      <c r="E24" s="41">
        <v>0</v>
      </c>
      <c r="F24" s="105">
        <v>0</v>
      </c>
      <c r="G24" s="42">
        <v>0</v>
      </c>
    </row>
    <row r="25" spans="1:7" ht="14.25">
      <c r="A25" s="21">
        <v>22</v>
      </c>
      <c r="B25" s="39" t="s">
        <v>119</v>
      </c>
      <c r="C25" s="40">
        <v>-21.59376000000001</v>
      </c>
      <c r="D25" s="105">
        <v>-0.01577088714314932</v>
      </c>
      <c r="E25" s="41">
        <v>0</v>
      </c>
      <c r="F25" s="105">
        <v>0</v>
      </c>
      <c r="G25" s="42">
        <v>0</v>
      </c>
    </row>
    <row r="26" spans="1:7" ht="14.25">
      <c r="A26" s="21">
        <v>23</v>
      </c>
      <c r="B26" s="39" t="s">
        <v>28</v>
      </c>
      <c r="C26" s="40">
        <v>-24.839</v>
      </c>
      <c r="D26" s="105">
        <v>-0.03893388157287866</v>
      </c>
      <c r="E26" s="41">
        <v>0</v>
      </c>
      <c r="F26" s="105">
        <v>0</v>
      </c>
      <c r="G26" s="42">
        <v>0</v>
      </c>
    </row>
    <row r="27" spans="1:7" ht="14.25">
      <c r="A27" s="21">
        <v>24</v>
      </c>
      <c r="B27" s="39" t="s">
        <v>105</v>
      </c>
      <c r="C27" s="40">
        <v>-47.483490000000224</v>
      </c>
      <c r="D27" s="105">
        <v>-0.020096260020193997</v>
      </c>
      <c r="E27" s="41">
        <v>0</v>
      </c>
      <c r="F27" s="105">
        <v>0</v>
      </c>
      <c r="G27" s="42">
        <v>0</v>
      </c>
    </row>
    <row r="28" spans="1:7" ht="14.25">
      <c r="A28" s="21">
        <v>25</v>
      </c>
      <c r="B28" s="39" t="s">
        <v>18</v>
      </c>
      <c r="C28" s="40">
        <v>-12.74897999999998</v>
      </c>
      <c r="D28" s="105">
        <v>-0.015232980734699893</v>
      </c>
      <c r="E28" s="41">
        <v>-4</v>
      </c>
      <c r="F28" s="105">
        <v>-0.001583531274742676</v>
      </c>
      <c r="G28" s="42">
        <v>-1.3014659382422542</v>
      </c>
    </row>
    <row r="29" spans="1:7" ht="14.25">
      <c r="A29" s="21">
        <v>26</v>
      </c>
      <c r="B29" s="39" t="s">
        <v>103</v>
      </c>
      <c r="C29" s="40">
        <v>316.46841999999987</v>
      </c>
      <c r="D29" s="105">
        <v>0.08601551231612138</v>
      </c>
      <c r="E29" s="41">
        <v>-6</v>
      </c>
      <c r="F29" s="105">
        <v>-0.0012074864157778226</v>
      </c>
      <c r="G29" s="42">
        <v>-4.409171274666496</v>
      </c>
    </row>
    <row r="30" spans="1:7" ht="14.25">
      <c r="A30" s="21">
        <v>27</v>
      </c>
      <c r="B30" s="39" t="s">
        <v>23</v>
      </c>
      <c r="C30" s="40">
        <v>5.990179999999702</v>
      </c>
      <c r="D30" s="105">
        <v>0.0016829753314078376</v>
      </c>
      <c r="E30" s="41">
        <v>-25</v>
      </c>
      <c r="F30" s="105">
        <v>-0.0023775558725630053</v>
      </c>
      <c r="G30" s="42">
        <v>-8.450082046980514</v>
      </c>
    </row>
    <row r="31" spans="1:7" ht="14.25">
      <c r="A31" s="21">
        <v>28</v>
      </c>
      <c r="B31" s="39" t="s">
        <v>114</v>
      </c>
      <c r="C31" s="40">
        <v>-4.813080000000016</v>
      </c>
      <c r="D31" s="105">
        <v>-0.010008730928568993</v>
      </c>
      <c r="E31" s="41">
        <v>-270</v>
      </c>
      <c r="F31" s="105">
        <v>-0.01780767708745548</v>
      </c>
      <c r="G31" s="42">
        <v>-8.631324277799749</v>
      </c>
    </row>
    <row r="32" spans="1:7" ht="14.25">
      <c r="A32" s="21">
        <v>29</v>
      </c>
      <c r="B32" s="39" t="s">
        <v>101</v>
      </c>
      <c r="C32" s="40">
        <v>935.5916799999997</v>
      </c>
      <c r="D32" s="105">
        <v>0.04669810461470985</v>
      </c>
      <c r="E32" s="41">
        <v>-91</v>
      </c>
      <c r="F32" s="105">
        <v>-0.0016681025791432185</v>
      </c>
      <c r="G32" s="42">
        <v>-34.07705756241994</v>
      </c>
    </row>
    <row r="33" spans="1:7" ht="14.25">
      <c r="A33" s="21">
        <v>30</v>
      </c>
      <c r="B33" s="39" t="s">
        <v>24</v>
      </c>
      <c r="C33" s="40">
        <v>-453.9118100000005</v>
      </c>
      <c r="D33" s="105">
        <v>-0.06834099021082274</v>
      </c>
      <c r="E33" s="41">
        <v>-154</v>
      </c>
      <c r="F33" s="105">
        <v>-0.04057971014492753</v>
      </c>
      <c r="G33" s="42">
        <v>-272.1469851863744</v>
      </c>
    </row>
    <row r="34" spans="1:7" ht="14.25">
      <c r="A34" s="21">
        <v>31</v>
      </c>
      <c r="B34" s="39" t="s">
        <v>21</v>
      </c>
      <c r="C34" s="40">
        <v>-2151.25275</v>
      </c>
      <c r="D34" s="105">
        <v>-0.5345051604509641</v>
      </c>
      <c r="E34" s="41">
        <v>-1951</v>
      </c>
      <c r="F34" s="105">
        <v>-0.5230563002680965</v>
      </c>
      <c r="G34" s="42">
        <v>-2054.410228477969</v>
      </c>
    </row>
    <row r="35" spans="1:8" ht="15.75" thickBot="1">
      <c r="A35" s="98"/>
      <c r="B35" s="101" t="s">
        <v>66</v>
      </c>
      <c r="C35" s="102">
        <f>SUM(C4:C34)</f>
        <v>-879.1799538000012</v>
      </c>
      <c r="D35" s="106">
        <v>-0.010126010079951146</v>
      </c>
      <c r="E35" s="103">
        <f>SUM(E4:E34)</f>
        <v>50589</v>
      </c>
      <c r="F35" s="106">
        <v>0.013178999569375037</v>
      </c>
      <c r="G35" s="104">
        <f>SUM(G4:G34)</f>
        <v>-2130.0567384821165</v>
      </c>
      <c r="H35" s="59"/>
    </row>
    <row r="36" spans="2:8" ht="14.25">
      <c r="B36" s="75"/>
      <c r="C36" s="76"/>
      <c r="D36" s="77"/>
      <c r="E36" s="78"/>
      <c r="F36" s="77"/>
      <c r="G36" s="76"/>
      <c r="H36" s="59"/>
    </row>
    <row r="55" spans="2:5" ht="15">
      <c r="B55" s="67"/>
      <c r="C55" s="68"/>
      <c r="D55" s="69"/>
      <c r="E55" s="70"/>
    </row>
    <row r="56" spans="2:5" ht="15">
      <c r="B56" s="67"/>
      <c r="C56" s="68"/>
      <c r="D56" s="69"/>
      <c r="E56" s="70"/>
    </row>
    <row r="57" spans="2:5" ht="15">
      <c r="B57" s="67"/>
      <c r="C57" s="68"/>
      <c r="D57" s="69"/>
      <c r="E57" s="70"/>
    </row>
    <row r="58" spans="2:5" ht="15">
      <c r="B58" s="67"/>
      <c r="C58" s="68"/>
      <c r="D58" s="69"/>
      <c r="E58" s="70"/>
    </row>
    <row r="59" spans="2:5" ht="15">
      <c r="B59" s="67"/>
      <c r="C59" s="68"/>
      <c r="D59" s="69"/>
      <c r="E59" s="70"/>
    </row>
    <row r="60" spans="2:5" ht="15">
      <c r="B60" s="67"/>
      <c r="C60" s="68"/>
      <c r="D60" s="69"/>
      <c r="E60" s="70"/>
    </row>
    <row r="61" spans="2:5" ht="15.75" thickBot="1">
      <c r="B61" s="88"/>
      <c r="C61" s="88"/>
      <c r="D61" s="88"/>
      <c r="E61" s="88"/>
    </row>
    <row r="64" ht="14.25" customHeight="1"/>
    <row r="65" ht="14.25">
      <c r="F65" s="59"/>
    </row>
    <row r="67" ht="14.25">
      <c r="F67"/>
    </row>
    <row r="68" ht="14.25">
      <c r="F68"/>
    </row>
    <row r="69" spans="2:6" ht="30.75" thickBot="1">
      <c r="B69" s="44" t="s">
        <v>34</v>
      </c>
      <c r="C69" s="37" t="s">
        <v>74</v>
      </c>
      <c r="D69" s="37" t="s">
        <v>75</v>
      </c>
      <c r="E69" s="66" t="s">
        <v>70</v>
      </c>
      <c r="F69"/>
    </row>
    <row r="70" spans="2:5" ht="14.25">
      <c r="B70" s="39" t="str">
        <f aca="true" t="shared" si="0" ref="B70:D74">B4</f>
        <v>УНIВЕР.УА/Тарас Шевченко: Фонд Заощаджень</v>
      </c>
      <c r="C70" s="40">
        <f t="shared" si="0"/>
        <v>162.20040000000012</v>
      </c>
      <c r="D70" s="105">
        <f t="shared" si="0"/>
        <v>0.0941380956026301</v>
      </c>
      <c r="E70" s="42">
        <f>G4</f>
        <v>98.37888978672423</v>
      </c>
    </row>
    <row r="71" spans="2:5" ht="14.25">
      <c r="B71" s="39" t="str">
        <f t="shared" si="0"/>
        <v>КІНТО-Казначейський</v>
      </c>
      <c r="C71" s="40">
        <f t="shared" si="0"/>
        <v>82.71460979999998</v>
      </c>
      <c r="D71" s="105">
        <f t="shared" si="0"/>
        <v>0.045436457867227255</v>
      </c>
      <c r="E71" s="42">
        <f>G5</f>
        <v>49.14588819345051</v>
      </c>
    </row>
    <row r="72" spans="2:5" ht="14.25">
      <c r="B72" s="39" t="str">
        <f t="shared" si="0"/>
        <v>ОТП Фонд Акцій</v>
      </c>
      <c r="C72" s="40">
        <f t="shared" si="0"/>
        <v>82.50368000000016</v>
      </c>
      <c r="D72" s="105">
        <f t="shared" si="0"/>
        <v>0.02927717201634155</v>
      </c>
      <c r="E72" s="42">
        <f>G6</f>
        <v>41.61354234160386</v>
      </c>
    </row>
    <row r="73" spans="2:5" ht="14.25">
      <c r="B73" s="39" t="str">
        <f t="shared" si="0"/>
        <v>АРТ Індексний</v>
      </c>
      <c r="C73" s="40">
        <f t="shared" si="0"/>
        <v>26.943850000000005</v>
      </c>
      <c r="D73" s="105">
        <f t="shared" si="0"/>
        <v>0.12803812462830177</v>
      </c>
      <c r="E73" s="42">
        <f>G7</f>
        <v>23.63457115347582</v>
      </c>
    </row>
    <row r="74" spans="2:5" ht="14.25">
      <c r="B74" s="135" t="str">
        <f t="shared" si="0"/>
        <v>Аргентум</v>
      </c>
      <c r="C74" s="136">
        <f t="shared" si="0"/>
        <v>60.211680000000165</v>
      </c>
      <c r="D74" s="137">
        <f t="shared" si="0"/>
        <v>0.026449119845204518</v>
      </c>
      <c r="E74" s="138">
        <f>G8</f>
        <v>23.147389893232955</v>
      </c>
    </row>
    <row r="75" spans="2:5" ht="14.25">
      <c r="B75" s="134" t="str">
        <f aca="true" t="shared" si="1" ref="B75:D79">B29</f>
        <v>КІНТО-Еквіті</v>
      </c>
      <c r="C75" s="40">
        <f t="shared" si="1"/>
        <v>316.46841999999987</v>
      </c>
      <c r="D75" s="105">
        <f t="shared" si="1"/>
        <v>0.08601551231612138</v>
      </c>
      <c r="E75" s="42">
        <f>G29</f>
        <v>-4.409171274666496</v>
      </c>
    </row>
    <row r="76" spans="2:5" ht="14.25">
      <c r="B76" s="134" t="str">
        <f t="shared" si="1"/>
        <v>Преміум-фонд Індексний</v>
      </c>
      <c r="C76" s="40">
        <f t="shared" si="1"/>
        <v>5.990179999999702</v>
      </c>
      <c r="D76" s="105">
        <f t="shared" si="1"/>
        <v>0.0016829753314078376</v>
      </c>
      <c r="E76" s="42">
        <f>G30</f>
        <v>-8.450082046980514</v>
      </c>
    </row>
    <row r="77" spans="2:5" ht="14.25">
      <c r="B77" s="134" t="str">
        <f t="shared" si="1"/>
        <v>Конкорд Стабільність</v>
      </c>
      <c r="C77" s="40">
        <f t="shared" si="1"/>
        <v>-4.813080000000016</v>
      </c>
      <c r="D77" s="105">
        <f t="shared" si="1"/>
        <v>-0.010008730928568993</v>
      </c>
      <c r="E77" s="42">
        <f>G31</f>
        <v>-8.631324277799749</v>
      </c>
    </row>
    <row r="78" spans="2:5" ht="14.25">
      <c r="B78" s="134" t="str">
        <f t="shared" si="1"/>
        <v>КІНТО-Класичний</v>
      </c>
      <c r="C78" s="40">
        <f t="shared" si="1"/>
        <v>935.5916799999997</v>
      </c>
      <c r="D78" s="105">
        <f t="shared" si="1"/>
        <v>0.04669810461470985</v>
      </c>
      <c r="E78" s="42">
        <f>G32</f>
        <v>-34.07705756241994</v>
      </c>
    </row>
    <row r="79" spans="2:5" ht="14.25">
      <c r="B79" s="134" t="str">
        <f t="shared" si="1"/>
        <v>ОТП Класичний</v>
      </c>
      <c r="C79" s="40">
        <f t="shared" si="1"/>
        <v>-453.9118100000005</v>
      </c>
      <c r="D79" s="105">
        <f t="shared" si="1"/>
        <v>-0.06834099021082274</v>
      </c>
      <c r="E79" s="42">
        <f>G33</f>
        <v>-272.1469851863744</v>
      </c>
    </row>
    <row r="80" spans="2:5" ht="14.25">
      <c r="B80" s="145" t="s">
        <v>73</v>
      </c>
      <c r="C80" s="146">
        <f>C35-SUM(C70:C79)</f>
        <v>-2093.0795636000003</v>
      </c>
      <c r="D80" s="147"/>
      <c r="E80" s="146">
        <f>G35-SUM(E70:E79)</f>
        <v>-2038.2623995023628</v>
      </c>
    </row>
    <row r="81" spans="2:5" ht="15">
      <c r="B81" s="143" t="s">
        <v>66</v>
      </c>
      <c r="C81" s="144">
        <f>SUM(C70:C80)</f>
        <v>-879.1799538000012</v>
      </c>
      <c r="D81" s="144"/>
      <c r="E81" s="144">
        <f>SUM(E70:E80)</f>
        <v>-2130.0567384821165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21"/>
  <sheetViews>
    <sheetView zoomScale="80" zoomScaleNormal="80" workbookViewId="0" topLeftCell="A1">
      <selection activeCell="B33" sqref="B3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34</v>
      </c>
      <c r="B1" s="74" t="s">
        <v>122</v>
      </c>
      <c r="C1" s="10"/>
    </row>
    <row r="2" spans="1:3" ht="14.25">
      <c r="A2" s="168" t="s">
        <v>28</v>
      </c>
      <c r="B2" s="169">
        <v>-0.038933881572878026</v>
      </c>
      <c r="C2" s="10"/>
    </row>
    <row r="3" spans="1:3" ht="14.25">
      <c r="A3" s="148" t="s">
        <v>24</v>
      </c>
      <c r="B3" s="155">
        <v>-0.028935473180425553</v>
      </c>
      <c r="C3" s="10"/>
    </row>
    <row r="4" spans="1:3" ht="14.25">
      <c r="A4" s="149" t="s">
        <v>21</v>
      </c>
      <c r="B4" s="200">
        <v>-0.024004636583530248</v>
      </c>
      <c r="C4" s="10"/>
    </row>
    <row r="5" spans="1:3" ht="14.25">
      <c r="A5" s="148" t="s">
        <v>105</v>
      </c>
      <c r="B5" s="156">
        <v>-0.02009626002019549</v>
      </c>
      <c r="C5" s="10"/>
    </row>
    <row r="6" spans="1:3" ht="14.25">
      <c r="A6" s="148" t="s">
        <v>81</v>
      </c>
      <c r="B6" s="156">
        <v>-0.01833180699964143</v>
      </c>
      <c r="C6" s="10"/>
    </row>
    <row r="7" spans="1:3" ht="14.25">
      <c r="A7" s="148" t="s">
        <v>119</v>
      </c>
      <c r="B7" s="156">
        <v>-0.01577088714314112</v>
      </c>
      <c r="C7" s="10"/>
    </row>
    <row r="8" spans="1:3" ht="14.25">
      <c r="A8" s="148" t="s">
        <v>115</v>
      </c>
      <c r="B8" s="156">
        <v>-0.015413266741169496</v>
      </c>
      <c r="C8" s="10"/>
    </row>
    <row r="9" spans="1:3" ht="14.25">
      <c r="A9" s="148" t="s">
        <v>18</v>
      </c>
      <c r="B9" s="156">
        <v>-0.013671098071338816</v>
      </c>
      <c r="C9" s="10"/>
    </row>
    <row r="10" spans="1:3" ht="14.25">
      <c r="A10" s="148" t="s">
        <v>141</v>
      </c>
      <c r="B10" s="156">
        <v>0</v>
      </c>
      <c r="C10" s="10"/>
    </row>
    <row r="11" spans="1:3" ht="14.25">
      <c r="A11" s="148" t="s">
        <v>144</v>
      </c>
      <c r="B11" s="156">
        <v>0</v>
      </c>
      <c r="C11" s="10"/>
    </row>
    <row r="12" spans="1:3" ht="14.25">
      <c r="A12" s="148" t="s">
        <v>22</v>
      </c>
      <c r="B12" s="156">
        <v>0.0027708458532922364</v>
      </c>
      <c r="C12" s="10"/>
    </row>
    <row r="13" spans="1:3" ht="14.25">
      <c r="A13" s="148" t="s">
        <v>23</v>
      </c>
      <c r="B13" s="156">
        <v>0.0040702083517571985</v>
      </c>
      <c r="C13" s="10"/>
    </row>
    <row r="14" spans="1:3" ht="14.25">
      <c r="A14" s="148" t="s">
        <v>26</v>
      </c>
      <c r="B14" s="156">
        <v>0.004665280849028175</v>
      </c>
      <c r="C14" s="10"/>
    </row>
    <row r="15" spans="1:3" ht="14.25">
      <c r="A15" s="148" t="s">
        <v>109</v>
      </c>
      <c r="B15" s="156">
        <v>0.007835955269935413</v>
      </c>
      <c r="C15" s="10"/>
    </row>
    <row r="16" spans="1:3" ht="14.25">
      <c r="A16" s="148" t="s">
        <v>114</v>
      </c>
      <c r="B16" s="156">
        <v>0.00794034526329912</v>
      </c>
      <c r="C16" s="10"/>
    </row>
    <row r="17" spans="1:3" ht="14.25">
      <c r="A17" s="148" t="s">
        <v>107</v>
      </c>
      <c r="B17" s="156">
        <v>0.008141750930956926</v>
      </c>
      <c r="C17" s="10"/>
    </row>
    <row r="18" spans="1:3" ht="14.25">
      <c r="A18" s="148" t="s">
        <v>160</v>
      </c>
      <c r="B18" s="156">
        <v>0.008737800808325646</v>
      </c>
      <c r="C18" s="10"/>
    </row>
    <row r="19" spans="1:3" ht="14.25">
      <c r="A19" s="148" t="s">
        <v>157</v>
      </c>
      <c r="B19" s="156">
        <v>0.0112449170525597</v>
      </c>
      <c r="C19" s="10"/>
    </row>
    <row r="20" spans="1:3" ht="14.25">
      <c r="A20" s="148" t="s">
        <v>85</v>
      </c>
      <c r="B20" s="156">
        <v>0.011494725096674596</v>
      </c>
      <c r="C20" s="10"/>
    </row>
    <row r="21" spans="1:3" ht="14.25">
      <c r="A21" s="148" t="s">
        <v>82</v>
      </c>
      <c r="B21" s="156">
        <v>0.01188688734130472</v>
      </c>
      <c r="C21" s="10"/>
    </row>
    <row r="22" spans="1:3" ht="14.25">
      <c r="A22" s="148" t="s">
        <v>84</v>
      </c>
      <c r="B22" s="156">
        <v>0.01209207235101517</v>
      </c>
      <c r="C22" s="10"/>
    </row>
    <row r="23" spans="1:3" ht="14.25">
      <c r="A23" s="148" t="s">
        <v>86</v>
      </c>
      <c r="B23" s="156">
        <v>0.012601898218638219</v>
      </c>
      <c r="C23" s="10"/>
    </row>
    <row r="24" spans="1:3" ht="14.25">
      <c r="A24" s="148" t="s">
        <v>80</v>
      </c>
      <c r="B24" s="156">
        <v>0.014498954531913189</v>
      </c>
      <c r="C24" s="10"/>
    </row>
    <row r="25" spans="1:3" ht="14.25">
      <c r="A25" s="148" t="s">
        <v>33</v>
      </c>
      <c r="B25" s="156">
        <v>0.016198975074063426</v>
      </c>
      <c r="C25" s="10"/>
    </row>
    <row r="26" spans="1:3" ht="14.25">
      <c r="A26" s="148" t="s">
        <v>155</v>
      </c>
      <c r="B26" s="156">
        <v>0.018386703362969214</v>
      </c>
      <c r="C26" s="10"/>
    </row>
    <row r="27" spans="1:3" ht="14.25">
      <c r="A27" s="149" t="s">
        <v>31</v>
      </c>
      <c r="B27" s="157">
        <v>0.019637645921738</v>
      </c>
      <c r="C27" s="10"/>
    </row>
    <row r="28" spans="1:3" ht="14.25">
      <c r="A28" s="148" t="s">
        <v>97</v>
      </c>
      <c r="B28" s="156">
        <v>0.022508471784725925</v>
      </c>
      <c r="C28" s="10"/>
    </row>
    <row r="29" spans="1:3" ht="14.25">
      <c r="A29" s="148" t="s">
        <v>106</v>
      </c>
      <c r="B29" s="156">
        <v>0.033956547831018646</v>
      </c>
      <c r="C29" s="10"/>
    </row>
    <row r="30" spans="1:3" ht="14.25">
      <c r="A30" s="148" t="s">
        <v>108</v>
      </c>
      <c r="B30" s="156">
        <v>0.036793331682150265</v>
      </c>
      <c r="C30" s="10"/>
    </row>
    <row r="31" spans="1:3" ht="14.25">
      <c r="A31" s="148" t="s">
        <v>101</v>
      </c>
      <c r="B31" s="156">
        <v>0.048447021795786194</v>
      </c>
      <c r="C31" s="10"/>
    </row>
    <row r="32" spans="1:3" ht="14.25">
      <c r="A32" s="149" t="s">
        <v>103</v>
      </c>
      <c r="B32" s="157">
        <v>0.0873284466447879</v>
      </c>
      <c r="C32" s="10"/>
    </row>
    <row r="33" spans="1:3" ht="14.25">
      <c r="A33" s="150" t="s">
        <v>39</v>
      </c>
      <c r="B33" s="155">
        <v>0.007292950829149022</v>
      </c>
      <c r="C33" s="10"/>
    </row>
    <row r="34" spans="1:3" ht="14.25">
      <c r="A34" s="150" t="s">
        <v>1</v>
      </c>
      <c r="B34" s="155">
        <v>0.0047506327351358735</v>
      </c>
      <c r="C34" s="10"/>
    </row>
    <row r="35" spans="1:3" ht="14.25">
      <c r="A35" s="150" t="s">
        <v>0</v>
      </c>
      <c r="B35" s="155">
        <v>0.0005183215396402652</v>
      </c>
      <c r="C35" s="64"/>
    </row>
    <row r="36" spans="1:3" ht="14.25">
      <c r="A36" s="150" t="s">
        <v>40</v>
      </c>
      <c r="B36" s="155">
        <v>0.009822966664802868</v>
      </c>
      <c r="C36" s="9"/>
    </row>
    <row r="37" spans="1:3" ht="14.25">
      <c r="A37" s="150" t="s">
        <v>41</v>
      </c>
      <c r="B37" s="155">
        <v>0.011038531601592183</v>
      </c>
      <c r="C37" s="84"/>
    </row>
    <row r="38" spans="1:3" ht="14.25">
      <c r="A38" s="150" t="s">
        <v>42</v>
      </c>
      <c r="B38" s="155">
        <v>0.013808219178082191</v>
      </c>
      <c r="C38" s="10"/>
    </row>
    <row r="39" spans="1:3" ht="15" thickBot="1">
      <c r="A39" s="151" t="s">
        <v>158</v>
      </c>
      <c r="B39" s="158">
        <v>0.05523739609034806</v>
      </c>
      <c r="C39" s="10"/>
    </row>
    <row r="40" spans="2:3" ht="12.75">
      <c r="B40" s="10"/>
      <c r="C40" s="10"/>
    </row>
    <row r="41" ht="12.75">
      <c r="C41" s="10"/>
    </row>
    <row r="42" spans="2:3" ht="12.75">
      <c r="B42" s="10"/>
      <c r="C42" s="10"/>
    </row>
    <row r="43" ht="12.75">
      <c r="C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1"/>
  <sheetViews>
    <sheetView zoomScale="85" zoomScaleNormal="85" workbookViewId="0" topLeftCell="A1">
      <selection activeCell="A11" sqref="A11:IV11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7.87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79" t="s">
        <v>147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54</v>
      </c>
      <c r="B2" s="15" t="s">
        <v>34</v>
      </c>
      <c r="C2" s="46" t="s">
        <v>46</v>
      </c>
      <c r="D2" s="46" t="s">
        <v>47</v>
      </c>
      <c r="E2" s="46" t="s">
        <v>55</v>
      </c>
      <c r="F2" s="46" t="s">
        <v>56</v>
      </c>
      <c r="G2" s="46" t="s">
        <v>57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19" t="s">
        <v>77</v>
      </c>
      <c r="C3" s="120" t="s">
        <v>51</v>
      </c>
      <c r="D3" s="121" t="s">
        <v>52</v>
      </c>
      <c r="E3" s="122">
        <v>11496489.91</v>
      </c>
      <c r="F3" s="123">
        <v>37328</v>
      </c>
      <c r="G3" s="122">
        <v>307.9856919738534</v>
      </c>
      <c r="H3" s="58">
        <v>100</v>
      </c>
      <c r="I3" s="119" t="s">
        <v>78</v>
      </c>
      <c r="J3" s="124" t="s">
        <v>79</v>
      </c>
    </row>
    <row r="4" spans="1:10" ht="14.25" customHeight="1">
      <c r="A4" s="21">
        <v>2</v>
      </c>
      <c r="B4" s="119" t="s">
        <v>44</v>
      </c>
      <c r="C4" s="120" t="s">
        <v>51</v>
      </c>
      <c r="D4" s="121" t="s">
        <v>52</v>
      </c>
      <c r="E4" s="122">
        <v>2512438.89</v>
      </c>
      <c r="F4" s="123">
        <v>45856</v>
      </c>
      <c r="G4" s="122">
        <v>54.78975248604327</v>
      </c>
      <c r="H4" s="91">
        <v>100</v>
      </c>
      <c r="I4" s="119" t="s">
        <v>49</v>
      </c>
      <c r="J4" s="124" t="s">
        <v>50</v>
      </c>
    </row>
    <row r="5" spans="1:10" ht="14.25">
      <c r="A5" s="21">
        <v>3</v>
      </c>
      <c r="B5" s="119" t="s">
        <v>92</v>
      </c>
      <c r="C5" s="120" t="s">
        <v>51</v>
      </c>
      <c r="D5" s="121" t="s">
        <v>52</v>
      </c>
      <c r="E5" s="122">
        <v>2440778.29</v>
      </c>
      <c r="F5" s="123">
        <v>56942</v>
      </c>
      <c r="G5" s="122">
        <v>42.864288047486916</v>
      </c>
      <c r="H5" s="58">
        <v>100</v>
      </c>
      <c r="I5" s="119" t="s">
        <v>58</v>
      </c>
      <c r="J5" s="124" t="s">
        <v>59</v>
      </c>
    </row>
    <row r="6" spans="1:10" ht="14.25">
      <c r="A6" s="21">
        <v>4</v>
      </c>
      <c r="B6" s="119" t="s">
        <v>149</v>
      </c>
      <c r="C6" s="120" t="s">
        <v>51</v>
      </c>
      <c r="D6" s="121" t="s">
        <v>52</v>
      </c>
      <c r="E6" s="122">
        <v>2020261.22</v>
      </c>
      <c r="F6" s="123">
        <v>1399</v>
      </c>
      <c r="G6" s="122">
        <v>1444.0752108649035</v>
      </c>
      <c r="H6" s="58">
        <v>1000</v>
      </c>
      <c r="I6" s="119" t="s">
        <v>150</v>
      </c>
      <c r="J6" s="124" t="s">
        <v>151</v>
      </c>
    </row>
    <row r="7" spans="1:10" s="47" customFormat="1" ht="14.25" collapsed="1">
      <c r="A7" s="21">
        <v>5</v>
      </c>
      <c r="B7" s="119" t="s">
        <v>161</v>
      </c>
      <c r="C7" s="120" t="s">
        <v>51</v>
      </c>
      <c r="D7" s="121" t="s">
        <v>52</v>
      </c>
      <c r="E7" s="122">
        <v>1796410.0703</v>
      </c>
      <c r="F7" s="123">
        <v>2971</v>
      </c>
      <c r="G7" s="122">
        <v>604.6482902389768</v>
      </c>
      <c r="H7" s="58">
        <v>1000</v>
      </c>
      <c r="I7" s="119" t="s">
        <v>27</v>
      </c>
      <c r="J7" s="124" t="s">
        <v>45</v>
      </c>
    </row>
    <row r="8" spans="1:10" s="47" customFormat="1" ht="14.25">
      <c r="A8" s="21">
        <v>6</v>
      </c>
      <c r="B8" s="119" t="s">
        <v>43</v>
      </c>
      <c r="C8" s="120" t="s">
        <v>51</v>
      </c>
      <c r="D8" s="121" t="s">
        <v>52</v>
      </c>
      <c r="E8" s="122">
        <v>1160957.41</v>
      </c>
      <c r="F8" s="123">
        <v>843</v>
      </c>
      <c r="G8" s="122">
        <v>1377.173677342823</v>
      </c>
      <c r="H8" s="58">
        <v>1000</v>
      </c>
      <c r="I8" s="119" t="s">
        <v>32</v>
      </c>
      <c r="J8" s="124" t="s">
        <v>145</v>
      </c>
    </row>
    <row r="9" spans="1:10" s="47" customFormat="1" ht="14.25">
      <c r="A9" s="21">
        <v>7</v>
      </c>
      <c r="B9" s="119" t="s">
        <v>110</v>
      </c>
      <c r="C9" s="120" t="s">
        <v>51</v>
      </c>
      <c r="D9" s="121" t="s">
        <v>52</v>
      </c>
      <c r="E9" s="122">
        <v>778952.42</v>
      </c>
      <c r="F9" s="123">
        <v>910</v>
      </c>
      <c r="G9" s="122">
        <v>855.9916703296703</v>
      </c>
      <c r="H9" s="58">
        <v>1000</v>
      </c>
      <c r="I9" s="119" t="s">
        <v>20</v>
      </c>
      <c r="J9" s="124" t="s">
        <v>62</v>
      </c>
    </row>
    <row r="10" spans="1:10" s="47" customFormat="1" ht="14.25">
      <c r="A10" s="21">
        <v>8</v>
      </c>
      <c r="B10" s="119" t="s">
        <v>94</v>
      </c>
      <c r="C10" s="120" t="s">
        <v>51</v>
      </c>
      <c r="D10" s="121" t="s">
        <v>52</v>
      </c>
      <c r="E10" s="122">
        <v>678935.35</v>
      </c>
      <c r="F10" s="123">
        <v>684</v>
      </c>
      <c r="G10" s="122">
        <v>992.5955409356725</v>
      </c>
      <c r="H10" s="58">
        <v>1000</v>
      </c>
      <c r="I10" s="119" t="s">
        <v>95</v>
      </c>
      <c r="J10" s="124" t="s">
        <v>64</v>
      </c>
    </row>
    <row r="11" spans="1:10" ht="15.75" thickBot="1">
      <c r="A11" s="180" t="s">
        <v>66</v>
      </c>
      <c r="B11" s="181"/>
      <c r="C11" s="125" t="s">
        <v>67</v>
      </c>
      <c r="D11" s="125" t="s">
        <v>67</v>
      </c>
      <c r="E11" s="107">
        <f>SUM(E3:E10)</f>
        <v>22885223.560300004</v>
      </c>
      <c r="F11" s="108">
        <f>SUM(F3:F10)</f>
        <v>146933</v>
      </c>
      <c r="G11" s="125" t="s">
        <v>67</v>
      </c>
      <c r="H11" s="125" t="s">
        <v>67</v>
      </c>
      <c r="I11" s="125" t="s">
        <v>67</v>
      </c>
      <c r="J11" s="126" t="s">
        <v>67</v>
      </c>
    </row>
  </sheetData>
  <mergeCells count="2">
    <mergeCell ref="A1:J1"/>
    <mergeCell ref="A11:B11"/>
  </mergeCells>
  <hyperlinks>
    <hyperlink ref="J11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33"/>
  <sheetViews>
    <sheetView zoomScale="85" zoomScaleNormal="85" workbookViewId="0" topLeftCell="A1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6384" width="9.125" style="5" customWidth="1"/>
  </cols>
  <sheetData>
    <row r="1" spans="1:10" s="11" customFormat="1" ht="16.5" thickBot="1">
      <c r="A1" s="192" t="s">
        <v>135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15.75" customHeight="1" thickBot="1">
      <c r="A2" s="185" t="s">
        <v>54</v>
      </c>
      <c r="B2" s="111"/>
      <c r="C2" s="112"/>
      <c r="D2" s="113"/>
      <c r="E2" s="187" t="s">
        <v>93</v>
      </c>
      <c r="F2" s="187"/>
      <c r="G2" s="187"/>
      <c r="H2" s="187"/>
      <c r="I2" s="187"/>
      <c r="J2" s="187"/>
    </row>
    <row r="3" spans="1:10" ht="75.75" thickBot="1">
      <c r="A3" s="186"/>
      <c r="B3" s="114" t="s">
        <v>34</v>
      </c>
      <c r="C3" s="28" t="s">
        <v>13</v>
      </c>
      <c r="D3" s="28" t="s">
        <v>14</v>
      </c>
      <c r="E3" s="17" t="s">
        <v>131</v>
      </c>
      <c r="F3" s="17" t="s">
        <v>167</v>
      </c>
      <c r="G3" s="17" t="s">
        <v>168</v>
      </c>
      <c r="H3" s="17" t="s">
        <v>125</v>
      </c>
      <c r="I3" s="17" t="s">
        <v>68</v>
      </c>
      <c r="J3" s="17" t="s">
        <v>132</v>
      </c>
    </row>
    <row r="4" spans="1:10" ht="14.25" collapsed="1">
      <c r="A4" s="21">
        <v>1</v>
      </c>
      <c r="B4" s="29" t="s">
        <v>94</v>
      </c>
      <c r="C4" s="115">
        <v>38441</v>
      </c>
      <c r="D4" s="115">
        <v>38625</v>
      </c>
      <c r="E4" s="109">
        <v>-0.0454044381559805</v>
      </c>
      <c r="F4" s="109">
        <v>-0.05469698754201768</v>
      </c>
      <c r="G4" s="109">
        <v>-0.009080821955676388</v>
      </c>
      <c r="H4" s="109">
        <v>-0.09250097438453053</v>
      </c>
      <c r="I4" s="109">
        <v>-0.007404459064327851</v>
      </c>
      <c r="J4" s="116">
        <v>-0.0008494770141870278</v>
      </c>
    </row>
    <row r="5" spans="1:10" ht="14.25" collapsed="1">
      <c r="A5" s="21">
        <v>2</v>
      </c>
      <c r="B5" s="29" t="s">
        <v>77</v>
      </c>
      <c r="C5" s="115">
        <v>38862</v>
      </c>
      <c r="D5" s="115">
        <v>38958</v>
      </c>
      <c r="E5" s="109">
        <v>0.047004256635001074</v>
      </c>
      <c r="F5" s="109">
        <v>0.2496746071888316</v>
      </c>
      <c r="G5" s="109">
        <v>0.21680658770416894</v>
      </c>
      <c r="H5" s="109">
        <v>0.1883467197972013</v>
      </c>
      <c r="I5" s="109">
        <v>2.0798569197385235</v>
      </c>
      <c r="J5" s="116">
        <v>0.1544343393070684</v>
      </c>
    </row>
    <row r="6" spans="1:10" ht="14.25">
      <c r="A6" s="21">
        <v>3</v>
      </c>
      <c r="B6" s="29" t="s">
        <v>161</v>
      </c>
      <c r="C6" s="115">
        <v>39048</v>
      </c>
      <c r="D6" s="115">
        <v>39140</v>
      </c>
      <c r="E6" s="109">
        <v>-0.002004845693403312</v>
      </c>
      <c r="F6" s="109">
        <v>0.07019457670137896</v>
      </c>
      <c r="G6" s="109">
        <v>0.140771855022499</v>
      </c>
      <c r="H6" s="109" t="s">
        <v>30</v>
      </c>
      <c r="I6" s="109">
        <v>-0.3953517097610175</v>
      </c>
      <c r="J6" s="116">
        <v>-0.06629724282780391</v>
      </c>
    </row>
    <row r="7" spans="1:10" ht="14.25">
      <c r="A7" s="21">
        <v>4</v>
      </c>
      <c r="B7" s="29" t="s">
        <v>43</v>
      </c>
      <c r="C7" s="115">
        <v>39100</v>
      </c>
      <c r="D7" s="115">
        <v>39268</v>
      </c>
      <c r="E7" s="109">
        <v>0.018761748900195663</v>
      </c>
      <c r="F7" s="109">
        <v>0.0918577983345974</v>
      </c>
      <c r="G7" s="109">
        <v>0.16955929763751443</v>
      </c>
      <c r="H7" s="109">
        <v>0.2428648083071827</v>
      </c>
      <c r="I7" s="109">
        <v>0.3771736773427874</v>
      </c>
      <c r="J7" s="116">
        <v>0.04689293191842436</v>
      </c>
    </row>
    <row r="8" spans="1:10" ht="14.25">
      <c r="A8" s="21">
        <v>5</v>
      </c>
      <c r="B8" s="29" t="s">
        <v>44</v>
      </c>
      <c r="C8" s="115">
        <v>39269</v>
      </c>
      <c r="D8" s="115">
        <v>39420</v>
      </c>
      <c r="E8" s="109">
        <v>-0.0018011917523793608</v>
      </c>
      <c r="F8" s="109">
        <v>-0.005507560462529759</v>
      </c>
      <c r="G8" s="109">
        <v>-0.012717894221941695</v>
      </c>
      <c r="H8" s="109">
        <v>-0.043267705817352176</v>
      </c>
      <c r="I8" s="109">
        <v>-0.4521024751395575</v>
      </c>
      <c r="J8" s="116">
        <v>-0.08754640232740407</v>
      </c>
    </row>
    <row r="9" spans="1:10" ht="14.25">
      <c r="A9" s="21">
        <v>6</v>
      </c>
      <c r="B9" s="29" t="s">
        <v>110</v>
      </c>
      <c r="C9" s="115">
        <v>39647</v>
      </c>
      <c r="D9" s="115">
        <v>39861</v>
      </c>
      <c r="E9" s="109">
        <v>0.046887428347669236</v>
      </c>
      <c r="F9" s="109">
        <v>0.10220117500973225</v>
      </c>
      <c r="G9" s="109">
        <v>0.22598588427894173</v>
      </c>
      <c r="H9" s="109">
        <v>0.12422154418505538</v>
      </c>
      <c r="I9" s="109">
        <v>-0.14400832967032517</v>
      </c>
      <c r="J9" s="116">
        <v>-0.028599199915266937</v>
      </c>
    </row>
    <row r="10" spans="1:10" ht="14.25">
      <c r="A10" s="21">
        <v>7</v>
      </c>
      <c r="B10" s="29" t="s">
        <v>92</v>
      </c>
      <c r="C10" s="115">
        <v>40253</v>
      </c>
      <c r="D10" s="115">
        <v>40445</v>
      </c>
      <c r="E10" s="109">
        <v>0.0010463550440074076</v>
      </c>
      <c r="F10" s="109">
        <v>0.08637632767572345</v>
      </c>
      <c r="G10" s="109">
        <v>0.17282990465566406</v>
      </c>
      <c r="H10" s="109">
        <v>0.14593412035204012</v>
      </c>
      <c r="I10" s="109">
        <v>-0.5713571195251292</v>
      </c>
      <c r="J10" s="116">
        <v>-0.2017764029584671</v>
      </c>
    </row>
    <row r="11" spans="1:10" s="20" customFormat="1" ht="14.25">
      <c r="A11" s="21">
        <v>8</v>
      </c>
      <c r="B11" s="29" t="s">
        <v>149</v>
      </c>
      <c r="C11" s="115">
        <v>40716</v>
      </c>
      <c r="D11" s="115">
        <v>40995</v>
      </c>
      <c r="E11" s="109">
        <v>-0.03627654376727618</v>
      </c>
      <c r="F11" s="109">
        <v>-0.047218562400604513</v>
      </c>
      <c r="G11" s="109">
        <v>-0.08210880692347178</v>
      </c>
      <c r="H11" s="109">
        <v>-0.04140709924888952</v>
      </c>
      <c r="I11" s="109">
        <v>0.4440752108649084</v>
      </c>
      <c r="J11" s="116">
        <v>0.1772375051715369</v>
      </c>
    </row>
    <row r="12" spans="1:10" ht="15.75" thickBot="1">
      <c r="A12" s="159"/>
      <c r="B12" s="164" t="s">
        <v>156</v>
      </c>
      <c r="C12" s="165" t="s">
        <v>67</v>
      </c>
      <c r="D12" s="165" t="s">
        <v>67</v>
      </c>
      <c r="E12" s="166">
        <f>AVERAGE(E4:E11)</f>
        <v>0.0035265961947292535</v>
      </c>
      <c r="F12" s="166">
        <f>AVERAGE(F4:F11)</f>
        <v>0.061610171813138964</v>
      </c>
      <c r="G12" s="166">
        <f>AVERAGE(G4:G11)</f>
        <v>0.10275575077471229</v>
      </c>
      <c r="H12" s="166">
        <f>AVERAGE(H4:H11)</f>
        <v>0.07488448759867247</v>
      </c>
      <c r="I12" s="166">
        <f>AVERAGE(I4:I11)</f>
        <v>0.16636021434823278</v>
      </c>
      <c r="J12" s="165" t="s">
        <v>67</v>
      </c>
    </row>
    <row r="13" spans="1:10" ht="15" thickBot="1">
      <c r="A13" s="193" t="s">
        <v>133</v>
      </c>
      <c r="B13" s="193"/>
      <c r="C13" s="193"/>
      <c r="D13" s="193"/>
      <c r="E13" s="193"/>
      <c r="F13" s="193"/>
      <c r="G13" s="193"/>
      <c r="H13" s="193"/>
      <c r="I13" s="193"/>
      <c r="J13" s="193"/>
    </row>
    <row r="14" spans="2:9" ht="14.25">
      <c r="B14" s="31"/>
      <c r="C14" s="32"/>
      <c r="D14" s="32"/>
      <c r="E14" s="31"/>
      <c r="F14" s="31"/>
      <c r="G14" s="31"/>
      <c r="H14" s="31"/>
      <c r="I14" s="31"/>
    </row>
    <row r="15" spans="2:9" ht="14.25">
      <c r="B15" s="31"/>
      <c r="C15" s="32"/>
      <c r="D15" s="32"/>
      <c r="E15" s="31"/>
      <c r="F15" s="31"/>
      <c r="G15" s="31"/>
      <c r="H15" s="31"/>
      <c r="I15" s="31"/>
    </row>
    <row r="16" spans="2:9" ht="14.25">
      <c r="B16" s="31"/>
      <c r="C16" s="32"/>
      <c r="D16" s="32"/>
      <c r="E16" s="131"/>
      <c r="F16" s="31"/>
      <c r="G16" s="31"/>
      <c r="H16" s="31"/>
      <c r="I16" s="31"/>
    </row>
    <row r="17" spans="2:9" ht="14.25">
      <c r="B17" s="31"/>
      <c r="C17" s="32"/>
      <c r="D17" s="32"/>
      <c r="E17" s="31"/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6" ht="14.25">
      <c r="C26" s="5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</sheetData>
  <mergeCells count="4">
    <mergeCell ref="A2:A3"/>
    <mergeCell ref="A1:J1"/>
    <mergeCell ref="E2:J2"/>
    <mergeCell ref="A13:J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48"/>
  <sheetViews>
    <sheetView zoomScale="85" zoomScaleNormal="85" workbookViewId="0" topLeftCell="A1">
      <selection activeCell="E8" sqref="E8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89" t="s">
        <v>128</v>
      </c>
      <c r="B1" s="189"/>
      <c r="C1" s="189"/>
      <c r="D1" s="189"/>
      <c r="E1" s="189"/>
      <c r="F1" s="189"/>
      <c r="G1" s="189"/>
    </row>
    <row r="2" spans="1:7" s="33" customFormat="1" ht="15.75" customHeight="1" thickBot="1">
      <c r="A2" s="185" t="s">
        <v>54</v>
      </c>
      <c r="B2" s="99"/>
      <c r="C2" s="190" t="s">
        <v>35</v>
      </c>
      <c r="D2" s="191"/>
      <c r="E2" s="190" t="s">
        <v>36</v>
      </c>
      <c r="F2" s="191"/>
      <c r="G2" s="100"/>
    </row>
    <row r="3" spans="1:7" s="33" customFormat="1" ht="45.75" thickBot="1">
      <c r="A3" s="186"/>
      <c r="B3" s="37" t="s">
        <v>34</v>
      </c>
      <c r="C3" s="37" t="s">
        <v>69</v>
      </c>
      <c r="D3" s="37" t="s">
        <v>37</v>
      </c>
      <c r="E3" s="37" t="s">
        <v>38</v>
      </c>
      <c r="F3" s="37" t="s">
        <v>37</v>
      </c>
      <c r="G3" s="38" t="s">
        <v>140</v>
      </c>
    </row>
    <row r="4" spans="1:7" s="33" customFormat="1" ht="14.25">
      <c r="A4" s="21">
        <v>1</v>
      </c>
      <c r="B4" s="39" t="s">
        <v>92</v>
      </c>
      <c r="C4" s="40">
        <v>29.184970000000206</v>
      </c>
      <c r="D4" s="109">
        <v>0.012101945115688165</v>
      </c>
      <c r="E4" s="41">
        <v>622</v>
      </c>
      <c r="F4" s="109">
        <v>0.01104403409090909</v>
      </c>
      <c r="G4" s="42">
        <v>26.719098769172007</v>
      </c>
    </row>
    <row r="5" spans="1:7" s="33" customFormat="1" ht="14.25">
      <c r="A5" s="21">
        <v>2</v>
      </c>
      <c r="B5" s="39" t="s">
        <v>77</v>
      </c>
      <c r="C5" s="40">
        <v>516.1239399999995</v>
      </c>
      <c r="D5" s="109">
        <v>0.047004256634990776</v>
      </c>
      <c r="E5" s="41">
        <v>0</v>
      </c>
      <c r="F5" s="109">
        <v>0</v>
      </c>
      <c r="G5" s="42">
        <v>0</v>
      </c>
    </row>
    <row r="6" spans="1:7" s="33" customFormat="1" ht="14.25">
      <c r="A6" s="21">
        <v>3</v>
      </c>
      <c r="B6" s="39" t="s">
        <v>110</v>
      </c>
      <c r="C6" s="40">
        <v>34.887300000000046</v>
      </c>
      <c r="D6" s="109">
        <v>0.046887428347669416</v>
      </c>
      <c r="E6" s="41">
        <v>0</v>
      </c>
      <c r="F6" s="109">
        <v>0</v>
      </c>
      <c r="G6" s="42">
        <v>0</v>
      </c>
    </row>
    <row r="7" spans="1:7" s="33" customFormat="1" ht="14.25">
      <c r="A7" s="21">
        <v>4</v>
      </c>
      <c r="B7" s="39" t="s">
        <v>161</v>
      </c>
      <c r="C7" s="40">
        <v>-3.608760000000009</v>
      </c>
      <c r="D7" s="109">
        <v>-0.002004845693418971</v>
      </c>
      <c r="E7" s="41">
        <v>0</v>
      </c>
      <c r="F7" s="109">
        <v>0</v>
      </c>
      <c r="G7" s="42">
        <v>0</v>
      </c>
    </row>
    <row r="8" spans="1:7" s="33" customFormat="1" ht="14.25">
      <c r="A8" s="21">
        <v>5</v>
      </c>
      <c r="B8" s="39" t="s">
        <v>44</v>
      </c>
      <c r="C8" s="40">
        <v>-4.5335499999998135</v>
      </c>
      <c r="D8" s="109">
        <v>-0.0018011917524213392</v>
      </c>
      <c r="E8" s="41">
        <v>0</v>
      </c>
      <c r="F8" s="109">
        <v>0</v>
      </c>
      <c r="G8" s="42">
        <v>0</v>
      </c>
    </row>
    <row r="9" spans="1:7" s="33" customFormat="1" ht="14.25">
      <c r="A9" s="21">
        <v>6</v>
      </c>
      <c r="B9" s="39" t="s">
        <v>94</v>
      </c>
      <c r="C9" s="40">
        <v>-32.292920000000045</v>
      </c>
      <c r="D9" s="109">
        <v>-0.04540443815598056</v>
      </c>
      <c r="E9" s="41">
        <v>0</v>
      </c>
      <c r="F9" s="109">
        <v>0</v>
      </c>
      <c r="G9" s="42">
        <v>0</v>
      </c>
    </row>
    <row r="10" spans="1:7" s="33" customFormat="1" ht="14.25">
      <c r="A10" s="21">
        <v>7</v>
      </c>
      <c r="B10" s="39" t="s">
        <v>149</v>
      </c>
      <c r="C10" s="40">
        <v>-76.04681000000006</v>
      </c>
      <c r="D10" s="109">
        <v>-0.03627654376728217</v>
      </c>
      <c r="E10" s="41">
        <v>0</v>
      </c>
      <c r="F10" s="109">
        <v>0</v>
      </c>
      <c r="G10" s="42">
        <v>0</v>
      </c>
    </row>
    <row r="11" spans="1:7" s="33" customFormat="1" ht="14.25">
      <c r="A11" s="21">
        <v>8</v>
      </c>
      <c r="B11" s="39" t="s">
        <v>43</v>
      </c>
      <c r="C11" s="40">
        <v>-5.655770000000018</v>
      </c>
      <c r="D11" s="109">
        <v>-0.0048480251183172975</v>
      </c>
      <c r="E11" s="41">
        <v>-20</v>
      </c>
      <c r="F11" s="109">
        <v>-0.023174971031286212</v>
      </c>
      <c r="G11" s="42">
        <v>-27.211572778075734</v>
      </c>
    </row>
    <row r="12" spans="1:7" s="33" customFormat="1" ht="15.75" thickBot="1">
      <c r="A12" s="127"/>
      <c r="B12" s="101" t="s">
        <v>66</v>
      </c>
      <c r="C12" s="128">
        <f>SUM(C4:C11)</f>
        <v>458.05839999999995</v>
      </c>
      <c r="D12" s="106">
        <v>0.020424266585901064</v>
      </c>
      <c r="E12" s="103">
        <f>SUM(E4:E11)</f>
        <v>602</v>
      </c>
      <c r="F12" s="106">
        <v>0.00411396081486493</v>
      </c>
      <c r="G12" s="104">
        <f>SUM(G4:G11)</f>
        <v>-0.49247400890372717</v>
      </c>
    </row>
    <row r="13" s="33" customFormat="1" ht="14.25">
      <c r="D13" s="43"/>
    </row>
    <row r="14" s="33" customFormat="1" ht="14.25">
      <c r="D14" s="43"/>
    </row>
    <row r="15" s="33" customFormat="1" ht="14.25">
      <c r="D15" s="43"/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/>
    <row r="35" s="33" customFormat="1" ht="14.25"/>
    <row r="36" spans="8:9" s="33" customFormat="1" ht="14.25">
      <c r="H36" s="24"/>
      <c r="I36" s="24"/>
    </row>
    <row r="39" spans="2:5" ht="30.75" thickBot="1">
      <c r="B39" s="44" t="s">
        <v>34</v>
      </c>
      <c r="C39" s="37" t="s">
        <v>74</v>
      </c>
      <c r="D39" s="37" t="s">
        <v>75</v>
      </c>
      <c r="E39" s="38" t="s">
        <v>70</v>
      </c>
    </row>
    <row r="40" spans="1:5" ht="14.25">
      <c r="A40" s="24">
        <v>1</v>
      </c>
      <c r="B40" s="39" t="str">
        <f aca="true" t="shared" si="0" ref="B40:D41">B4</f>
        <v>Аурум</v>
      </c>
      <c r="C40" s="132">
        <f t="shared" si="0"/>
        <v>29.184970000000206</v>
      </c>
      <c r="D40" s="109">
        <f t="shared" si="0"/>
        <v>0.012101945115688165</v>
      </c>
      <c r="E40" s="133">
        <f aca="true" t="shared" si="1" ref="E40:E47">G4</f>
        <v>26.719098769172007</v>
      </c>
    </row>
    <row r="41" spans="1:5" ht="14.25">
      <c r="A41" s="24">
        <v>2</v>
      </c>
      <c r="B41" s="39" t="str">
        <f t="shared" si="0"/>
        <v>Платинум</v>
      </c>
      <c r="C41" s="132">
        <f t="shared" si="0"/>
        <v>516.1239399999995</v>
      </c>
      <c r="D41" s="109">
        <f t="shared" si="0"/>
        <v>0.047004256634990776</v>
      </c>
      <c r="E41" s="133">
        <f t="shared" si="1"/>
        <v>0</v>
      </c>
    </row>
    <row r="42" spans="1:5" ht="14.25">
      <c r="A42" s="24">
        <v>3</v>
      </c>
      <c r="B42" s="39" t="str">
        <f aca="true" t="shared" si="2" ref="B42:D47">B6</f>
        <v>УНІВЕР.УА/Отаман: Фонд Перспективних Акцій</v>
      </c>
      <c r="C42" s="132">
        <f t="shared" si="2"/>
        <v>34.887300000000046</v>
      </c>
      <c r="D42" s="109">
        <f t="shared" si="2"/>
        <v>0.046887428347669416</v>
      </c>
      <c r="E42" s="133">
        <f t="shared" si="1"/>
        <v>0</v>
      </c>
    </row>
    <row r="43" spans="1:5" ht="14.25">
      <c r="A43" s="24">
        <v>4</v>
      </c>
      <c r="B43" s="39" t="str">
        <f t="shared" si="2"/>
        <v>ТАСК Український Капітал</v>
      </c>
      <c r="C43" s="132">
        <f t="shared" si="2"/>
        <v>-3.608760000000009</v>
      </c>
      <c r="D43" s="109">
        <f t="shared" si="2"/>
        <v>-0.002004845693418971</v>
      </c>
      <c r="E43" s="133">
        <f t="shared" si="1"/>
        <v>0</v>
      </c>
    </row>
    <row r="44" spans="1:5" ht="14.25">
      <c r="A44" s="24">
        <v>5</v>
      </c>
      <c r="B44" s="39" t="str">
        <f t="shared" si="2"/>
        <v>Конкорд Перспектива</v>
      </c>
      <c r="C44" s="132">
        <f t="shared" si="2"/>
        <v>-4.5335499999998135</v>
      </c>
      <c r="D44" s="109">
        <f t="shared" si="2"/>
        <v>-0.0018011917524213392</v>
      </c>
      <c r="E44" s="133">
        <f t="shared" si="1"/>
        <v>0</v>
      </c>
    </row>
    <row r="45" spans="1:5" ht="14.25">
      <c r="A45" s="24">
        <v>6</v>
      </c>
      <c r="B45" s="39" t="str">
        <f t="shared" si="2"/>
        <v>Оптімум</v>
      </c>
      <c r="C45" s="132">
        <f t="shared" si="2"/>
        <v>-32.292920000000045</v>
      </c>
      <c r="D45" s="109">
        <f t="shared" si="2"/>
        <v>-0.04540443815598056</v>
      </c>
      <c r="E45" s="133">
        <f t="shared" si="1"/>
        <v>0</v>
      </c>
    </row>
    <row r="46" spans="1:5" ht="14.25">
      <c r="A46" s="24">
        <v>7</v>
      </c>
      <c r="B46" s="39" t="str">
        <f t="shared" si="2"/>
        <v>Оріон</v>
      </c>
      <c r="C46" s="132">
        <f t="shared" si="2"/>
        <v>-76.04681000000006</v>
      </c>
      <c r="D46" s="109">
        <f t="shared" si="2"/>
        <v>-0.03627654376728217</v>
      </c>
      <c r="E46" s="133">
        <f t="shared" si="1"/>
        <v>0</v>
      </c>
    </row>
    <row r="47" spans="1:5" ht="14.25">
      <c r="A47" s="24">
        <v>8</v>
      </c>
      <c r="B47" s="39" t="str">
        <f t="shared" si="2"/>
        <v>Збалансований фонд "Паритет"</v>
      </c>
      <c r="C47" s="132">
        <f t="shared" si="2"/>
        <v>-5.655770000000018</v>
      </c>
      <c r="D47" s="109">
        <f t="shared" si="2"/>
        <v>-0.0048480251183172975</v>
      </c>
      <c r="E47" s="133">
        <f t="shared" si="1"/>
        <v>-27.211572778075734</v>
      </c>
    </row>
    <row r="48" ht="14.25">
      <c r="B48" s="39"/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A2" sqref="A2:B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34</v>
      </c>
      <c r="B1" s="74" t="s">
        <v>122</v>
      </c>
      <c r="C1" s="10"/>
      <c r="D1" s="10"/>
    </row>
    <row r="2" spans="1:4" ht="14.25">
      <c r="A2" s="29" t="s">
        <v>94</v>
      </c>
      <c r="B2" s="152">
        <v>-0.0454044381559805</v>
      </c>
      <c r="C2" s="10"/>
      <c r="D2" s="10"/>
    </row>
    <row r="3" spans="1:4" ht="14.25">
      <c r="A3" s="29" t="s">
        <v>149</v>
      </c>
      <c r="B3" s="109">
        <v>-0.03627654376727618</v>
      </c>
      <c r="C3" s="10"/>
      <c r="D3" s="10"/>
    </row>
    <row r="4" spans="1:4" ht="14.25">
      <c r="A4" s="29" t="s">
        <v>161</v>
      </c>
      <c r="B4" s="109">
        <v>-0.002004845693403312</v>
      </c>
      <c r="C4" s="10"/>
      <c r="D4" s="10"/>
    </row>
    <row r="5" spans="1:4" ht="14.25">
      <c r="A5" s="29" t="s">
        <v>44</v>
      </c>
      <c r="B5" s="152">
        <v>-0.0018011917523793608</v>
      </c>
      <c r="C5" s="10"/>
      <c r="D5" s="10"/>
    </row>
    <row r="6" spans="1:4" ht="14.25">
      <c r="A6" s="29" t="s">
        <v>92</v>
      </c>
      <c r="B6" s="109">
        <v>0.0010463550440074076</v>
      </c>
      <c r="C6" s="10"/>
      <c r="D6" s="10"/>
    </row>
    <row r="7" spans="1:4" ht="14.25">
      <c r="A7" s="29" t="s">
        <v>43</v>
      </c>
      <c r="B7" s="109">
        <v>0.018761748900195663</v>
      </c>
      <c r="C7" s="10"/>
      <c r="D7" s="10"/>
    </row>
    <row r="8" spans="1:4" ht="14.25">
      <c r="A8" s="29" t="s">
        <v>110</v>
      </c>
      <c r="B8" s="109">
        <v>0.046887428347669236</v>
      </c>
      <c r="C8" s="10"/>
      <c r="D8" s="10"/>
    </row>
    <row r="9" spans="1:4" ht="14.25">
      <c r="A9" s="29" t="s">
        <v>77</v>
      </c>
      <c r="B9" s="201">
        <v>0.047004256635001074</v>
      </c>
      <c r="C9" s="10"/>
      <c r="D9" s="10"/>
    </row>
    <row r="10" spans="1:4" ht="14.25">
      <c r="A10" s="29" t="s">
        <v>39</v>
      </c>
      <c r="B10" s="153">
        <v>0.0035265961947292535</v>
      </c>
      <c r="C10" s="10"/>
      <c r="D10" s="10"/>
    </row>
    <row r="11" spans="1:4" ht="14.25">
      <c r="A11" s="29" t="s">
        <v>1</v>
      </c>
      <c r="B11" s="153">
        <v>0.0047506327351358735</v>
      </c>
      <c r="C11" s="10"/>
      <c r="D11" s="10"/>
    </row>
    <row r="12" spans="1:4" ht="14.25">
      <c r="A12" s="29" t="s">
        <v>0</v>
      </c>
      <c r="B12" s="153">
        <v>0.0005183215396402652</v>
      </c>
      <c r="C12" s="10"/>
      <c r="D12" s="10"/>
    </row>
    <row r="13" spans="1:4" ht="14.25">
      <c r="A13" s="29" t="s">
        <v>40</v>
      </c>
      <c r="B13" s="153">
        <v>0.009822966664802868</v>
      </c>
      <c r="C13" s="10"/>
      <c r="D13" s="10"/>
    </row>
    <row r="14" spans="1:4" ht="14.25">
      <c r="A14" s="29" t="s">
        <v>41</v>
      </c>
      <c r="B14" s="153">
        <v>0.011038531601592183</v>
      </c>
      <c r="C14" s="10"/>
      <c r="D14" s="10"/>
    </row>
    <row r="15" spans="1:4" ht="14.25">
      <c r="A15" s="29" t="s">
        <v>42</v>
      </c>
      <c r="B15" s="153">
        <v>0.013808219178082191</v>
      </c>
      <c r="C15" s="10"/>
      <c r="D15" s="10"/>
    </row>
    <row r="16" spans="1:4" ht="15" thickBot="1">
      <c r="A16" s="86" t="s">
        <v>158</v>
      </c>
      <c r="B16" s="154">
        <v>0.05523739609034806</v>
      </c>
      <c r="C16" s="10"/>
      <c r="D16" s="10"/>
    </row>
    <row r="17" spans="2:4" ht="12.75">
      <c r="B17" s="10"/>
      <c r="C17" s="10"/>
      <c r="D17" s="10"/>
    </row>
    <row r="18" spans="1:4" ht="14.25">
      <c r="A18" s="60"/>
      <c r="B18" s="61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2014-07-07T13:10:06Z</dcterms:modified>
  <cp:category/>
  <cp:version/>
  <cp:contentType/>
  <cp:contentStatus/>
</cp:coreProperties>
</file>