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7428" windowHeight="4812" activeTab="0"/>
  </bookViews>
  <sheets>
    <sheet name="НПФ в управлінні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a11" localSheetId="0" hidden="1">{#N/A,#N/A,FALSE,"т02бд"}</definedName>
    <definedName name="____________a11" hidden="1">{#N/A,#N/A,FALSE,"т02бд"}</definedName>
    <definedName name="____________t06" localSheetId="0" hidden="1">{#N/A,#N/A,FALSE,"т04"}</definedName>
    <definedName name="____________t06" hidden="1">{#N/A,#N/A,FALSE,"т04"}</definedName>
    <definedName name="__________a11" localSheetId="0" hidden="1">{#N/A,#N/A,FALSE,"т02бд"}</definedName>
    <definedName name="__________a11" hidden="1">{#N/A,#N/A,FALSE,"т02бд"}</definedName>
    <definedName name="__________t06" localSheetId="0" hidden="1">{#N/A,#N/A,FALSE,"т04"}</definedName>
    <definedName name="__________t06" hidden="1">{#N/A,#N/A,FALSE,"т04"}</definedName>
    <definedName name="________a11" localSheetId="0" hidden="1">{#N/A,#N/A,FALSE,"т02бд"}</definedName>
    <definedName name="________a11" hidden="1">{#N/A,#N/A,FALSE,"т02бд"}</definedName>
    <definedName name="________t06" localSheetId="0" hidden="1">{#N/A,#N/A,FALSE,"т04"}</definedName>
    <definedName name="________t06" hidden="1">{#N/A,#N/A,FALSE,"т04"}</definedName>
    <definedName name="______a11" localSheetId="0" hidden="1">{#N/A,#N/A,FALSE,"т02бд"}</definedName>
    <definedName name="______a11" hidden="1">{#N/A,#N/A,FALSE,"т02бд"}</definedName>
    <definedName name="______t06" localSheetId="0" hidden="1">{#N/A,#N/A,FALSE,"т04"}</definedName>
    <definedName name="______t06" hidden="1">{#N/A,#N/A,FALSE,"т04"}</definedName>
    <definedName name="____a11" localSheetId="0" hidden="1">{#N/A,#N/A,FALSE,"т02бд"}</definedName>
    <definedName name="____a11" hidden="1">{#N/A,#N/A,FALSE,"т02бд"}</definedName>
    <definedName name="____t06" localSheetId="0" hidden="1">{#N/A,#N/A,FALSE,"т04"}</definedName>
    <definedName name="____t06" hidden="1">{#N/A,#N/A,FALSE,"т04"}</definedName>
    <definedName name="__a11" localSheetId="0" hidden="1">{#N/A,#N/A,FALSE,"т02бд"}</definedName>
    <definedName name="__a11" hidden="1">{#N/A,#N/A,FALSE,"т02бд"}</definedName>
    <definedName name="__t06" localSheetId="0" hidden="1">{#N/A,#N/A,FALSE,"т04"}</definedName>
    <definedName name="__t06" hidden="1">{#N/A,#N/A,FALSE,"т04"}</definedName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xlfn.BAHTTEXT" hidden="1">#NAME?</definedName>
    <definedName name="a11" localSheetId="0" hidden="1">{#N/A,#N/A,FALSE,"т02бд"}</definedName>
    <definedName name="a11" hidden="1">{#N/A,#N/A,FALSE,"т02бд"}</definedName>
    <definedName name="BAZA">'[14]Мульт-ор М2, швидкість'!$E:$E</definedName>
    <definedName name="cevv" localSheetId="0">'[18]табл1'!#REF!</definedName>
    <definedName name="cevv">'[1]табл1'!#REF!</definedName>
    <definedName name="d" localSheetId="0" hidden="1">{#N/A,#N/A,FALSE,"т02бд"}</definedName>
    <definedName name="d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06" localSheetId="0" hidden="1">{#N/A,#N/A,FALSE,"т04"}</definedName>
    <definedName name="t06" hidden="1">{#N/A,#N/A,FALSE,"т04"}</definedName>
    <definedName name="tt" localSheetId="0" hidden="1">{#N/A,#N/A,FALSE,"т02бд"}</definedName>
    <definedName name="tt" hidden="1">{#N/A,#N/A,FALSE,"т02бд"}</definedName>
    <definedName name="V">'[15]146024'!$A$1:$K$1</definedName>
    <definedName name="ven_vcha" localSheetId="0" hidden="1">{#N/A,#N/A,FALSE,"т02бд"}</definedName>
    <definedName name="ven_vcha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ГЦ" localSheetId="0" hidden="1">{#N/A,#N/A,FALSE,"т02бд"}</definedName>
    <definedName name="ГЦ" hidden="1">{#N/A,#N/A,FALSE,"т02бд"}</definedName>
    <definedName name="д17.1">'[12]д17-1'!$A$1:$H$1</definedName>
    <definedName name="ее" localSheetId="0" hidden="1">{#N/A,#N/A,FALSE,"т02бд"}</definedName>
    <definedName name="ее" hidden="1">{#N/A,#N/A,FALSE,"т02бд"}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'[14]Мульт-ор М2, швидкість'!$C:$C</definedName>
    <definedName name="нн" localSheetId="0" hidden="1">{#N/A,#N/A,FALSE,"т02бд"}</definedName>
    <definedName name="нн" hidden="1">{#N/A,#N/A,FALSE,"т02бд"}</definedName>
    <definedName name="Список">'[15]146024'!$A$8:$A$88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>#REF!</definedName>
    <definedName name="т05" localSheetId="0" hidden="1">{#N/A,#N/A,FALSE,"т04"}</definedName>
    <definedName name="т05" hidden="1">{#N/A,#N/A,FALSE,"т04"}</definedName>
    <definedName name="т06">#REF!</definedName>
    <definedName name="т07КБ98">'[6]т07(98)'!$A$1</definedName>
    <definedName name="т09СЕ98">'[7]т09(98) по сек-рам ек-ки'!$A$1</definedName>
    <definedName name="т15">'[5]т15'!$A$1</definedName>
    <definedName name="т17.1">'[9]т17-1(шаблон)'!$A$1:$H$1</definedName>
    <definedName name="т17.1.2001">'[9]т17-1(шаблон)'!$A$1:$H$1</definedName>
    <definedName name="т17.1обл2001">'[9]т17-1(шаблон)'!$A$1:$H$1</definedName>
    <definedName name="т17.2">#REF!</definedName>
    <definedName name="т17.2.2001">'[8]т17-2 '!$A$1</definedName>
    <definedName name="т17.3">'[8]т17-3'!$A$1:$L$2</definedName>
    <definedName name="т17.3.2001">'[8]т17-2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'[10]т17мб(шаблон)'!$A$1</definedName>
    <definedName name="Усі_банки">'[15]146024'!$A$8:$K$88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<sst xmlns="http://schemas.openxmlformats.org/spreadsheetml/2006/main" count="94" uniqueCount="40">
  <si>
    <t>Кількість КУА, що мають активи НПФ в управлінні</t>
  </si>
  <si>
    <t>Вид НПФ</t>
  </si>
  <si>
    <t>Зміна за рік</t>
  </si>
  <si>
    <t>Відкриті</t>
  </si>
  <si>
    <t>Корпоративні</t>
  </si>
  <si>
    <t>Професійні</t>
  </si>
  <si>
    <t>Всього</t>
  </si>
  <si>
    <t>* Сума за трьома видами НПФ в управлінні не співпадає із загальною кількістю КУА, оскільки низка компаній мають активи кількох НПФ (різних видів) в управлінні.</t>
  </si>
  <si>
    <t>Кількість НПФ в управлінні *</t>
  </si>
  <si>
    <t>* Без урахування корпоративного пенсійного фонду НБУ.</t>
  </si>
  <si>
    <t>Вартість активів НПФ в управлінні, грн.</t>
  </si>
  <si>
    <t>Активи, грн.</t>
  </si>
  <si>
    <t>Кількість НПФ, щодо яких подано звітність</t>
  </si>
  <si>
    <t>Структура активів НПФ в управлінні</t>
  </si>
  <si>
    <t>Динаміка найбільших складових активів за квартал та за рік</t>
  </si>
  <si>
    <t>Цінні папери</t>
  </si>
  <si>
    <t>Грошові кошти</t>
  </si>
  <si>
    <t>Банківські метали</t>
  </si>
  <si>
    <t>Нерухомість</t>
  </si>
  <si>
    <t>Інші активи</t>
  </si>
  <si>
    <t>Зміна активів у ЦП за квартал</t>
  </si>
  <si>
    <t>Зміна за квартал, %</t>
  </si>
  <si>
    <t>Зміна активів у ЦП за рік</t>
  </si>
  <si>
    <t>Зміна за рік, %</t>
  </si>
  <si>
    <t>Зміна обсягу грошей за квартал</t>
  </si>
  <si>
    <t>Зміна обсягу грошей за рік</t>
  </si>
  <si>
    <t>агрегований портфель НПФ</t>
  </si>
  <si>
    <t>за видами НПФ</t>
  </si>
  <si>
    <t>Актив / Вид НПФ</t>
  </si>
  <si>
    <t>Акції</t>
  </si>
  <si>
    <t>Облігації підприємств</t>
  </si>
  <si>
    <t>Муніципальні облігації</t>
  </si>
  <si>
    <t>Державні облігації (у т. ч. ОВДП)</t>
  </si>
  <si>
    <t>(грн.)</t>
  </si>
  <si>
    <t>Статистика ринку управління активами НПФ за 1-й квартал 2016 року</t>
  </si>
  <si>
    <t>Зміна за 1-й квартал 2016</t>
  </si>
  <si>
    <t>Зміна активів НПФ в управлінні за 1-й квартал 2016</t>
  </si>
  <si>
    <t>Зміна за 1-й квартал 2016, грн.</t>
  </si>
  <si>
    <t>Зміна за рік, грн.</t>
  </si>
  <si>
    <t xml:space="preserve">Cередній розмір фонду, грн. </t>
  </si>
</sst>
</file>

<file path=xl/styles.xml><?xml version="1.0" encoding="utf-8"?>
<styleSheet xmlns="http://schemas.openxmlformats.org/spreadsheetml/2006/main">
  <numFmts count="6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  <numFmt numFmtId="177" formatCode="0.0"/>
    <numFmt numFmtId="178" formatCode="#,##0.00&quot; грн.&quot;;\-#,##0.00&quot; грн.&quot;"/>
    <numFmt numFmtId="179" formatCode="dd\.mm\.yyyy;@"/>
    <numFmt numFmtId="180" formatCode="&quot;$&quot;#,##0_);[Red]\(&quot;$&quot;#,##0\)"/>
    <numFmt numFmtId="181" formatCode="0.000%"/>
    <numFmt numFmtId="182" formatCode="0.000"/>
    <numFmt numFmtId="183" formatCode="#,##0.0"/>
    <numFmt numFmtId="184" formatCode="dd/mm/yy;@"/>
    <numFmt numFmtId="185" formatCode="m/d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mmm/yyyy"/>
    <numFmt numFmtId="192" formatCode="0.0000%"/>
    <numFmt numFmtId="193" formatCode="0.00000%"/>
    <numFmt numFmtId="194" formatCode="0.000000000000000%"/>
    <numFmt numFmtId="195" formatCode="0.00000000000000%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"/>
    <numFmt numFmtId="202" formatCode="#,##0.0000"/>
    <numFmt numFmtId="203" formatCode="dd/mm/yyyy;@"/>
    <numFmt numFmtId="204" formatCode="yyyy"/>
    <numFmt numFmtId="205" formatCode="#,##0\ &quot;грн.&quot;;\-#,##0\ &quot;грн.&quot;"/>
    <numFmt numFmtId="206" formatCode="#,##0\ &quot;грн.&quot;;[Red]\-#,##0\ &quot;грн.&quot;"/>
    <numFmt numFmtId="207" formatCode="#,##0.00\ &quot;грн.&quot;;\-#,##0.00\ &quot;грн.&quot;"/>
    <numFmt numFmtId="208" formatCode="#,##0.00\ &quot;грн.&quot;;[Red]\-#,##0.00\ &quot;грн.&quot;"/>
    <numFmt numFmtId="209" formatCode="_-* #,##0\ &quot;грн.&quot;_-;\-* #,##0\ &quot;грн.&quot;_-;_-* &quot;-&quot;\ &quot;грн.&quot;_-;_-@_-"/>
    <numFmt numFmtId="210" formatCode="_-* #,##0\ _г_р_н_._-;\-* #,##0\ _г_р_н_._-;_-* &quot;-&quot;\ _г_р_н_._-;_-@_-"/>
    <numFmt numFmtId="211" formatCode="_-* #,##0.00\ &quot;грн.&quot;_-;\-* #,##0.00\ &quot;грн.&quot;_-;_-* &quot;-&quot;??\ &quot;грн.&quot;_-;_-@_-"/>
    <numFmt numFmtId="212" formatCode="_-* #,##0.00\ _г_р_н_._-;\-* #,##0.00\ _г_р_н_._-;_-* &quot;-&quot;??\ _г_р_н_._-;_-@_-"/>
    <numFmt numFmtId="213" formatCode="dd\-mmm\-yy"/>
    <numFmt numFmtId="214" formatCode="0.0000000000000%"/>
    <numFmt numFmtId="215" formatCode="0.000000000000%"/>
    <numFmt numFmtId="216" formatCode="0.00000000000%"/>
    <numFmt numFmtId="217" formatCode="0.0000000000%"/>
    <numFmt numFmtId="218" formatCode="0.0000000000"/>
    <numFmt numFmtId="219" formatCode="0.00000000000"/>
  </numFmts>
  <fonts count="46">
    <font>
      <sz val="10"/>
      <name val="Arial"/>
      <family val="0"/>
    </font>
    <font>
      <b/>
      <sz val="10"/>
      <name val="UkrainianBaltic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color indexed="8"/>
      <name val="MS Sans Serif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.25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 style="dotted">
        <color indexed="23"/>
      </bottom>
    </border>
    <border>
      <left style="thin">
        <color indexed="20"/>
      </left>
      <right>
        <color indexed="63"/>
      </right>
      <top style="medium">
        <color indexed="20"/>
      </top>
      <bottom style="medium">
        <color indexed="20"/>
      </bottom>
    </border>
    <border>
      <left style="dotted">
        <color indexed="23"/>
      </left>
      <right style="thin">
        <color indexed="20"/>
      </right>
      <top style="medium">
        <color indexed="20"/>
      </top>
      <bottom style="medium">
        <color indexed="20"/>
      </bottom>
    </border>
    <border>
      <left style="thin">
        <color indexed="20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thin">
        <color indexed="20"/>
      </right>
      <top style="dotted">
        <color indexed="23"/>
      </top>
      <bottom style="dotted">
        <color indexed="23"/>
      </bottom>
    </border>
    <border>
      <left style="thin">
        <color indexed="20"/>
      </left>
      <right style="dotted">
        <color indexed="23"/>
      </right>
      <top style="dotted">
        <color indexed="23"/>
      </top>
      <bottom style="medium">
        <color indexed="20"/>
      </bottom>
    </border>
    <border>
      <left style="dotted">
        <color indexed="23"/>
      </left>
      <right style="thin">
        <color indexed="20"/>
      </right>
      <top style="dotted">
        <color indexed="23"/>
      </top>
      <bottom style="medium">
        <color indexed="20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0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0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0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0">
      <alignment horizontal="centerContinuous" vertical="top" wrapText="1"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3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5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3">
      <alignment horizontal="centerContinuous" vertical="top" wrapText="1"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8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49" fontId="1" fillId="0" borderId="11">
      <alignment horizontal="center" vertical="center" wrapText="1"/>
      <protection/>
    </xf>
  </cellStyleXfs>
  <cellXfs count="65">
    <xf numFmtId="0" fontId="0" fillId="0" borderId="0" xfId="0" applyAlignment="1">
      <alignment/>
    </xf>
    <xf numFmtId="0" fontId="28" fillId="5" borderId="0" xfId="109" applyFont="1" applyFill="1" applyAlignment="1">
      <alignment horizontal="left" vertical="center"/>
      <protection/>
    </xf>
    <xf numFmtId="0" fontId="29" fillId="0" borderId="0" xfId="109" applyFont="1" applyAlignment="1">
      <alignment horizontal="center" vertical="center"/>
      <protection/>
    </xf>
    <xf numFmtId="0" fontId="30" fillId="0" borderId="0" xfId="109" applyFont="1" applyAlignment="1">
      <alignment horizontal="left" vertical="center"/>
      <protection/>
    </xf>
    <xf numFmtId="0" fontId="18" fillId="0" borderId="0" xfId="109" applyFont="1" applyAlignment="1">
      <alignment vertical="center"/>
      <protection/>
    </xf>
    <xf numFmtId="0" fontId="31" fillId="0" borderId="12" xfId="109" applyFont="1" applyBorder="1" applyAlignment="1">
      <alignment horizontal="center" vertical="center" wrapText="1"/>
      <protection/>
    </xf>
    <xf numFmtId="14" fontId="31" fillId="0" borderId="13" xfId="109" applyNumberFormat="1" applyFont="1" applyBorder="1" applyAlignment="1">
      <alignment horizontal="center" vertical="center" wrapText="1"/>
      <protection/>
    </xf>
    <xf numFmtId="14" fontId="31" fillId="0" borderId="14" xfId="109" applyNumberFormat="1" applyFont="1" applyBorder="1" applyAlignment="1">
      <alignment horizontal="center" vertical="center" wrapText="1"/>
      <protection/>
    </xf>
    <xf numFmtId="0" fontId="32" fillId="0" borderId="15" xfId="109" applyFont="1" applyBorder="1" applyAlignment="1">
      <alignment horizontal="left" vertical="center" wrapText="1"/>
      <protection/>
    </xf>
    <xf numFmtId="0" fontId="32" fillId="0" borderId="16" xfId="109" applyFont="1" applyBorder="1" applyAlignment="1">
      <alignment vertical="center"/>
      <protection/>
    </xf>
    <xf numFmtId="176" fontId="32" fillId="0" borderId="17" xfId="120" applyNumberFormat="1" applyFont="1" applyBorder="1" applyAlignment="1">
      <alignment horizontal="right"/>
    </xf>
    <xf numFmtId="176" fontId="33" fillId="0" borderId="17" xfId="120" applyNumberFormat="1" applyFont="1" applyBorder="1" applyAlignment="1">
      <alignment horizontal="right"/>
    </xf>
    <xf numFmtId="0" fontId="32" fillId="0" borderId="18" xfId="109" applyFont="1" applyBorder="1" applyAlignment="1">
      <alignment horizontal="left" vertical="center" wrapText="1"/>
      <protection/>
    </xf>
    <xf numFmtId="0" fontId="32" fillId="0" borderId="19" xfId="109" applyFont="1" applyBorder="1" applyAlignment="1">
      <alignment vertical="center"/>
      <protection/>
    </xf>
    <xf numFmtId="176" fontId="32" fillId="0" borderId="20" xfId="120" applyNumberFormat="1" applyFont="1" applyBorder="1" applyAlignment="1">
      <alignment horizontal="right"/>
    </xf>
    <xf numFmtId="176" fontId="33" fillId="0" borderId="20" xfId="120" applyNumberFormat="1" applyFont="1" applyBorder="1" applyAlignment="1">
      <alignment horizontal="right"/>
    </xf>
    <xf numFmtId="0" fontId="34" fillId="0" borderId="21" xfId="109" applyFont="1" applyBorder="1" applyAlignment="1">
      <alignment horizontal="left" vertical="center" wrapText="1"/>
      <protection/>
    </xf>
    <xf numFmtId="3" fontId="34" fillId="0" borderId="22" xfId="109" applyNumberFormat="1" applyFont="1" applyBorder="1" applyAlignment="1">
      <alignment vertical="center"/>
      <protection/>
    </xf>
    <xf numFmtId="176" fontId="34" fillId="0" borderId="23" xfId="120" applyNumberFormat="1" applyFont="1" applyBorder="1" applyAlignment="1">
      <alignment horizontal="right"/>
    </xf>
    <xf numFmtId="176" fontId="35" fillId="0" borderId="23" xfId="120" applyNumberFormat="1" applyFont="1" applyBorder="1" applyAlignment="1">
      <alignment horizontal="right"/>
    </xf>
    <xf numFmtId="0" fontId="29" fillId="0" borderId="0" xfId="109" applyFont="1" applyAlignment="1">
      <alignment vertical="center"/>
      <protection/>
    </xf>
    <xf numFmtId="0" fontId="37" fillId="0" borderId="0" xfId="109" applyFont="1" applyBorder="1" applyAlignment="1">
      <alignment horizontal="center" vertical="center" wrapText="1"/>
      <protection/>
    </xf>
    <xf numFmtId="0" fontId="31" fillId="0" borderId="22" xfId="109" applyFont="1" applyBorder="1" applyAlignment="1">
      <alignment horizontal="center" vertical="center" wrapText="1"/>
      <protection/>
    </xf>
    <xf numFmtId="14" fontId="31" fillId="0" borderId="22" xfId="109" applyNumberFormat="1" applyFont="1" applyBorder="1" applyAlignment="1">
      <alignment horizontal="center" vertical="center" wrapText="1"/>
      <protection/>
    </xf>
    <xf numFmtId="0" fontId="32" fillId="0" borderId="24" xfId="109" applyFont="1" applyBorder="1" applyAlignment="1">
      <alignment horizontal="left" vertical="center" wrapText="1"/>
      <protection/>
    </xf>
    <xf numFmtId="3" fontId="32" fillId="0" borderId="20" xfId="109" applyNumberFormat="1" applyFont="1" applyBorder="1" applyAlignment="1">
      <alignment vertical="center"/>
      <protection/>
    </xf>
    <xf numFmtId="176" fontId="32" fillId="0" borderId="19" xfId="109" applyNumberFormat="1" applyFont="1" applyBorder="1" applyAlignment="1">
      <alignment vertical="center"/>
      <protection/>
    </xf>
    <xf numFmtId="176" fontId="32" fillId="0" borderId="20" xfId="109" applyNumberFormat="1" applyFont="1" applyBorder="1" applyAlignment="1">
      <alignment vertical="center"/>
      <protection/>
    </xf>
    <xf numFmtId="3" fontId="32" fillId="0" borderId="19" xfId="109" applyNumberFormat="1" applyFont="1" applyBorder="1" applyAlignment="1">
      <alignment horizontal="right" vertical="center"/>
      <protection/>
    </xf>
    <xf numFmtId="3" fontId="34" fillId="0" borderId="22" xfId="109" applyNumberFormat="1" applyFont="1" applyBorder="1" applyAlignment="1">
      <alignment horizontal="right" vertical="center"/>
      <protection/>
    </xf>
    <xf numFmtId="176" fontId="34" fillId="0" borderId="22" xfId="109" applyNumberFormat="1" applyFont="1" applyBorder="1" applyAlignment="1">
      <alignment vertical="center"/>
      <protection/>
    </xf>
    <xf numFmtId="176" fontId="34" fillId="0" borderId="23" xfId="109" applyNumberFormat="1" applyFont="1" applyBorder="1" applyAlignment="1">
      <alignment vertical="center"/>
      <protection/>
    </xf>
    <xf numFmtId="0" fontId="18" fillId="0" borderId="0" xfId="109" applyFont="1" applyAlignment="1">
      <alignment horizontal="center" vertical="center"/>
      <protection/>
    </xf>
    <xf numFmtId="14" fontId="30" fillId="0" borderId="0" xfId="109" applyNumberFormat="1" applyFont="1" applyBorder="1" applyAlignment="1">
      <alignment horizontal="left"/>
      <protection/>
    </xf>
    <xf numFmtId="14" fontId="38" fillId="0" borderId="0" xfId="109" applyNumberFormat="1" applyFont="1" applyAlignment="1">
      <alignment horizontal="left"/>
      <protection/>
    </xf>
    <xf numFmtId="14" fontId="30" fillId="0" borderId="0" xfId="109" applyNumberFormat="1" applyFont="1" applyAlignment="1">
      <alignment horizontal="left"/>
      <protection/>
    </xf>
    <xf numFmtId="14" fontId="31" fillId="0" borderId="25" xfId="109" applyNumberFormat="1" applyFont="1" applyBorder="1" applyAlignment="1">
      <alignment horizontal="center" vertical="center" wrapText="1"/>
      <protection/>
    </xf>
    <xf numFmtId="14" fontId="31" fillId="0" borderId="26" xfId="109" applyNumberFormat="1" applyFont="1" applyBorder="1" applyAlignment="1">
      <alignment horizontal="center" vertical="center" wrapText="1"/>
      <protection/>
    </xf>
    <xf numFmtId="3" fontId="32" fillId="0" borderId="19" xfId="109" applyNumberFormat="1" applyFont="1" applyBorder="1" applyAlignment="1">
      <alignment vertical="center"/>
      <protection/>
    </xf>
    <xf numFmtId="3" fontId="18" fillId="0" borderId="0" xfId="109" applyNumberFormat="1" applyFont="1" applyAlignment="1">
      <alignment vertical="center"/>
      <protection/>
    </xf>
    <xf numFmtId="3" fontId="32" fillId="0" borderId="27" xfId="109" applyNumberFormat="1" applyFont="1" applyBorder="1" applyAlignment="1">
      <alignment vertical="center"/>
      <protection/>
    </xf>
    <xf numFmtId="176" fontId="32" fillId="0" borderId="28" xfId="109" applyNumberFormat="1" applyFont="1" applyBorder="1" applyAlignment="1">
      <alignment vertical="center"/>
      <protection/>
    </xf>
    <xf numFmtId="3" fontId="34" fillId="0" borderId="23" xfId="109" applyNumberFormat="1" applyFont="1" applyBorder="1" applyAlignment="1">
      <alignment vertical="center"/>
      <protection/>
    </xf>
    <xf numFmtId="3" fontId="34" fillId="0" borderId="29" xfId="109" applyNumberFormat="1" applyFont="1" applyBorder="1" applyAlignment="1">
      <alignment vertical="center"/>
      <protection/>
    </xf>
    <xf numFmtId="176" fontId="34" fillId="0" borderId="30" xfId="109" applyNumberFormat="1" applyFont="1" applyBorder="1" applyAlignment="1">
      <alignment vertical="center"/>
      <protection/>
    </xf>
    <xf numFmtId="0" fontId="34" fillId="0" borderId="0" xfId="109" applyFont="1" applyBorder="1" applyAlignment="1">
      <alignment horizontal="center" vertical="center" wrapText="1"/>
      <protection/>
    </xf>
    <xf numFmtId="0" fontId="39" fillId="0" borderId="0" xfId="109" applyFont="1" applyAlignment="1">
      <alignment horizontal="left" vertical="center"/>
      <protection/>
    </xf>
    <xf numFmtId="0" fontId="38" fillId="0" borderId="0" xfId="109" applyFont="1" applyAlignment="1">
      <alignment horizontal="left" vertical="center"/>
      <protection/>
    </xf>
    <xf numFmtId="0" fontId="32" fillId="0" borderId="31" xfId="109" applyFont="1" applyBorder="1" applyAlignment="1">
      <alignment horizontal="left" vertical="center" wrapText="1"/>
      <protection/>
    </xf>
    <xf numFmtId="0" fontId="32" fillId="0" borderId="32" xfId="109" applyFont="1" applyBorder="1" applyAlignment="1">
      <alignment horizontal="left" vertical="center" wrapText="1"/>
      <protection/>
    </xf>
    <xf numFmtId="3" fontId="32" fillId="0" borderId="33" xfId="109" applyNumberFormat="1" applyFont="1" applyBorder="1" applyAlignment="1">
      <alignment vertical="center"/>
      <protection/>
    </xf>
    <xf numFmtId="3" fontId="32" fillId="0" borderId="34" xfId="109" applyNumberFormat="1" applyFont="1" applyBorder="1" applyAlignment="1">
      <alignment vertical="center"/>
      <protection/>
    </xf>
    <xf numFmtId="0" fontId="37" fillId="0" borderId="0" xfId="109" applyFont="1" applyAlignment="1">
      <alignment vertical="center"/>
      <protection/>
    </xf>
    <xf numFmtId="176" fontId="37" fillId="0" borderId="0" xfId="109" applyNumberFormat="1" applyFont="1" applyAlignment="1">
      <alignment vertical="center"/>
      <protection/>
    </xf>
    <xf numFmtId="3" fontId="38" fillId="0" borderId="0" xfId="109" applyNumberFormat="1" applyFont="1" applyAlignment="1">
      <alignment vertical="center"/>
      <protection/>
    </xf>
    <xf numFmtId="3" fontId="32" fillId="0" borderId="35" xfId="109" applyNumberFormat="1" applyFont="1" applyBorder="1" applyAlignment="1">
      <alignment horizontal="right" vertical="center"/>
      <protection/>
    </xf>
    <xf numFmtId="3" fontId="32" fillId="0" borderId="22" xfId="109" applyNumberFormat="1" applyFont="1" applyBorder="1" applyAlignment="1">
      <alignment horizontal="right" vertical="center"/>
      <protection/>
    </xf>
    <xf numFmtId="14" fontId="31" fillId="0" borderId="36" xfId="109" applyNumberFormat="1" applyFont="1" applyBorder="1" applyAlignment="1">
      <alignment horizontal="center" vertical="center" wrapText="1"/>
      <protection/>
    </xf>
    <xf numFmtId="14" fontId="31" fillId="0" borderId="37" xfId="109" applyNumberFormat="1" applyFont="1" applyBorder="1" applyAlignment="1">
      <alignment horizontal="center" vertical="center" wrapText="1"/>
      <protection/>
    </xf>
    <xf numFmtId="14" fontId="31" fillId="0" borderId="38" xfId="109" applyNumberFormat="1" applyFont="1" applyBorder="1" applyAlignment="1">
      <alignment horizontal="center" vertical="center" wrapText="1"/>
      <protection/>
    </xf>
    <xf numFmtId="14" fontId="31" fillId="0" borderId="24" xfId="109" applyNumberFormat="1" applyFont="1" applyBorder="1" applyAlignment="1">
      <alignment horizontal="center" vertical="center" wrapText="1"/>
      <protection/>
    </xf>
    <xf numFmtId="0" fontId="36" fillId="0" borderId="39" xfId="109" applyFont="1" applyBorder="1" applyAlignment="1">
      <alignment horizontal="left" vertical="center" wrapText="1"/>
      <protection/>
    </xf>
    <xf numFmtId="0" fontId="31" fillId="0" borderId="40" xfId="109" applyFont="1" applyBorder="1" applyAlignment="1">
      <alignment horizontal="center" vertical="center" wrapText="1"/>
      <protection/>
    </xf>
    <xf numFmtId="0" fontId="31" fillId="0" borderId="41" xfId="109" applyFont="1" applyBorder="1" applyAlignment="1">
      <alignment horizontal="center" vertical="center" wrapText="1"/>
      <protection/>
    </xf>
    <xf numFmtId="14" fontId="38" fillId="24" borderId="42" xfId="109" applyNumberFormat="1" applyFont="1" applyFill="1" applyBorder="1" applyAlignment="1">
      <alignment horizontal="left"/>
      <protection/>
    </xf>
  </cellXfs>
  <cellStyles count="120">
    <cellStyle name="Normal" xfId="0"/>
    <cellStyle name="100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- Акцент1 2" xfId="41"/>
    <cellStyle name="60% — акцент2" xfId="42"/>
    <cellStyle name="60% - Акцент2 2" xfId="43"/>
    <cellStyle name="60% — акцент3" xfId="44"/>
    <cellStyle name="60% - Акцент3 2" xfId="45"/>
    <cellStyle name="60% — акцент4" xfId="46"/>
    <cellStyle name="60% - Акцент4 2" xfId="47"/>
    <cellStyle name="60% — акцент5" xfId="48"/>
    <cellStyle name="60% - Акцент5 2" xfId="49"/>
    <cellStyle name="60% — акцент6" xfId="50"/>
    <cellStyle name="60% - Акцент6 2" xfId="51"/>
    <cellStyle name="Comma [0]" xfId="52"/>
    <cellStyle name="Currency [0]" xfId="53"/>
    <cellStyle name="Normal_AEOF1_2003" xfId="54"/>
    <cellStyle name="Акцент1" xfId="55"/>
    <cellStyle name="Акцент1 2" xfId="56"/>
    <cellStyle name="Акцент2" xfId="57"/>
    <cellStyle name="Акцент2 2" xfId="58"/>
    <cellStyle name="Акцент3" xfId="59"/>
    <cellStyle name="Акцент3 2" xfId="60"/>
    <cellStyle name="Акцент4" xfId="61"/>
    <cellStyle name="Акцент4 2" xfId="62"/>
    <cellStyle name="Акцент5" xfId="63"/>
    <cellStyle name="Акцент5 2" xfId="64"/>
    <cellStyle name="Акцент6" xfId="65"/>
    <cellStyle name="Акцент6 2" xfId="66"/>
    <cellStyle name="Ввод " xfId="67"/>
    <cellStyle name="Ввод  2" xfId="68"/>
    <cellStyle name="Вывод" xfId="69"/>
    <cellStyle name="Вывод 2" xfId="70"/>
    <cellStyle name="Вычисление" xfId="71"/>
    <cellStyle name="Вычисление 2" xfId="72"/>
    <cellStyle name="Hyperlink" xfId="73"/>
    <cellStyle name="Гиперссылка 2" xfId="74"/>
    <cellStyle name="Гиперссылка 3" xfId="75"/>
    <cellStyle name="Currency" xfId="76"/>
    <cellStyle name="Currency [0]" xfId="77"/>
    <cellStyle name="Заголовки до таблиць в бюлетень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2 2" xfId="96"/>
    <cellStyle name="Обычный 2 3" xfId="97"/>
    <cellStyle name="Обычный 2 4" xfId="98"/>
    <cellStyle name="Обычный 2 5" xfId="99"/>
    <cellStyle name="Обычный 2_2013_PR" xfId="100"/>
    <cellStyle name="Обычный 3" xfId="101"/>
    <cellStyle name="Обычный 4" xfId="102"/>
    <cellStyle name="Обычный 5" xfId="103"/>
    <cellStyle name="Обычный 5 2" xfId="104"/>
    <cellStyle name="Обычный 6" xfId="105"/>
    <cellStyle name="Обычный 7" xfId="106"/>
    <cellStyle name="Обычный 7 2" xfId="107"/>
    <cellStyle name="Обычный 8" xfId="108"/>
    <cellStyle name="Обычный_Книга3" xfId="109"/>
    <cellStyle name="Followed Hyperlink" xfId="110"/>
    <cellStyle name="Плохой" xfId="111"/>
    <cellStyle name="Плохой 2" xfId="112"/>
    <cellStyle name="Пояснение" xfId="113"/>
    <cellStyle name="Пояснение 2" xfId="114"/>
    <cellStyle name="Примечание" xfId="115"/>
    <cellStyle name="Примечание 2" xfId="116"/>
    <cellStyle name="Percent" xfId="117"/>
    <cellStyle name="Процентный 2" xfId="118"/>
    <cellStyle name="Процентный 2 2" xfId="119"/>
    <cellStyle name="Процентный 3" xfId="120"/>
    <cellStyle name="Процентный 4" xfId="121"/>
    <cellStyle name="Связанная ячейка" xfId="122"/>
    <cellStyle name="Связанная ячейка 2" xfId="123"/>
    <cellStyle name="Текст предупреждения" xfId="124"/>
    <cellStyle name="Текст предупреждения 2" xfId="125"/>
    <cellStyle name="Тысячи [0]_MM95 (3)" xfId="126"/>
    <cellStyle name="Тысячи_MM95 (3)" xfId="127"/>
    <cellStyle name="Comma" xfId="128"/>
    <cellStyle name="Comma [0]" xfId="129"/>
    <cellStyle name="Финансовый 2" xfId="130"/>
    <cellStyle name="Хороший" xfId="131"/>
    <cellStyle name="Хороший 2" xfId="132"/>
    <cellStyle name="Шапка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вартістю активів</a:t>
            </a:r>
          </a:p>
        </c:rich>
      </c:tx>
      <c:layout>
        <c:manualLayout>
          <c:xMode val="factor"/>
          <c:yMode val="factor"/>
          <c:x val="0.02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325"/>
          <c:y val="0.161"/>
          <c:w val="0.363"/>
          <c:h val="0.829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explosion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'НПФ в управлінні'!$A$22:$A$24</c:f>
              <c:strCache/>
            </c:strRef>
          </c:cat>
          <c:val>
            <c:numRef>
              <c:f>'НПФ в управлінні'!$F$22:$F$24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кількістю </a:t>
            </a:r>
          </a:p>
        </c:rich>
      </c:tx>
      <c:layout>
        <c:manualLayout>
          <c:xMode val="factor"/>
          <c:yMode val="factor"/>
          <c:x val="-0.01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95"/>
          <c:y val="0.145"/>
          <c:w val="0.41125"/>
          <c:h val="0.84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'НПФ в управлінні'!$A$13:$A$15</c:f>
              <c:strCache/>
            </c:strRef>
          </c:cat>
          <c:val>
            <c:numRef>
              <c:f>'НПФ в управлінні'!$D$13:$D$15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31.12.2015</a:t>
            </a:r>
          </a:p>
        </c:rich>
      </c:tx>
      <c:layout>
        <c:manualLayout>
          <c:xMode val="factor"/>
          <c:yMode val="factor"/>
          <c:x val="-0.17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6275"/>
          <c:w val="0.45025"/>
          <c:h val="0.7735"/>
        </c:manualLayout>
      </c:layout>
      <c:pieChart>
        <c:varyColors val="1"/>
        <c:ser>
          <c:idx val="0"/>
          <c:order val="0"/>
          <c:tx>
            <c:strRef>
              <c:f>'НПФ в управлінні'!$A$57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'НПФ в управлінні'!$B$53:$F$53</c:f>
              <c:strCache/>
            </c:strRef>
          </c:cat>
          <c:val>
            <c:numRef>
              <c:f>'НПФ в управлінні'!$B$57:$F$57</c:f>
              <c:numCache/>
            </c:numRef>
          </c:val>
        </c:ser>
        <c:firstSliceAng val="11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31.03.2016</a:t>
            </a:r>
          </a:p>
        </c:rich>
      </c:tx>
      <c:layout>
        <c:manualLayout>
          <c:xMode val="factor"/>
          <c:yMode val="factor"/>
          <c:x val="0.034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575"/>
          <c:y val="0.1385"/>
          <c:w val="0.4555"/>
          <c:h val="0.7645"/>
        </c:manualLayout>
      </c:layout>
      <c:pieChart>
        <c:varyColors val="1"/>
        <c:ser>
          <c:idx val="0"/>
          <c:order val="0"/>
          <c:tx>
            <c:strRef>
              <c:f>'НПФ в управлінні'!$A$50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'НПФ в управлінні'!$B$46:$F$46</c:f>
              <c:strCache/>
            </c:strRef>
          </c:cat>
          <c:val>
            <c:numRef>
              <c:f>'НПФ в управлінні'!$B$50:$F$50</c:f>
              <c:numCache/>
            </c:numRef>
          </c:val>
        </c:ser>
        <c:firstSliceAng val="106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Відкриті</a:t>
            </a:r>
          </a:p>
        </c:rich>
      </c:tx>
      <c:layout>
        <c:manualLayout>
          <c:xMode val="factor"/>
          <c:yMode val="factor"/>
          <c:x val="-0.093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284"/>
          <c:w val="0.60175"/>
          <c:h val="0.65625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управлінні'!$B$137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Цінні папери
49.8%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управлінні'!$A$138:$A$145</c:f>
              <c:strCache/>
            </c:strRef>
          </c:cat>
          <c:val>
            <c:numRef>
              <c:f>'НПФ в управлінні'!$B$138:$B$145</c:f>
              <c:numCache/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Корпоративні</a:t>
            </a:r>
          </a:p>
        </c:rich>
      </c:tx>
      <c:layout>
        <c:manualLayout>
          <c:xMode val="factor"/>
          <c:yMode val="factor"/>
          <c:x val="-0.0477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9875"/>
          <c:w val="0.5745"/>
          <c:h val="0.6025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управлінні'!$C$137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Цінні папери
55.4%</a:t>
                    </a:r>
                  </a:p>
                </c:rich>
              </c:tx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управлінні'!$A$138:$A$145</c:f>
              <c:strCache/>
            </c:strRef>
          </c:cat>
          <c:val>
            <c:numRef>
              <c:f>'НПФ в управлінні'!$C$138:$C$145</c:f>
              <c:numCache/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Професійні</a:t>
            </a:r>
          </a:p>
        </c:rich>
      </c:tx>
      <c:layout>
        <c:manualLayout>
          <c:xMode val="factor"/>
          <c:yMode val="factor"/>
          <c:x val="0.0147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7"/>
          <c:y val="0.23225"/>
          <c:w val="0.5965"/>
          <c:h val="0.6345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управлінні'!$D$137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Цінні папери
67.6%</a:t>
                    </a:r>
                  </a:p>
                </c:rich>
              </c:tx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управлінні'!$A$138:$A$145</c:f>
              <c:strCache/>
            </c:strRef>
          </c:cat>
          <c:val>
            <c:numRef>
              <c:f>'НПФ в управлінні'!$D$138:$D$145</c:f>
              <c:numCache/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31.03.2015</a:t>
            </a:r>
          </a:p>
        </c:rich>
      </c:tx>
      <c:layout>
        <c:manualLayout>
          <c:xMode val="factor"/>
          <c:yMode val="factor"/>
          <c:x val="0.0167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2"/>
          <c:y val="0.1385"/>
          <c:w val="0.479"/>
          <c:h val="0.84675"/>
        </c:manualLayout>
      </c:layout>
      <c:pieChart>
        <c:varyColors val="1"/>
        <c:ser>
          <c:idx val="0"/>
          <c:order val="0"/>
          <c:tx>
            <c:strRef>
              <c:f>'НПФ в управлінні'!$A$64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'НПФ в управлінні'!$B$53:$F$53</c:f>
              <c:strCache/>
            </c:strRef>
          </c:cat>
          <c:val>
            <c:numRef>
              <c:f>'НПФ в управлінні'!$B$64:$F$64</c:f>
              <c:numCache/>
            </c:numRef>
          </c:val>
        </c:ser>
        <c:firstSliceAng val="11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25</xdr:row>
      <xdr:rowOff>9525</xdr:rowOff>
    </xdr:from>
    <xdr:to>
      <xdr:col>11</xdr:col>
      <xdr:colOff>0</xdr:colOff>
      <xdr:row>40</xdr:row>
      <xdr:rowOff>142875</xdr:rowOff>
    </xdr:to>
    <xdr:graphicFrame>
      <xdr:nvGraphicFramePr>
        <xdr:cNvPr id="1" name="Диаграмма 1"/>
        <xdr:cNvGraphicFramePr/>
      </xdr:nvGraphicFramePr>
      <xdr:xfrm>
        <a:off x="3886200" y="5695950"/>
        <a:ext cx="57721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28575</xdr:rowOff>
    </xdr:from>
    <xdr:to>
      <xdr:col>5</xdr:col>
      <xdr:colOff>647700</xdr:colOff>
      <xdr:row>40</xdr:row>
      <xdr:rowOff>133350</xdr:rowOff>
    </xdr:to>
    <xdr:graphicFrame>
      <xdr:nvGraphicFramePr>
        <xdr:cNvPr id="2" name="Диаграмма 2"/>
        <xdr:cNvGraphicFramePr/>
      </xdr:nvGraphicFramePr>
      <xdr:xfrm>
        <a:off x="0" y="5715000"/>
        <a:ext cx="51435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5</xdr:col>
      <xdr:colOff>200025</xdr:colOff>
      <xdr:row>84</xdr:row>
      <xdr:rowOff>38100</xdr:rowOff>
    </xdr:to>
    <xdr:graphicFrame>
      <xdr:nvGraphicFramePr>
        <xdr:cNvPr id="3" name="Диаграмма 3"/>
        <xdr:cNvGraphicFramePr/>
      </xdr:nvGraphicFramePr>
      <xdr:xfrm>
        <a:off x="0" y="13230225"/>
        <a:ext cx="469582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609600</xdr:colOff>
      <xdr:row>67</xdr:row>
      <xdr:rowOff>9525</xdr:rowOff>
    </xdr:from>
    <xdr:to>
      <xdr:col>9</xdr:col>
      <xdr:colOff>0</xdr:colOff>
      <xdr:row>84</xdr:row>
      <xdr:rowOff>9525</xdr:rowOff>
    </xdr:to>
    <xdr:graphicFrame>
      <xdr:nvGraphicFramePr>
        <xdr:cNvPr id="4" name="Диаграмма 4"/>
        <xdr:cNvGraphicFramePr/>
      </xdr:nvGraphicFramePr>
      <xdr:xfrm>
        <a:off x="3390900" y="13211175"/>
        <a:ext cx="45720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103</xdr:row>
      <xdr:rowOff>0</xdr:rowOff>
    </xdr:from>
    <xdr:to>
      <xdr:col>5</xdr:col>
      <xdr:colOff>209550</xdr:colOff>
      <xdr:row>119</xdr:row>
      <xdr:rowOff>95250</xdr:rowOff>
    </xdr:to>
    <xdr:graphicFrame>
      <xdr:nvGraphicFramePr>
        <xdr:cNvPr id="5" name="Диаграмма 5"/>
        <xdr:cNvGraphicFramePr/>
      </xdr:nvGraphicFramePr>
      <xdr:xfrm>
        <a:off x="0" y="19116675"/>
        <a:ext cx="4705350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619125</xdr:colOff>
      <xdr:row>103</xdr:row>
      <xdr:rowOff>19050</xdr:rowOff>
    </xdr:from>
    <xdr:to>
      <xdr:col>10</xdr:col>
      <xdr:colOff>9525</xdr:colOff>
      <xdr:row>119</xdr:row>
      <xdr:rowOff>142875</xdr:rowOff>
    </xdr:to>
    <xdr:graphicFrame>
      <xdr:nvGraphicFramePr>
        <xdr:cNvPr id="6" name="Диаграмма 358"/>
        <xdr:cNvGraphicFramePr/>
      </xdr:nvGraphicFramePr>
      <xdr:xfrm>
        <a:off x="4257675" y="19135725"/>
        <a:ext cx="4591050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</xdr:colOff>
      <xdr:row>119</xdr:row>
      <xdr:rowOff>38100</xdr:rowOff>
    </xdr:from>
    <xdr:to>
      <xdr:col>7</xdr:col>
      <xdr:colOff>323850</xdr:colOff>
      <xdr:row>135</xdr:row>
      <xdr:rowOff>142875</xdr:rowOff>
    </xdr:to>
    <xdr:graphicFrame>
      <xdr:nvGraphicFramePr>
        <xdr:cNvPr id="7" name="Диаграмма 359"/>
        <xdr:cNvGraphicFramePr/>
      </xdr:nvGraphicFramePr>
      <xdr:xfrm>
        <a:off x="1933575" y="21745575"/>
        <a:ext cx="460057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371475</xdr:colOff>
      <xdr:row>84</xdr:row>
      <xdr:rowOff>0</xdr:rowOff>
    </xdr:from>
    <xdr:to>
      <xdr:col>6</xdr:col>
      <xdr:colOff>609600</xdr:colOff>
      <xdr:row>100</xdr:row>
      <xdr:rowOff>0</xdr:rowOff>
    </xdr:to>
    <xdr:graphicFrame>
      <xdr:nvGraphicFramePr>
        <xdr:cNvPr id="8" name="Диаграмма 10"/>
        <xdr:cNvGraphicFramePr/>
      </xdr:nvGraphicFramePr>
      <xdr:xfrm>
        <a:off x="1438275" y="15954375"/>
        <a:ext cx="4524375" cy="2590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7;&#1072;&#1087;&#1080;&#1090;&#1080;\&#1044;&#1083;&#1103;%20&#1051;&#1077;&#1086;&#1085;&#1086;&#1074;&#1072;_&#1051;&#1100;&#1074;&#1110;&#1074;_&#1051;&#1080;&#1089;&#1090;&#1086;&#1087;&#1072;&#1076;%202010\&#1050;&#1085;&#1080;&#1075;&#1072;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  <sheetName val="#ССЫЛКА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8_Активи ІСІ_розмір_тип-вид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  <sheetName val="#ССЫЛ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O148"/>
  <sheetViews>
    <sheetView tabSelected="1" zoomScale="85" zoomScaleNormal="85" zoomScalePageLayoutView="0" workbookViewId="0" topLeftCell="A1">
      <selection activeCell="E1" sqref="E1"/>
    </sheetView>
  </sheetViews>
  <sheetFormatPr defaultColWidth="9.140625" defaultRowHeight="12.75" outlineLevelRow="1"/>
  <cols>
    <col min="1" max="1" width="16.00390625" style="4" customWidth="1"/>
    <col min="2" max="7" width="12.8515625" style="4" customWidth="1"/>
    <col min="8" max="10" width="13.140625" style="4" customWidth="1"/>
    <col min="11" max="11" width="12.28125" style="4" customWidth="1"/>
    <col min="12" max="12" width="16.7109375" style="4" customWidth="1"/>
    <col min="13" max="13" width="9.57421875" style="4" customWidth="1"/>
    <col min="14" max="14" width="18.28125" style="4" customWidth="1"/>
    <col min="15" max="15" width="12.00390625" style="4" bestFit="1" customWidth="1"/>
    <col min="16" max="16" width="10.00390625" style="4" bestFit="1" customWidth="1"/>
    <col min="17" max="16384" width="9.140625" style="4" customWidth="1"/>
  </cols>
  <sheetData>
    <row r="1" s="1" customFormat="1" ht="23.25" customHeight="1">
      <c r="A1" s="1" t="s">
        <v>34</v>
      </c>
    </row>
    <row r="2" s="2" customFormat="1" ht="7.5" customHeight="1"/>
    <row r="3" ht="17.25" customHeight="1" thickBot="1">
      <c r="A3" s="3" t="s">
        <v>0</v>
      </c>
    </row>
    <row r="4" spans="1:6" ht="27" customHeight="1" thickBot="1">
      <c r="A4" s="5" t="s">
        <v>1</v>
      </c>
      <c r="B4" s="6">
        <v>42094</v>
      </c>
      <c r="C4" s="6">
        <v>42369</v>
      </c>
      <c r="D4" s="6">
        <v>42460</v>
      </c>
      <c r="E4" s="7" t="s">
        <v>35</v>
      </c>
      <c r="F4" s="7" t="s">
        <v>2</v>
      </c>
    </row>
    <row r="5" spans="1:6" ht="15" customHeight="1">
      <c r="A5" s="8" t="s">
        <v>3</v>
      </c>
      <c r="B5" s="9">
        <v>41</v>
      </c>
      <c r="C5" s="9">
        <v>42</v>
      </c>
      <c r="D5" s="9">
        <v>41</v>
      </c>
      <c r="E5" s="10">
        <f>D5/C5-1</f>
        <v>-0.023809523809523836</v>
      </c>
      <c r="F5" s="11">
        <f>D5/B5-1</f>
        <v>0</v>
      </c>
    </row>
    <row r="6" spans="1:6" ht="15" customHeight="1">
      <c r="A6" s="12" t="s">
        <v>4</v>
      </c>
      <c r="B6" s="13">
        <v>7</v>
      </c>
      <c r="C6" s="13">
        <v>7</v>
      </c>
      <c r="D6" s="13">
        <v>7</v>
      </c>
      <c r="E6" s="14">
        <f>D6/C6-1</f>
        <v>0</v>
      </c>
      <c r="F6" s="15">
        <f>D6/B6-1</f>
        <v>0</v>
      </c>
    </row>
    <row r="7" spans="1:6" ht="15" customHeight="1">
      <c r="A7" s="12" t="s">
        <v>5</v>
      </c>
      <c r="B7" s="13">
        <v>7</v>
      </c>
      <c r="C7" s="13">
        <v>7</v>
      </c>
      <c r="D7" s="13">
        <v>7</v>
      </c>
      <c r="E7" s="14">
        <f>D7/C7-1</f>
        <v>0</v>
      </c>
      <c r="F7" s="15">
        <f>D7/B7-1</f>
        <v>0</v>
      </c>
    </row>
    <row r="8" spans="1:6" ht="15" customHeight="1" thickBot="1">
      <c r="A8" s="16" t="s">
        <v>6</v>
      </c>
      <c r="B8" s="17">
        <v>43</v>
      </c>
      <c r="C8" s="17">
        <v>44</v>
      </c>
      <c r="D8" s="17">
        <v>43</v>
      </c>
      <c r="E8" s="18">
        <f>D8/C8-1</f>
        <v>-0.022727272727272707</v>
      </c>
      <c r="F8" s="19">
        <f>D8/B8-1</f>
        <v>0</v>
      </c>
    </row>
    <row r="9" spans="1:6" ht="25.5" customHeight="1">
      <c r="A9" s="61" t="s">
        <v>7</v>
      </c>
      <c r="B9" s="61"/>
      <c r="C9" s="61"/>
      <c r="D9" s="61"/>
      <c r="E9" s="61"/>
      <c r="F9" s="61"/>
    </row>
    <row r="10" ht="6" customHeight="1">
      <c r="A10" s="20"/>
    </row>
    <row r="11" s="3" customFormat="1" ht="14.25" thickBot="1">
      <c r="A11" s="3" t="s">
        <v>8</v>
      </c>
    </row>
    <row r="12" spans="1:6" ht="27" customHeight="1" thickBot="1">
      <c r="A12" s="5" t="s">
        <v>1</v>
      </c>
      <c r="B12" s="6">
        <v>42094</v>
      </c>
      <c r="C12" s="6">
        <v>42369</v>
      </c>
      <c r="D12" s="6">
        <v>42460</v>
      </c>
      <c r="E12" s="7" t="s">
        <v>35</v>
      </c>
      <c r="F12" s="7" t="s">
        <v>2</v>
      </c>
    </row>
    <row r="13" spans="1:6" ht="15" customHeight="1">
      <c r="A13" s="8" t="s">
        <v>3</v>
      </c>
      <c r="B13" s="9">
        <v>58</v>
      </c>
      <c r="C13" s="9">
        <v>57</v>
      </c>
      <c r="D13" s="9">
        <v>55</v>
      </c>
      <c r="E13" s="10">
        <f>D13/C13-1</f>
        <v>-0.03508771929824561</v>
      </c>
      <c r="F13" s="11">
        <f>D13/B13-1</f>
        <v>-0.051724137931034475</v>
      </c>
    </row>
    <row r="14" spans="1:6" ht="15" customHeight="1">
      <c r="A14" s="12" t="s">
        <v>4</v>
      </c>
      <c r="B14" s="13">
        <v>8</v>
      </c>
      <c r="C14" s="13">
        <v>8</v>
      </c>
      <c r="D14" s="13">
        <v>8</v>
      </c>
      <c r="E14" s="14">
        <f>D14/C14-1</f>
        <v>0</v>
      </c>
      <c r="F14" s="15">
        <f>D14/B14-1</f>
        <v>0</v>
      </c>
    </row>
    <row r="15" spans="1:6" ht="15" customHeight="1">
      <c r="A15" s="12" t="s">
        <v>5</v>
      </c>
      <c r="B15" s="13">
        <v>6</v>
      </c>
      <c r="C15" s="13">
        <v>6</v>
      </c>
      <c r="D15" s="13">
        <v>6</v>
      </c>
      <c r="E15" s="14">
        <f>D15/C15-1</f>
        <v>0</v>
      </c>
      <c r="F15" s="15">
        <f>D15/B15-1</f>
        <v>0</v>
      </c>
    </row>
    <row r="16" spans="1:6" ht="15" customHeight="1" thickBot="1">
      <c r="A16" s="16" t="s">
        <v>6</v>
      </c>
      <c r="B16" s="17">
        <f>SUM(B13:B15)</f>
        <v>72</v>
      </c>
      <c r="C16" s="17">
        <f>SUM(C13:C15)</f>
        <v>71</v>
      </c>
      <c r="D16" s="17">
        <f>SUM(D13:D15)</f>
        <v>69</v>
      </c>
      <c r="E16" s="18">
        <f>D16/C16-1</f>
        <v>-0.028169014084507005</v>
      </c>
      <c r="F16" s="19">
        <f>D16/B16-1</f>
        <v>-0.04166666666666663</v>
      </c>
    </row>
    <row r="17" spans="1:6" ht="15" customHeight="1">
      <c r="A17" s="61" t="s">
        <v>9</v>
      </c>
      <c r="B17" s="61"/>
      <c r="C17" s="61"/>
      <c r="D17" s="61"/>
      <c r="E17" s="61"/>
      <c r="F17" s="61"/>
    </row>
    <row r="18" s="21" customFormat="1" ht="7.5" customHeight="1"/>
    <row r="19" s="3" customFormat="1" ht="14.25" thickBot="1">
      <c r="A19" s="3" t="s">
        <v>10</v>
      </c>
    </row>
    <row r="20" spans="1:12" ht="17.25" customHeight="1">
      <c r="A20" s="62" t="s">
        <v>1</v>
      </c>
      <c r="B20" s="59">
        <v>42094</v>
      </c>
      <c r="C20" s="60"/>
      <c r="D20" s="59">
        <v>42369</v>
      </c>
      <c r="E20" s="60"/>
      <c r="F20" s="59">
        <v>42460</v>
      </c>
      <c r="G20" s="60"/>
      <c r="H20" s="57" t="s">
        <v>36</v>
      </c>
      <c r="I20" s="57" t="s">
        <v>2</v>
      </c>
      <c r="J20" s="57" t="s">
        <v>37</v>
      </c>
      <c r="K20" s="57" t="s">
        <v>38</v>
      </c>
      <c r="L20" s="57" t="s">
        <v>39</v>
      </c>
    </row>
    <row r="21" spans="1:12" ht="66" customHeight="1" thickBot="1">
      <c r="A21" s="63"/>
      <c r="B21" s="22" t="s">
        <v>11</v>
      </c>
      <c r="C21" s="23" t="s">
        <v>12</v>
      </c>
      <c r="D21" s="22" t="s">
        <v>11</v>
      </c>
      <c r="E21" s="23" t="s">
        <v>12</v>
      </c>
      <c r="F21" s="22" t="s">
        <v>11</v>
      </c>
      <c r="G21" s="23" t="s">
        <v>12</v>
      </c>
      <c r="H21" s="58"/>
      <c r="I21" s="58"/>
      <c r="J21" s="58"/>
      <c r="K21" s="58"/>
      <c r="L21" s="58"/>
    </row>
    <row r="22" spans="1:12" ht="15" customHeight="1">
      <c r="A22" s="24" t="s">
        <v>3</v>
      </c>
      <c r="B22" s="25">
        <v>657791791.6990999</v>
      </c>
      <c r="C22" s="55">
        <v>58</v>
      </c>
      <c r="D22" s="25">
        <v>669926537.2230002</v>
      </c>
      <c r="E22" s="9">
        <v>56</v>
      </c>
      <c r="F22" s="25">
        <v>705261234.7931001</v>
      </c>
      <c r="G22" s="9">
        <v>53</v>
      </c>
      <c r="H22" s="26">
        <f>F22/D22-1</f>
        <v>0.0527441377625828</v>
      </c>
      <c r="I22" s="27">
        <f>F22/B22-1</f>
        <v>0.07216484561381487</v>
      </c>
      <c r="J22" s="25">
        <f>F22-D22</f>
        <v>35334697.57009995</v>
      </c>
      <c r="K22" s="25">
        <f>F22-B22</f>
        <v>47469443.09400022</v>
      </c>
      <c r="L22" s="39">
        <f>F22/G22</f>
        <v>13306815.75081321</v>
      </c>
    </row>
    <row r="23" spans="1:12" ht="15" customHeight="1">
      <c r="A23" s="12" t="s">
        <v>4</v>
      </c>
      <c r="B23" s="28">
        <v>130250387.41499999</v>
      </c>
      <c r="C23" s="28">
        <v>8</v>
      </c>
      <c r="D23" s="28">
        <v>146317665.3411</v>
      </c>
      <c r="E23" s="13">
        <v>8</v>
      </c>
      <c r="F23" s="28">
        <v>149943016.339</v>
      </c>
      <c r="G23" s="13">
        <v>7</v>
      </c>
      <c r="H23" s="26">
        <f>F23/D23-1</f>
        <v>0.02477726110137457</v>
      </c>
      <c r="I23" s="27">
        <f>F23/B23-1</f>
        <v>0.15119055931293257</v>
      </c>
      <c r="J23" s="28">
        <f>F23-D23</f>
        <v>3625350.9978999794</v>
      </c>
      <c r="K23" s="28">
        <f>F23-B23</f>
        <v>19692628.923999995</v>
      </c>
      <c r="L23" s="39">
        <f>F23/G23</f>
        <v>21420430.905571427</v>
      </c>
    </row>
    <row r="24" spans="1:12" ht="15" customHeight="1">
      <c r="A24" s="12" t="s">
        <v>5</v>
      </c>
      <c r="B24" s="28">
        <v>110086115.77170001</v>
      </c>
      <c r="C24" s="28">
        <v>6</v>
      </c>
      <c r="D24" s="28">
        <v>111908732.72559999</v>
      </c>
      <c r="E24" s="13">
        <v>6</v>
      </c>
      <c r="F24" s="28">
        <v>109603306.76870003</v>
      </c>
      <c r="G24" s="13">
        <v>6</v>
      </c>
      <c r="H24" s="26">
        <f>F24/D24-1</f>
        <v>-0.020600947761180155</v>
      </c>
      <c r="I24" s="27">
        <f>F24/B24-1</f>
        <v>-0.004385739287970147</v>
      </c>
      <c r="J24" s="28">
        <f>F24-D24</f>
        <v>-2305425.956899956</v>
      </c>
      <c r="K24" s="28">
        <f>F24-B24</f>
        <v>-482809.0029999763</v>
      </c>
      <c r="L24" s="39">
        <f>F24/G24</f>
        <v>18267217.79478334</v>
      </c>
    </row>
    <row r="25" spans="1:12" ht="15" customHeight="1" thickBot="1">
      <c r="A25" s="16" t="s">
        <v>6</v>
      </c>
      <c r="B25" s="56">
        <f aca="true" t="shared" si="0" ref="B25:G25">SUM(B22:B24)</f>
        <v>898128294.8857999</v>
      </c>
      <c r="C25" s="56">
        <f t="shared" si="0"/>
        <v>72</v>
      </c>
      <c r="D25" s="29">
        <f t="shared" si="0"/>
        <v>928152935.2897002</v>
      </c>
      <c r="E25" s="29">
        <f t="shared" si="0"/>
        <v>70</v>
      </c>
      <c r="F25" s="29">
        <f t="shared" si="0"/>
        <v>964807557.9008001</v>
      </c>
      <c r="G25" s="29">
        <f t="shared" si="0"/>
        <v>66</v>
      </c>
      <c r="H25" s="30">
        <f>F25/D25-1</f>
        <v>0.03949200742403414</v>
      </c>
      <c r="I25" s="31">
        <f>F25/B25-1</f>
        <v>0.07424247002871542</v>
      </c>
      <c r="J25" s="29">
        <f>F25-D25</f>
        <v>36654622.61109996</v>
      </c>
      <c r="K25" s="29">
        <f>F25-B25</f>
        <v>66679263.015000224</v>
      </c>
      <c r="L25" s="42">
        <f>F25/G25</f>
        <v>14618296.331830304</v>
      </c>
    </row>
    <row r="42" s="32" customFormat="1" ht="8.25" customHeight="1"/>
    <row r="43" s="33" customFormat="1" ht="13.5">
      <c r="A43" s="33" t="s">
        <v>13</v>
      </c>
    </row>
    <row r="44" s="32" customFormat="1" ht="7.5" customHeight="1"/>
    <row r="45" spans="1:8" s="34" customFormat="1" ht="15" customHeight="1" thickBot="1">
      <c r="A45" s="64">
        <f>$D$12</f>
        <v>42460</v>
      </c>
      <c r="B45" s="64"/>
      <c r="C45" s="64"/>
      <c r="D45" s="64"/>
      <c r="E45" s="64"/>
      <c r="F45" s="64"/>
      <c r="H45" s="35" t="s">
        <v>14</v>
      </c>
    </row>
    <row r="46" spans="1:15" ht="27" customHeight="1" thickBot="1">
      <c r="A46" s="5" t="s">
        <v>1</v>
      </c>
      <c r="B46" s="6" t="s">
        <v>15</v>
      </c>
      <c r="C46" s="6" t="s">
        <v>16</v>
      </c>
      <c r="D46" s="6" t="s">
        <v>17</v>
      </c>
      <c r="E46" s="6" t="s">
        <v>18</v>
      </c>
      <c r="F46" s="7" t="s">
        <v>19</v>
      </c>
      <c r="H46" s="36" t="s">
        <v>20</v>
      </c>
      <c r="I46" s="7" t="s">
        <v>21</v>
      </c>
      <c r="J46" s="7" t="s">
        <v>22</v>
      </c>
      <c r="K46" s="37" t="s">
        <v>23</v>
      </c>
      <c r="L46" s="36" t="s">
        <v>24</v>
      </c>
      <c r="M46" s="7" t="s">
        <v>21</v>
      </c>
      <c r="N46" s="7" t="s">
        <v>25</v>
      </c>
      <c r="O46" s="37" t="s">
        <v>23</v>
      </c>
    </row>
    <row r="47" spans="1:15" ht="15" customHeight="1">
      <c r="A47" s="8" t="s">
        <v>3</v>
      </c>
      <c r="B47" s="38">
        <v>351295534.7271</v>
      </c>
      <c r="C47" s="38">
        <v>308867143.56000006</v>
      </c>
      <c r="D47" s="38">
        <v>17088292.616</v>
      </c>
      <c r="E47" s="38">
        <v>18864459.970000003</v>
      </c>
      <c r="F47" s="25">
        <v>9145803.92</v>
      </c>
      <c r="G47" s="39"/>
      <c r="H47" s="40">
        <f>B47-B54</f>
        <v>-4901863.20690006</v>
      </c>
      <c r="I47" s="26">
        <f>H47/B54</f>
        <v>-0.013761647994431244</v>
      </c>
      <c r="J47" s="38">
        <f>B47-B61</f>
        <v>13628781.656499982</v>
      </c>
      <c r="K47" s="26">
        <f>J47/B61</f>
        <v>0.04036163327471701</v>
      </c>
      <c r="L47" s="40">
        <f>C47-C54</f>
        <v>31406149.592999995</v>
      </c>
      <c r="M47" s="26">
        <f>L47/C54</f>
        <v>0.1131912242653297</v>
      </c>
      <c r="N47" s="38">
        <f>C47-C61</f>
        <v>25155914.650000155</v>
      </c>
      <c r="O47" s="41">
        <f>N47/C61</f>
        <v>0.08866732115837482</v>
      </c>
    </row>
    <row r="48" spans="1:15" ht="15" customHeight="1">
      <c r="A48" s="12" t="s">
        <v>4</v>
      </c>
      <c r="B48" s="38">
        <v>83065453.889</v>
      </c>
      <c r="C48" s="38">
        <v>66289441.970000006</v>
      </c>
      <c r="D48" s="38">
        <v>0</v>
      </c>
      <c r="E48" s="38">
        <v>0</v>
      </c>
      <c r="F48" s="25">
        <v>588120.48</v>
      </c>
      <c r="G48" s="39"/>
      <c r="H48" s="40">
        <f>B48-B55</f>
        <v>4520196.76789999</v>
      </c>
      <c r="I48" s="26">
        <f>H48/B55</f>
        <v>0.057548946092706936</v>
      </c>
      <c r="J48" s="38">
        <f>B48-B62</f>
        <v>9330505.813999996</v>
      </c>
      <c r="K48" s="26">
        <f>J48/B62</f>
        <v>0.1265411593496941</v>
      </c>
      <c r="L48" s="40">
        <f>C48-C55</f>
        <v>-1062270.3999999836</v>
      </c>
      <c r="M48" s="26">
        <f>L48/C55</f>
        <v>-0.015771988010703397</v>
      </c>
      <c r="N48" s="38">
        <f>C48-C62</f>
        <v>12093956.76000002</v>
      </c>
      <c r="O48" s="41">
        <f>N48/C62</f>
        <v>0.22315432204615598</v>
      </c>
    </row>
    <row r="49" spans="1:15" ht="15" customHeight="1">
      <c r="A49" s="12" t="s">
        <v>5</v>
      </c>
      <c r="B49" s="38">
        <v>74074075.71870002</v>
      </c>
      <c r="C49" s="38">
        <v>26851124.730000004</v>
      </c>
      <c r="D49" s="38">
        <v>0</v>
      </c>
      <c r="E49" s="38">
        <v>5050938.84</v>
      </c>
      <c r="F49" s="25">
        <v>3627167.48</v>
      </c>
      <c r="G49" s="39"/>
      <c r="H49" s="40">
        <f>B49-B56</f>
        <v>-5314301.05689998</v>
      </c>
      <c r="I49" s="26">
        <f>H49/B56</f>
        <v>-0.06694054309639606</v>
      </c>
      <c r="J49" s="38">
        <f>B49-B63</f>
        <v>-6098679.262999982</v>
      </c>
      <c r="K49" s="26">
        <f>J49/B63</f>
        <v>-0.07606922406984827</v>
      </c>
      <c r="L49" s="40">
        <f>C49-C56</f>
        <v>3233194.8800000064</v>
      </c>
      <c r="M49" s="26">
        <f>L49/C56</f>
        <v>0.13689577793372973</v>
      </c>
      <c r="N49" s="38">
        <f>C49-C63</f>
        <v>5788702.780000005</v>
      </c>
      <c r="O49" s="41">
        <f>N49/C63</f>
        <v>0.27483557179424967</v>
      </c>
    </row>
    <row r="50" spans="1:15" ht="15" customHeight="1" thickBot="1">
      <c r="A50" s="16" t="s">
        <v>6</v>
      </c>
      <c r="B50" s="17">
        <f>SUM(B47:B49)</f>
        <v>508435064.3348</v>
      </c>
      <c r="C50" s="17">
        <f>SUM(C47:C49)</f>
        <v>402007710.2600001</v>
      </c>
      <c r="D50" s="17">
        <f>SUM(D47:D49)</f>
        <v>17088292.616</v>
      </c>
      <c r="E50" s="17">
        <f>SUM(E47:E49)</f>
        <v>23915398.810000002</v>
      </c>
      <c r="F50" s="42">
        <f>SUM(F47:F49)</f>
        <v>13361091.88</v>
      </c>
      <c r="G50" s="39"/>
      <c r="H50" s="43">
        <f>B50-B57</f>
        <v>-5695967.4959000945</v>
      </c>
      <c r="I50" s="30">
        <f>H50/B57</f>
        <v>-0.011078824547155012</v>
      </c>
      <c r="J50" s="17">
        <f>B50-B64</f>
        <v>16860608.20749998</v>
      </c>
      <c r="K50" s="30">
        <f>J50/B64</f>
        <v>0.03429919516227607</v>
      </c>
      <c r="L50" s="43">
        <f>C50-C57</f>
        <v>33577074.073000014</v>
      </c>
      <c r="M50" s="30">
        <f>L50/C57</f>
        <v>0.0911354018235272</v>
      </c>
      <c r="N50" s="17">
        <f>C50-C64</f>
        <v>43038574.190000236</v>
      </c>
      <c r="O50" s="44">
        <f>N50/C64</f>
        <v>0.11989491537124129</v>
      </c>
    </row>
    <row r="51" s="32" customFormat="1" ht="7.5" customHeight="1"/>
    <row r="52" spans="1:6" s="34" customFormat="1" ht="15" customHeight="1" thickBot="1">
      <c r="A52" s="64">
        <v>42369</v>
      </c>
      <c r="B52" s="64"/>
      <c r="C52" s="64"/>
      <c r="D52" s="64"/>
      <c r="E52" s="64"/>
      <c r="F52" s="64"/>
    </row>
    <row r="53" spans="1:6" ht="27" customHeight="1" outlineLevel="1" thickBot="1">
      <c r="A53" s="5" t="s">
        <v>1</v>
      </c>
      <c r="B53" s="6" t="s">
        <v>15</v>
      </c>
      <c r="C53" s="6" t="s">
        <v>16</v>
      </c>
      <c r="D53" s="6" t="s">
        <v>17</v>
      </c>
      <c r="E53" s="6" t="s">
        <v>18</v>
      </c>
      <c r="F53" s="7" t="s">
        <v>19</v>
      </c>
    </row>
    <row r="54" spans="1:6" ht="15" customHeight="1" outlineLevel="1">
      <c r="A54" s="8" t="s">
        <v>3</v>
      </c>
      <c r="B54" s="38">
        <v>356197397.9340001</v>
      </c>
      <c r="C54" s="38">
        <v>277460993.96700007</v>
      </c>
      <c r="D54" s="38">
        <v>13488662.852</v>
      </c>
      <c r="E54" s="38">
        <v>14464459.97</v>
      </c>
      <c r="F54" s="25">
        <v>8315022.500000001</v>
      </c>
    </row>
    <row r="55" spans="1:6" ht="15" customHeight="1" outlineLevel="1">
      <c r="A55" s="12" t="s">
        <v>4</v>
      </c>
      <c r="B55" s="38">
        <v>78545257.12110001</v>
      </c>
      <c r="C55" s="38">
        <v>67351712.36999999</v>
      </c>
      <c r="D55" s="38">
        <v>0</v>
      </c>
      <c r="E55" s="38">
        <v>0</v>
      </c>
      <c r="F55" s="25">
        <v>420695.85</v>
      </c>
    </row>
    <row r="56" spans="1:6" ht="15" customHeight="1" outlineLevel="1">
      <c r="A56" s="12" t="s">
        <v>5</v>
      </c>
      <c r="B56" s="38">
        <v>79388376.7756</v>
      </c>
      <c r="C56" s="38">
        <v>23617929.849999998</v>
      </c>
      <c r="D56" s="38">
        <v>0</v>
      </c>
      <c r="E56" s="38">
        <v>5050938.84</v>
      </c>
      <c r="F56" s="25">
        <v>3851487.26</v>
      </c>
    </row>
    <row r="57" spans="1:6" ht="15" customHeight="1" outlineLevel="1" thickBot="1">
      <c r="A57" s="16" t="s">
        <v>6</v>
      </c>
      <c r="B57" s="17">
        <f>SUM(B54:B56)</f>
        <v>514131031.8307001</v>
      </c>
      <c r="C57" s="17">
        <f>SUM(C54:C56)</f>
        <v>368430636.1870001</v>
      </c>
      <c r="D57" s="17">
        <f>SUM(D54:D56)</f>
        <v>13488662.852</v>
      </c>
      <c r="E57" s="17">
        <f>SUM(E54:E56)</f>
        <v>19515398.810000002</v>
      </c>
      <c r="F57" s="42">
        <f>SUM(F54:F56)</f>
        <v>12587205.610000001</v>
      </c>
    </row>
    <row r="58" s="45" customFormat="1" ht="7.5" customHeight="1"/>
    <row r="59" spans="1:6" s="34" customFormat="1" ht="15" customHeight="1" thickBot="1">
      <c r="A59" s="64">
        <v>42094</v>
      </c>
      <c r="B59" s="64"/>
      <c r="C59" s="64"/>
      <c r="D59" s="64"/>
      <c r="E59" s="64"/>
      <c r="F59" s="64"/>
    </row>
    <row r="60" spans="1:7" ht="27" customHeight="1" outlineLevel="1" thickBot="1">
      <c r="A60" s="5" t="s">
        <v>1</v>
      </c>
      <c r="B60" s="6" t="s">
        <v>15</v>
      </c>
      <c r="C60" s="6" t="s">
        <v>16</v>
      </c>
      <c r="D60" s="6" t="s">
        <v>17</v>
      </c>
      <c r="E60" s="6" t="s">
        <v>18</v>
      </c>
      <c r="F60" s="7" t="s">
        <v>19</v>
      </c>
      <c r="G60" s="34"/>
    </row>
    <row r="61" spans="1:7" ht="15" customHeight="1" outlineLevel="1">
      <c r="A61" s="8" t="s">
        <v>3</v>
      </c>
      <c r="B61" s="38">
        <v>337666753.07060003</v>
      </c>
      <c r="C61" s="38">
        <v>283711228.9099999</v>
      </c>
      <c r="D61" s="38">
        <v>16150037.128500002</v>
      </c>
      <c r="E61" s="38">
        <v>13881950.97</v>
      </c>
      <c r="F61" s="25">
        <v>6381821.62</v>
      </c>
      <c r="G61" s="34"/>
    </row>
    <row r="62" spans="1:7" ht="15" customHeight="1" outlineLevel="1">
      <c r="A62" s="12" t="s">
        <v>4</v>
      </c>
      <c r="B62" s="38">
        <v>73734948.075</v>
      </c>
      <c r="C62" s="38">
        <v>54195485.209999986</v>
      </c>
      <c r="D62" s="38">
        <v>1797355.86</v>
      </c>
      <c r="E62" s="38">
        <v>0</v>
      </c>
      <c r="F62" s="25">
        <v>522598.27</v>
      </c>
      <c r="G62" s="34"/>
    </row>
    <row r="63" spans="1:7" ht="15" customHeight="1" outlineLevel="1">
      <c r="A63" s="12" t="s">
        <v>5</v>
      </c>
      <c r="B63" s="38">
        <v>80172754.9817</v>
      </c>
      <c r="C63" s="38">
        <v>21062421.95</v>
      </c>
      <c r="D63" s="38">
        <v>0</v>
      </c>
      <c r="E63" s="38">
        <v>5050938.84</v>
      </c>
      <c r="F63" s="25">
        <v>3800000</v>
      </c>
      <c r="G63" s="34"/>
    </row>
    <row r="64" spans="1:7" ht="15" customHeight="1" outlineLevel="1" thickBot="1">
      <c r="A64" s="16" t="s">
        <v>6</v>
      </c>
      <c r="B64" s="17">
        <f>SUM(B61:B63)</f>
        <v>491574456.1273</v>
      </c>
      <c r="C64" s="17">
        <f>SUM(C61:C63)</f>
        <v>358969136.0699999</v>
      </c>
      <c r="D64" s="17">
        <f>SUM(D61:D63)</f>
        <v>17947392.988500003</v>
      </c>
      <c r="E64" s="17">
        <f>SUM(E61:E63)</f>
        <v>18932889.810000002</v>
      </c>
      <c r="F64" s="42">
        <f>SUM(F61:F63)</f>
        <v>10704419.89</v>
      </c>
      <c r="G64" s="34"/>
    </row>
    <row r="65" s="45" customFormat="1" ht="7.5" customHeight="1"/>
    <row r="66" s="34" customFormat="1" ht="15" customHeight="1">
      <c r="A66" s="34" t="s">
        <v>13</v>
      </c>
    </row>
    <row r="67" s="46" customFormat="1" ht="15" customHeight="1">
      <c r="A67" s="46" t="s">
        <v>26</v>
      </c>
    </row>
    <row r="101" s="47" customFormat="1" ht="15" customHeight="1">
      <c r="A101" s="47" t="s">
        <v>13</v>
      </c>
    </row>
    <row r="102" s="46" customFormat="1" ht="15" customHeight="1">
      <c r="A102" s="46" t="s">
        <v>27</v>
      </c>
    </row>
    <row r="103" s="34" customFormat="1" ht="15" customHeight="1">
      <c r="A103" s="34">
        <f>A45</f>
        <v>42460</v>
      </c>
    </row>
    <row r="136" ht="13.5" thickBot="1"/>
    <row r="137" spans="1:4" ht="13.5" thickBot="1">
      <c r="A137" s="5" t="s">
        <v>28</v>
      </c>
      <c r="B137" s="6" t="s">
        <v>3</v>
      </c>
      <c r="C137" s="6" t="s">
        <v>4</v>
      </c>
      <c r="D137" s="7" t="s">
        <v>5</v>
      </c>
    </row>
    <row r="138" spans="1:4" ht="27" customHeight="1">
      <c r="A138" s="12" t="s">
        <v>16</v>
      </c>
      <c r="B138" s="38">
        <v>308867143.56000006</v>
      </c>
      <c r="C138" s="38">
        <v>66289441.970000006</v>
      </c>
      <c r="D138" s="38">
        <v>26851124.730000004</v>
      </c>
    </row>
    <row r="139" spans="1:4" ht="27" customHeight="1">
      <c r="A139" s="12" t="s">
        <v>17</v>
      </c>
      <c r="B139" s="38">
        <v>17088292.616</v>
      </c>
      <c r="C139" s="38">
        <v>0</v>
      </c>
      <c r="D139" s="38">
        <v>0</v>
      </c>
    </row>
    <row r="140" spans="1:4" ht="27" customHeight="1">
      <c r="A140" s="8" t="s">
        <v>18</v>
      </c>
      <c r="B140" s="38">
        <v>18864459.970000003</v>
      </c>
      <c r="C140" s="38">
        <v>0</v>
      </c>
      <c r="D140" s="38">
        <v>5050938.84</v>
      </c>
    </row>
    <row r="141" spans="1:4" ht="27" customHeight="1">
      <c r="A141" s="48" t="s">
        <v>19</v>
      </c>
      <c r="B141" s="25">
        <v>9145803.92</v>
      </c>
      <c r="C141" s="25">
        <v>588120.48</v>
      </c>
      <c r="D141" s="25">
        <v>3627167.48</v>
      </c>
    </row>
    <row r="142" spans="1:5" ht="27" customHeight="1">
      <c r="A142" s="49" t="s">
        <v>29</v>
      </c>
      <c r="B142" s="50">
        <v>9010869.0441</v>
      </c>
      <c r="C142" s="50">
        <v>27385.016</v>
      </c>
      <c r="D142" s="51">
        <v>20770553.750200003</v>
      </c>
      <c r="E142" s="39"/>
    </row>
    <row r="143" spans="1:5" ht="27" customHeight="1">
      <c r="A143" s="12" t="s">
        <v>30</v>
      </c>
      <c r="B143" s="38">
        <v>45897616.03489999</v>
      </c>
      <c r="C143" s="38">
        <v>11184100.002999999</v>
      </c>
      <c r="D143" s="25">
        <v>34230971.3391</v>
      </c>
      <c r="E143" s="39"/>
    </row>
    <row r="144" spans="1:5" ht="27" customHeight="1">
      <c r="A144" s="12" t="s">
        <v>31</v>
      </c>
      <c r="B144" s="38">
        <v>0</v>
      </c>
      <c r="C144" s="38">
        <v>0</v>
      </c>
      <c r="D144" s="25">
        <v>0</v>
      </c>
      <c r="E144" s="39"/>
    </row>
    <row r="145" spans="1:5" ht="40.5" customHeight="1">
      <c r="A145" s="12" t="s">
        <v>32</v>
      </c>
      <c r="B145" s="38">
        <v>296387049.6481</v>
      </c>
      <c r="C145" s="38">
        <v>71853968.87</v>
      </c>
      <c r="D145" s="25">
        <v>19072550.629400007</v>
      </c>
      <c r="E145" s="39"/>
    </row>
    <row r="146" spans="1:5" ht="27" customHeight="1" thickBot="1">
      <c r="A146" s="16" t="s">
        <v>15</v>
      </c>
      <c r="B146" s="17">
        <f>SUM(B142:B145)</f>
        <v>351295534.7271</v>
      </c>
      <c r="C146" s="17">
        <f>SUM(C142:C145)</f>
        <v>83065453.889</v>
      </c>
      <c r="D146" s="42">
        <f>SUM(D142:D145)</f>
        <v>74074075.71870002</v>
      </c>
      <c r="E146" s="52" t="s">
        <v>33</v>
      </c>
    </row>
    <row r="147" spans="2:4" ht="12.75">
      <c r="B147" s="53">
        <f>B146/B148</f>
        <v>0.49810696717246666</v>
      </c>
      <c r="C147" s="53">
        <f>C146/C148</f>
        <v>0.5539801447051106</v>
      </c>
      <c r="D147" s="53">
        <f>D146/D148</f>
        <v>0.6758379642232996</v>
      </c>
    </row>
    <row r="148" spans="2:6" ht="12.75">
      <c r="B148" s="54">
        <f>SUM(B138:B145)</f>
        <v>705261234.7931001</v>
      </c>
      <c r="C148" s="54">
        <f>SUM(C138:C145)</f>
        <v>149943016.33900002</v>
      </c>
      <c r="D148" s="54">
        <f>SUM(D138:D145)</f>
        <v>109603306.76870003</v>
      </c>
      <c r="E148" s="39"/>
      <c r="F148" s="39"/>
    </row>
  </sheetData>
  <sheetProtection/>
  <mergeCells count="14">
    <mergeCell ref="A52:F52"/>
    <mergeCell ref="A59:F59"/>
    <mergeCell ref="A9:F9"/>
    <mergeCell ref="A17:F17"/>
    <mergeCell ref="A20:A21"/>
    <mergeCell ref="B20:C20"/>
    <mergeCell ref="J20:J21"/>
    <mergeCell ref="A45:F45"/>
    <mergeCell ref="K20:K21"/>
    <mergeCell ref="L20:L21"/>
    <mergeCell ref="D20:E20"/>
    <mergeCell ref="F20:G20"/>
    <mergeCell ref="H20:H21"/>
    <mergeCell ref="I20:I21"/>
  </mergeCells>
  <printOptions/>
  <pageMargins left="0.17" right="0.17" top="0.5" bottom="0.5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gavrylyuk</dc:creator>
  <cp:keywords/>
  <dc:description/>
  <cp:lastModifiedBy>gavrylyuk</cp:lastModifiedBy>
  <dcterms:created xsi:type="dcterms:W3CDTF">2015-11-11T13:56:39Z</dcterms:created>
  <dcterms:modified xsi:type="dcterms:W3CDTF">2017-04-27T13:57:39Z</dcterms:modified>
  <cp:category/>
  <cp:version/>
  <cp:contentType/>
  <cp:contentStatus/>
</cp:coreProperties>
</file>