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<sst xmlns="http://schemas.openxmlformats.org/spreadsheetml/2006/main" count="333" uniqueCount="124">
  <si>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</si>
  <si>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</si>
  <si>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</si>
  <si>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</si>
  <si>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</si>
  <si>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</si>
  <si>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</si>
  <si>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</si>
  <si>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</si>
  <si>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</si>
  <si>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</si>
  <si>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</si>
  <si>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</si>
  <si>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</si>
  <si>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</si>
  <si>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</si>
  <si>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</si>
  <si>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</si>
  <si>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</si>
  <si>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</si>
  <si>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</si>
  <si>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</si>
  <si>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</si>
  <si>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</si>
  <si>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</si>
  <si>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</si>
  <si>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</si>
  <si>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</si>
  <si>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</si>
  <si>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</si>
  <si>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</si>
  <si>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</si>
  <si>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</si>
  <si>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</si>
  <si>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</si>
  <si>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</si>
  <si>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</si>
  <si>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</si>
  <si>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</si>
  <si>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</si>
  <si>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</si>
  <si>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</si>
  <si>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</si>
  <si>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</si>
  <si>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</si>
  <si>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</si>
  <si>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</si>
  <si>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</si>
  <si>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</si>
  <si>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</si>
  <si>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</si>
  <si>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</si>
  <si>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</si>
  <si>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</si>
  <si>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</si>
  <si>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</si>
  <si>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</si>
  <si>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</si>
  <si>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</si>
  <si>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</si>
  <si>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</si>
  <si>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</si>
  <si>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</si>
  <si>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</si>
  <si>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</si>
  <si>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</si>
  <si>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</si>
  <si>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</si>
  <si>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</si>
  <si>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</si>
  <si>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</si>
  <si>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</si>
  <si>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</si>
  <si>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</si>
  <si>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</si>
  <si>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</si>
  <si>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</si>
  <si>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</si>
  <si>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</si>
  <si>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</si>
  <si>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</si>
  <si>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</si>
  <si>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</si>
  <si>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</si>
  <si>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</si>
  <si>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</si>
  <si>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</si>
  <si>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</si>
  <si>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</si>
  <si>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</si>
  <si>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</si>
  <si>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</si>
  <si>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</si>
  <si>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</si>
  <si>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</si>
  <si>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</si>
  <si>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</si>
  <si>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</si>
  <si>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</si>
  <si>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</si>
  <si>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</si>
  <si>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</si>
  <si>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</si>
  <si>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</si>
  <si>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</si>
  <si>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</si>
  <si>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</si>
  <si>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</si>
  <si>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</si>
  <si>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</si>
  <si>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</si>
  <si>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</si>
  <si>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</si>
  <si>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</si>
  <si>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</si>
  <si>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</si>
  <si>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</si>
  <si>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липень</t>
  </si>
  <si>
    <t>серпень</t>
  </si>
  <si>
    <t>н.д.</t>
  </si>
  <si>
    <t>Аргентум</t>
  </si>
  <si>
    <t>ТОВ КУА "ОЗОН"</t>
  </si>
  <si>
    <t>http://ozoncap.com/</t>
  </si>
  <si>
    <t>з початку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</si>
</sst>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1598201"/>
        <c:crosses val="autoZero"/>
        <c:auto val="1"/>
        <c:lblOffset val="0"/>
        <c:noMultiLvlLbl val="0"/>
      </c:catAx>
      <c:valAx>
        <c:axId val="31598201"/>
        <c:scaling>
          <c:orientation val="minMax"/>
          <c:max val="0.05"/>
          <c:min val="-0.1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42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15948354"/>
        <c:axId val="9317459"/>
      </c:barChart>
      <c:catAx>
        <c:axId val="15948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17459"/>
        <c:crosses val="autoZero"/>
        <c:auto val="0"/>
        <c:lblOffset val="100"/>
        <c:tickLblSkip val="1"/>
        <c:noMultiLvlLbl val="0"/>
      </c:catAx>
      <c:valAx>
        <c:axId val="9317459"/>
        <c:scaling>
          <c:orientation val="minMax"/>
          <c:max val="0.12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16748268"/>
        <c:axId val="16516685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14432438"/>
        <c:axId val="62783079"/>
      </c:lineChart>
      <c:catAx>
        <c:axId val="167482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6516685"/>
        <c:crosses val="autoZero"/>
        <c:auto val="0"/>
        <c:lblOffset val="40"/>
        <c:noMultiLvlLbl val="0"/>
      </c:catAx>
      <c:valAx>
        <c:axId val="16516685"/>
        <c:scaling>
          <c:orientation val="minMax"/>
          <c:max val="1100"/>
          <c:min val="-900"/>
        </c:scaling>
        <c:axPos val="l"/>
        <c:delete val="0"/>
        <c:numFmt formatCode="#,##0" sourceLinked="0"/>
        <c:majorTickMark val="in"/>
        <c:minorTickMark val="none"/>
        <c:tickLblPos val="nextTo"/>
        <c:crossAx val="16748268"/>
        <c:crossesAt val="1"/>
        <c:crossBetween val="between"/>
        <c:dispUnits/>
      </c:valAx>
      <c:catAx>
        <c:axId val="14432438"/>
        <c:scaling>
          <c:orientation val="minMax"/>
        </c:scaling>
        <c:axPos val="b"/>
        <c:delete val="1"/>
        <c:majorTickMark val="in"/>
        <c:minorTickMark val="none"/>
        <c:tickLblPos val="nextTo"/>
        <c:crossAx val="62783079"/>
        <c:crosses val="autoZero"/>
        <c:auto val="0"/>
        <c:lblOffset val="100"/>
        <c:noMultiLvlLbl val="0"/>
      </c:catAx>
      <c:valAx>
        <c:axId val="6278307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44324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28176800"/>
        <c:axId val="52264609"/>
      </c:barChart>
      <c:catAx>
        <c:axId val="2817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64609"/>
        <c:crosses val="autoZero"/>
        <c:auto val="0"/>
        <c:lblOffset val="0"/>
        <c:tickLblSkip val="1"/>
        <c:noMultiLvlLbl val="0"/>
      </c:catAx>
      <c:valAx>
        <c:axId val="52264609"/>
        <c:scaling>
          <c:orientation val="minMax"/>
          <c:max val="0.08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76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ВЧА'!$C$33:$C$34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ВЧА'!$E$33:$E$34</c:f>
              <c:numCache/>
            </c:numRef>
          </c:val>
        </c:ser>
        <c:overlap val="-20"/>
        <c:axId val="619434"/>
        <c:axId val="5574907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ВЧА'!$D$33:$D$34</c:f>
              <c:numCache/>
            </c:numRef>
          </c:val>
          <c:smooth val="0"/>
        </c:ser>
        <c:axId val="50174164"/>
        <c:axId val="48914293"/>
      </c:lineChart>
      <c:catAx>
        <c:axId val="619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74907"/>
        <c:crosses val="autoZero"/>
        <c:auto val="0"/>
        <c:lblOffset val="100"/>
        <c:noMultiLvlLbl val="0"/>
      </c:catAx>
      <c:valAx>
        <c:axId val="5574907"/>
        <c:scaling>
          <c:orientation val="minMax"/>
          <c:max val="3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9434"/>
        <c:crossesAt val="1"/>
        <c:crossBetween val="between"/>
        <c:dispUnits/>
      </c:valAx>
      <c:catAx>
        <c:axId val="50174164"/>
        <c:scaling>
          <c:orientation val="minMax"/>
        </c:scaling>
        <c:axPos val="b"/>
        <c:delete val="1"/>
        <c:majorTickMark val="in"/>
        <c:minorTickMark val="none"/>
        <c:tickLblPos val="nextTo"/>
        <c:crossAx val="48914293"/>
        <c:crosses val="autoZero"/>
        <c:auto val="0"/>
        <c:lblOffset val="100"/>
        <c:noMultiLvlLbl val="0"/>
      </c:catAx>
      <c:valAx>
        <c:axId val="4891429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741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37575454"/>
        <c:axId val="2634767"/>
      </c:barChart>
      <c:catAx>
        <c:axId val="37575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4767"/>
        <c:crosses val="autoZero"/>
        <c:auto val="0"/>
        <c:lblOffset val="100"/>
        <c:tickLblSkip val="1"/>
        <c:noMultiLvlLbl val="0"/>
      </c:catAx>
      <c:valAx>
        <c:axId val="2634767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545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23712904"/>
        <c:axId val="12089545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41697042"/>
        <c:axId val="39729059"/>
      </c:lineChart>
      <c:catAx>
        <c:axId val="23712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2089545"/>
        <c:crosses val="autoZero"/>
        <c:auto val="0"/>
        <c:lblOffset val="100"/>
        <c:noMultiLvlLbl val="0"/>
      </c:catAx>
      <c:valAx>
        <c:axId val="120895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712904"/>
        <c:crossesAt val="1"/>
        <c:crossBetween val="between"/>
        <c:dispUnits/>
      </c:valAx>
      <c:catAx>
        <c:axId val="41697042"/>
        <c:scaling>
          <c:orientation val="minMax"/>
        </c:scaling>
        <c:axPos val="b"/>
        <c:delete val="1"/>
        <c:majorTickMark val="in"/>
        <c:minorTickMark val="none"/>
        <c:tickLblPos val="nextTo"/>
        <c:crossAx val="39729059"/>
        <c:crosses val="autoZero"/>
        <c:auto val="0"/>
        <c:lblOffset val="100"/>
        <c:noMultiLvlLbl val="0"/>
      </c:catAx>
      <c:valAx>
        <c:axId val="3972905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6970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2017212"/>
        <c:axId val="63937181"/>
      </c:barChart>
      <c:catAx>
        <c:axId val="2201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37181"/>
        <c:crosses val="autoZero"/>
        <c:auto val="0"/>
        <c:lblOffset val="100"/>
        <c:tickLblSkip val="1"/>
        <c:noMultiLvlLbl val="0"/>
      </c:catAx>
      <c:valAx>
        <c:axId val="63937181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96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92</v>
      </c>
      <c r="B1" s="72"/>
      <c r="C1" s="72"/>
      <c r="D1" s="73"/>
      <c r="E1" s="73"/>
      <c r="F1" s="73"/>
    </row>
    <row r="2" spans="1:9" ht="15.75" thickBot="1">
      <c r="A2" s="25" t="s">
        <v>57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117</v>
      </c>
      <c r="B3" s="87">
        <v>0.0015016217514915997</v>
      </c>
      <c r="C3" s="87">
        <v>-0.05079884391367495</v>
      </c>
      <c r="D3" s="87">
        <v>0.012851838715746057</v>
      </c>
      <c r="E3" s="87">
        <v>0.019415018628398117</v>
      </c>
      <c r="F3" s="87">
        <v>0.0127896082260468</v>
      </c>
      <c r="G3" s="59"/>
      <c r="H3" s="59"/>
      <c r="I3" s="2"/>
      <c r="J3" s="2"/>
      <c r="K3" s="2"/>
      <c r="L3" s="2"/>
    </row>
    <row r="4" spans="1:12" ht="14.25">
      <c r="A4" s="86" t="s">
        <v>118</v>
      </c>
      <c r="B4" s="87">
        <v>1.9991603526614554E-05</v>
      </c>
      <c r="C4" s="87">
        <v>0.019907725835993206</v>
      </c>
      <c r="D4" s="87">
        <v>0.005000590659008345</v>
      </c>
      <c r="E4" s="87">
        <v>0.0010339790018323858</v>
      </c>
      <c r="F4" s="87">
        <v>-0.03842065012670137</v>
      </c>
      <c r="G4" s="59"/>
      <c r="H4" s="59"/>
      <c r="I4" s="2"/>
      <c r="J4" s="2"/>
      <c r="K4" s="2"/>
      <c r="L4" s="2"/>
    </row>
    <row r="5" spans="1:12" ht="15" thickBot="1">
      <c r="A5" s="76" t="s">
        <v>123</v>
      </c>
      <c r="B5" s="78">
        <v>-0.018502894143039295</v>
      </c>
      <c r="C5" s="78">
        <v>-0.1310248103666245</v>
      </c>
      <c r="D5" s="78">
        <v>0.048985711271222546</v>
      </c>
      <c r="E5" s="78">
        <v>-0.04158532426512823</v>
      </c>
      <c r="F5" s="78">
        <v>-0.1502788881157453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82</v>
      </c>
      <c r="B27" s="18" t="s">
        <v>87</v>
      </c>
      <c r="C27" s="18" t="s">
        <v>68</v>
      </c>
      <c r="D27" s="75"/>
      <c r="E27" s="71"/>
      <c r="F27" s="71"/>
    </row>
    <row r="28" spans="1:6" ht="14.25">
      <c r="A28" s="27" t="s">
        <v>7</v>
      </c>
      <c r="B28" s="28">
        <v>-0.0060548411600336305</v>
      </c>
      <c r="C28" s="66">
        <v>-0.22279129830664868</v>
      </c>
      <c r="D28" s="75"/>
      <c r="E28" s="71"/>
      <c r="F28" s="71"/>
    </row>
    <row r="29" spans="1:6" ht="14.25">
      <c r="A29" s="27" t="s">
        <v>0</v>
      </c>
      <c r="B29" s="28">
        <v>1.9991603526614554E-05</v>
      </c>
      <c r="C29" s="66">
        <v>-0.018502894143039295</v>
      </c>
      <c r="D29" s="75"/>
      <c r="E29" s="71"/>
      <c r="F29" s="71"/>
    </row>
    <row r="30" spans="1:6" ht="14.25">
      <c r="A30" s="27" t="s">
        <v>102</v>
      </c>
      <c r="B30" s="28">
        <v>0.018483315794833644</v>
      </c>
      <c r="C30" s="66">
        <v>-0.1627280718481552</v>
      </c>
      <c r="D30" s="75"/>
      <c r="E30" s="71"/>
      <c r="F30" s="71"/>
    </row>
    <row r="31" spans="1:6" ht="14.25">
      <c r="A31" s="27" t="s">
        <v>72</v>
      </c>
      <c r="B31" s="28">
        <v>0.018763072843860806</v>
      </c>
      <c r="C31" s="66">
        <v>-0.026156730260976313</v>
      </c>
      <c r="D31" s="75"/>
      <c r="E31" s="71"/>
      <c r="F31" s="71"/>
    </row>
    <row r="32" spans="1:6" ht="14.25">
      <c r="A32" s="27" t="s">
        <v>53</v>
      </c>
      <c r="B32" s="28">
        <v>0.01957162762062148</v>
      </c>
      <c r="C32" s="66">
        <v>-0.18743382485861126</v>
      </c>
      <c r="D32" s="75"/>
      <c r="E32" s="71"/>
      <c r="F32" s="71"/>
    </row>
    <row r="33" spans="1:6" ht="14.25">
      <c r="A33" s="27" t="s">
        <v>1</v>
      </c>
      <c r="B33" s="28">
        <v>0.019907725835993206</v>
      </c>
      <c r="C33" s="66">
        <v>-0.1310248103666245</v>
      </c>
      <c r="D33" s="75"/>
      <c r="E33" s="71"/>
      <c r="F33" s="71"/>
    </row>
    <row r="34" spans="1:6" ht="14.25">
      <c r="A34" s="27" t="s">
        <v>8</v>
      </c>
      <c r="B34" s="28">
        <v>0.023650812043739977</v>
      </c>
      <c r="C34" s="66">
        <v>-0.1068721787174417</v>
      </c>
      <c r="D34" s="75"/>
      <c r="E34" s="71"/>
      <c r="F34" s="71"/>
    </row>
    <row r="35" spans="1:6" ht="28.5">
      <c r="A35" s="27" t="s">
        <v>5</v>
      </c>
      <c r="B35" s="28">
        <v>0.025882097032939422</v>
      </c>
      <c r="C35" s="66">
        <v>0.1132939031906941</v>
      </c>
      <c r="D35" s="75"/>
      <c r="E35" s="71"/>
      <c r="F35" s="71"/>
    </row>
    <row r="36" spans="1:6" ht="14.25">
      <c r="A36" s="27" t="s">
        <v>6</v>
      </c>
      <c r="B36" s="28">
        <v>0.03418490746683012</v>
      </c>
      <c r="C36" s="66">
        <v>-0.1724372120721438</v>
      </c>
      <c r="D36" s="75"/>
      <c r="E36" s="71"/>
      <c r="F36" s="71"/>
    </row>
    <row r="37" spans="1:6" ht="14.25">
      <c r="A37" s="27" t="s">
        <v>10</v>
      </c>
      <c r="B37" s="28">
        <v>0.05132798846131337</v>
      </c>
      <c r="C37" s="66">
        <v>-0.022917184000917912</v>
      </c>
      <c r="D37" s="75"/>
      <c r="E37" s="71"/>
      <c r="F37" s="71"/>
    </row>
    <row r="38" spans="1:6" ht="14.25">
      <c r="A38" s="27" t="s">
        <v>9</v>
      </c>
      <c r="B38" s="28">
        <v>0.06585720865960387</v>
      </c>
      <c r="C38" s="66">
        <v>-0.021848429741865072</v>
      </c>
      <c r="D38" s="75"/>
      <c r="E38" s="71"/>
      <c r="F38" s="71"/>
    </row>
    <row r="39" spans="1:6" ht="14.25">
      <c r="A39" s="27" t="s">
        <v>12</v>
      </c>
      <c r="B39" s="28">
        <v>0.07006468732421922</v>
      </c>
      <c r="C39" s="66">
        <v>0.0834256742953714</v>
      </c>
      <c r="D39" s="75"/>
      <c r="E39" s="71"/>
      <c r="F39" s="71"/>
    </row>
    <row r="40" spans="1:6" ht="15" thickBot="1">
      <c r="A40" s="76" t="s">
        <v>11</v>
      </c>
      <c r="B40" s="77">
        <v>0.07574185570630299</v>
      </c>
      <c r="C40" s="78">
        <v>-0.003798035211455164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40</v>
      </c>
      <c r="B2" s="48" t="s">
        <v>24</v>
      </c>
      <c r="C2" s="18" t="s">
        <v>35</v>
      </c>
      <c r="D2" s="18" t="s">
        <v>36</v>
      </c>
      <c r="E2" s="17" t="s">
        <v>41</v>
      </c>
      <c r="F2" s="17" t="s">
        <v>63</v>
      </c>
      <c r="G2" s="17" t="s">
        <v>64</v>
      </c>
      <c r="H2" s="18" t="s">
        <v>65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81</v>
      </c>
      <c r="C3" s="110" t="s">
        <v>38</v>
      </c>
      <c r="D3" s="111" t="s">
        <v>37</v>
      </c>
      <c r="E3" s="112">
        <v>9275641.72</v>
      </c>
      <c r="F3" s="113">
        <v>164425</v>
      </c>
      <c r="G3" s="112">
        <v>56.412599787137</v>
      </c>
      <c r="H3" s="53">
        <v>100</v>
      </c>
      <c r="I3" s="109" t="s">
        <v>93</v>
      </c>
      <c r="J3" s="114" t="s">
        <v>74</v>
      </c>
      <c r="K3" s="49"/>
    </row>
    <row r="4" spans="1:11" ht="14.25">
      <c r="A4" s="21">
        <v>2</v>
      </c>
      <c r="B4" s="109" t="s">
        <v>105</v>
      </c>
      <c r="C4" s="110" t="s">
        <v>38</v>
      </c>
      <c r="D4" s="111" t="s">
        <v>37</v>
      </c>
      <c r="E4" s="112">
        <v>722961.6804</v>
      </c>
      <c r="F4" s="113">
        <v>648</v>
      </c>
      <c r="G4" s="112">
        <v>1115.6816055555555</v>
      </c>
      <c r="H4" s="53">
        <v>5000</v>
      </c>
      <c r="I4" s="109" t="s">
        <v>21</v>
      </c>
      <c r="J4" s="114" t="s">
        <v>34</v>
      </c>
      <c r="K4" s="50"/>
    </row>
    <row r="5" spans="1:10" ht="15.75" thickBot="1">
      <c r="A5" s="180" t="s">
        <v>48</v>
      </c>
      <c r="B5" s="181"/>
      <c r="C5" s="115" t="s">
        <v>49</v>
      </c>
      <c r="D5" s="115" t="s">
        <v>49</v>
      </c>
      <c r="E5" s="97">
        <f>SUM(E3:E4)</f>
        <v>9998603.400400002</v>
      </c>
      <c r="F5" s="98">
        <f>SUM(F3:F4)</f>
        <v>165073</v>
      </c>
      <c r="G5" s="115" t="s">
        <v>49</v>
      </c>
      <c r="H5" s="115" t="s">
        <v>49</v>
      </c>
      <c r="I5" s="115" t="s">
        <v>49</v>
      </c>
      <c r="J5" s="115" t="s">
        <v>49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40</v>
      </c>
      <c r="B2" s="101"/>
      <c r="C2" s="102"/>
      <c r="D2" s="103"/>
      <c r="E2" s="188" t="s">
        <v>67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24</v>
      </c>
      <c r="C3" s="26" t="s">
        <v>13</v>
      </c>
      <c r="D3" s="26" t="s">
        <v>14</v>
      </c>
      <c r="E3" s="17" t="s">
        <v>88</v>
      </c>
      <c r="F3" s="17" t="s">
        <v>97</v>
      </c>
      <c r="G3" s="17" t="s">
        <v>98</v>
      </c>
      <c r="H3" s="17" t="s">
        <v>86</v>
      </c>
      <c r="I3" s="17" t="s">
        <v>99</v>
      </c>
      <c r="J3" s="17" t="s">
        <v>50</v>
      </c>
      <c r="K3" s="18" t="s">
        <v>89</v>
      </c>
    </row>
    <row r="4" spans="1:11" s="22" customFormat="1" ht="14.25" collapsed="1">
      <c r="A4" s="21">
        <v>1</v>
      </c>
      <c r="B4" s="27" t="s">
        <v>105</v>
      </c>
      <c r="C4" s="105">
        <v>38945</v>
      </c>
      <c r="D4" s="105">
        <v>39016</v>
      </c>
      <c r="E4" s="99">
        <v>-0.04226930668910722</v>
      </c>
      <c r="F4" s="99" t="s">
        <v>119</v>
      </c>
      <c r="G4" s="99">
        <v>-0.19300310213862093</v>
      </c>
      <c r="H4" s="99">
        <v>-0.22575822760883058</v>
      </c>
      <c r="I4" s="99">
        <v>-0.19136001873462583</v>
      </c>
      <c r="J4" s="106">
        <v>-0.7768636788888843</v>
      </c>
      <c r="K4" s="123">
        <v>-0.10258993777562464</v>
      </c>
    </row>
    <row r="5" spans="1:11" s="22" customFormat="1" ht="14.25" collapsed="1">
      <c r="A5" s="21">
        <v>2</v>
      </c>
      <c r="B5" s="27" t="s">
        <v>81</v>
      </c>
      <c r="C5" s="105">
        <v>40555</v>
      </c>
      <c r="D5" s="105">
        <v>40626</v>
      </c>
      <c r="E5" s="99">
        <v>-0.03457199356429552</v>
      </c>
      <c r="F5" s="99">
        <v>-0.022224547591529475</v>
      </c>
      <c r="G5" s="99">
        <v>-0.16478892502687814</v>
      </c>
      <c r="H5" s="99">
        <v>-0.1593005844456491</v>
      </c>
      <c r="I5" s="99">
        <v>-0.10919775749686478</v>
      </c>
      <c r="J5" s="106">
        <v>-0.43587400212863914</v>
      </c>
      <c r="K5" s="124">
        <v>-0.058801868712075156</v>
      </c>
    </row>
    <row r="6" spans="1:11" s="22" customFormat="1" ht="15.75" collapsed="1" thickBot="1">
      <c r="A6" s="171"/>
      <c r="B6" s="172" t="s">
        <v>101</v>
      </c>
      <c r="C6" s="173" t="s">
        <v>49</v>
      </c>
      <c r="D6" s="173" t="s">
        <v>49</v>
      </c>
      <c r="E6" s="174">
        <f>AVERAGE(E4:E5)</f>
        <v>-0.03842065012670137</v>
      </c>
      <c r="F6" s="174">
        <f>AVERAGE(F4:F5)</f>
        <v>-0.022224547591529475</v>
      </c>
      <c r="G6" s="174">
        <f>AVERAGE(G4:G5)</f>
        <v>-0.17889601358274954</v>
      </c>
      <c r="H6" s="174">
        <f>AVERAGE(H4:H5)</f>
        <v>-0.19252940602723984</v>
      </c>
      <c r="I6" s="174">
        <f>AVERAGE(I4:I5)</f>
        <v>-0.1502788881157453</v>
      </c>
      <c r="J6" s="173" t="s">
        <v>49</v>
      </c>
      <c r="K6" s="174">
        <f>AVERAGE(K4:K5)</f>
        <v>-0.0806959032438499</v>
      </c>
    </row>
    <row r="7" spans="1:11" s="22" customFormat="1" ht="14.25" hidden="1">
      <c r="A7" s="200" t="s">
        <v>90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115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40</v>
      </c>
      <c r="B2" s="89"/>
      <c r="C2" s="192" t="s">
        <v>25</v>
      </c>
      <c r="D2" s="201"/>
      <c r="E2" s="202" t="s">
        <v>66</v>
      </c>
      <c r="F2" s="178"/>
      <c r="G2" s="90"/>
    </row>
    <row r="3" spans="1:7" s="29" customFormat="1" ht="45.75" thickBot="1">
      <c r="A3" s="187"/>
      <c r="B3" s="35" t="s">
        <v>24</v>
      </c>
      <c r="C3" s="35" t="s">
        <v>51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7" s="29" customFormat="1" ht="14.25">
      <c r="A4" s="21">
        <v>1</v>
      </c>
      <c r="B4" s="37" t="s">
        <v>105</v>
      </c>
      <c r="C4" s="38">
        <v>-31.907810000000058</v>
      </c>
      <c r="D4" s="99">
        <v>-0.04226930668915012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81</v>
      </c>
      <c r="C5" s="38">
        <v>-332.16088999999874</v>
      </c>
      <c r="D5" s="99">
        <v>-0.034571993564301455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48</v>
      </c>
      <c r="C6" s="92">
        <v>-364.0686999999988</v>
      </c>
      <c r="D6" s="96">
        <v>-0.03513270481519393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24</v>
      </c>
      <c r="C35" s="35" t="s">
        <v>55</v>
      </c>
      <c r="D35" s="35" t="s">
        <v>56</v>
      </c>
      <c r="E35" s="36" t="s">
        <v>52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-31.907810000000058</v>
      </c>
      <c r="D36" s="159">
        <f t="shared" si="0"/>
        <v>-0.04226930668915012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-332.16088999999874</v>
      </c>
      <c r="D37" s="160">
        <f t="shared" si="0"/>
        <v>-0.034571993564301455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9" sqref="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24</v>
      </c>
      <c r="B1" s="68" t="s">
        <v>84</v>
      </c>
      <c r="C1" s="10"/>
      <c r="D1" s="10"/>
    </row>
    <row r="2" spans="1:4" ht="14.25">
      <c r="A2" s="27" t="s">
        <v>105</v>
      </c>
      <c r="B2" s="143">
        <v>-0.04226930668910722</v>
      </c>
      <c r="C2" s="10"/>
      <c r="D2" s="10"/>
    </row>
    <row r="3" spans="1:4" ht="14.25">
      <c r="A3" s="27" t="s">
        <v>81</v>
      </c>
      <c r="B3" s="144">
        <v>-0.03457199356429552</v>
      </c>
      <c r="C3" s="10"/>
      <c r="D3" s="10"/>
    </row>
    <row r="4" spans="1:4" ht="14.25">
      <c r="A4" s="27" t="s">
        <v>29</v>
      </c>
      <c r="B4" s="144">
        <v>-0.03842065012670137</v>
      </c>
      <c r="C4" s="10"/>
      <c r="D4" s="10"/>
    </row>
    <row r="5" spans="1:4" ht="14.25">
      <c r="A5" s="27" t="s">
        <v>1</v>
      </c>
      <c r="B5" s="144">
        <v>0.019907725835993206</v>
      </c>
      <c r="C5" s="10"/>
      <c r="D5" s="10"/>
    </row>
    <row r="6" spans="1:4" ht="14.25">
      <c r="A6" s="27" t="s">
        <v>0</v>
      </c>
      <c r="B6" s="144">
        <v>1.9991603526614554E-05</v>
      </c>
      <c r="C6" s="10"/>
      <c r="D6" s="10"/>
    </row>
    <row r="7" spans="1:4" ht="14.25">
      <c r="A7" s="27" t="s">
        <v>30</v>
      </c>
      <c r="B7" s="144">
        <v>0.00594986653652807</v>
      </c>
      <c r="C7" s="10"/>
      <c r="D7" s="10"/>
    </row>
    <row r="8" spans="1:4" ht="14.25">
      <c r="A8" s="27" t="s">
        <v>31</v>
      </c>
      <c r="B8" s="144">
        <v>-0.0060931992437760485</v>
      </c>
      <c r="C8" s="10"/>
      <c r="D8" s="10"/>
    </row>
    <row r="9" spans="1:4" ht="14.25">
      <c r="A9" s="27" t="s">
        <v>32</v>
      </c>
      <c r="B9" s="144">
        <v>0.005945205479452056</v>
      </c>
      <c r="C9" s="10"/>
      <c r="D9" s="10"/>
    </row>
    <row r="10" spans="1:4" ht="15" thickBot="1">
      <c r="A10" s="76" t="s">
        <v>103</v>
      </c>
      <c r="B10" s="145">
        <v>-0.001748976699148419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107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40</v>
      </c>
      <c r="B2" s="16" t="s">
        <v>85</v>
      </c>
      <c r="C2" s="17" t="s">
        <v>41</v>
      </c>
      <c r="D2" s="17" t="s">
        <v>42</v>
      </c>
      <c r="E2" s="17" t="s">
        <v>43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73</v>
      </c>
      <c r="C3" s="83">
        <v>28907082.68</v>
      </c>
      <c r="D3" s="84">
        <v>46146</v>
      </c>
      <c r="E3" s="83">
        <v>626.4266172582672</v>
      </c>
      <c r="F3" s="84">
        <v>100</v>
      </c>
      <c r="G3" s="82" t="s">
        <v>93</v>
      </c>
      <c r="H3" s="85" t="s">
        <v>74</v>
      </c>
      <c r="I3" s="19"/>
    </row>
    <row r="4" spans="1:9" ht="14.25">
      <c r="A4" s="21">
        <v>2</v>
      </c>
      <c r="B4" s="82" t="s">
        <v>78</v>
      </c>
      <c r="C4" s="83">
        <v>7706083.98</v>
      </c>
      <c r="D4" s="84">
        <v>1855</v>
      </c>
      <c r="E4" s="83">
        <v>4154.223169811321</v>
      </c>
      <c r="F4" s="84">
        <v>1000</v>
      </c>
      <c r="G4" s="82" t="s">
        <v>19</v>
      </c>
      <c r="H4" s="85" t="s">
        <v>45</v>
      </c>
      <c r="I4" s="19"/>
    </row>
    <row r="5" spans="1:9" ht="14.25" customHeight="1">
      <c r="A5" s="21">
        <v>3</v>
      </c>
      <c r="B5" s="82" t="s">
        <v>58</v>
      </c>
      <c r="C5" s="83">
        <v>5630657.39</v>
      </c>
      <c r="D5" s="84">
        <v>4224262</v>
      </c>
      <c r="E5" s="83">
        <v>1.3329328034103944</v>
      </c>
      <c r="F5" s="84">
        <v>1</v>
      </c>
      <c r="G5" s="82" t="s">
        <v>20</v>
      </c>
      <c r="H5" s="85" t="s">
        <v>47</v>
      </c>
      <c r="I5" s="19"/>
    </row>
    <row r="6" spans="1:9" ht="14.25">
      <c r="A6" s="21">
        <v>4</v>
      </c>
      <c r="B6" s="82" t="s">
        <v>77</v>
      </c>
      <c r="C6" s="83">
        <v>5299534.82</v>
      </c>
      <c r="D6" s="84">
        <v>6802</v>
      </c>
      <c r="E6" s="83">
        <v>779.1142046456924</v>
      </c>
      <c r="F6" s="84">
        <v>1000</v>
      </c>
      <c r="G6" s="82" t="s">
        <v>19</v>
      </c>
      <c r="H6" s="85" t="s">
        <v>45</v>
      </c>
      <c r="I6" s="19"/>
    </row>
    <row r="7" spans="1:9" ht="14.25" customHeight="1">
      <c r="A7" s="21">
        <v>5</v>
      </c>
      <c r="B7" s="82" t="s">
        <v>59</v>
      </c>
      <c r="C7" s="83">
        <v>5048912.4601</v>
      </c>
      <c r="D7" s="84">
        <v>3564</v>
      </c>
      <c r="E7" s="83">
        <v>1416.6421044051626</v>
      </c>
      <c r="F7" s="84">
        <v>1000</v>
      </c>
      <c r="G7" s="82" t="s">
        <v>76</v>
      </c>
      <c r="H7" s="85" t="s">
        <v>83</v>
      </c>
      <c r="I7" s="19"/>
    </row>
    <row r="8" spans="1:9" ht="14.25">
      <c r="A8" s="21">
        <v>6</v>
      </c>
      <c r="B8" s="82" t="s">
        <v>75</v>
      </c>
      <c r="C8" s="83">
        <v>4726821.26</v>
      </c>
      <c r="D8" s="84">
        <v>4105</v>
      </c>
      <c r="E8" s="83">
        <v>1151.4789914738124</v>
      </c>
      <c r="F8" s="84">
        <v>1000</v>
      </c>
      <c r="G8" s="82" t="s">
        <v>93</v>
      </c>
      <c r="H8" s="85" t="s">
        <v>74</v>
      </c>
      <c r="I8" s="19"/>
    </row>
    <row r="9" spans="1:9" ht="14.25">
      <c r="A9" s="21">
        <v>7</v>
      </c>
      <c r="B9" s="82" t="s">
        <v>62</v>
      </c>
      <c r="C9" s="83">
        <v>4676397.98</v>
      </c>
      <c r="D9" s="84">
        <v>1256</v>
      </c>
      <c r="E9" s="83">
        <v>3723.2467993630576</v>
      </c>
      <c r="F9" s="84">
        <v>1000</v>
      </c>
      <c r="G9" s="82" t="s">
        <v>44</v>
      </c>
      <c r="H9" s="85" t="s">
        <v>61</v>
      </c>
      <c r="I9" s="19"/>
    </row>
    <row r="10" spans="1:9" ht="14.25">
      <c r="A10" s="21">
        <v>8</v>
      </c>
      <c r="B10" s="82" t="s">
        <v>60</v>
      </c>
      <c r="C10" s="83">
        <v>3686370.76</v>
      </c>
      <c r="D10" s="84">
        <v>678</v>
      </c>
      <c r="E10" s="83">
        <v>5437.125014749262</v>
      </c>
      <c r="F10" s="84">
        <v>1000</v>
      </c>
      <c r="G10" s="82" t="s">
        <v>18</v>
      </c>
      <c r="H10" s="85" t="s">
        <v>61</v>
      </c>
      <c r="I10" s="19"/>
    </row>
    <row r="11" spans="1:9" ht="14.25">
      <c r="A11" s="21">
        <v>9</v>
      </c>
      <c r="B11" s="82" t="s">
        <v>100</v>
      </c>
      <c r="C11" s="83">
        <v>3621003.81</v>
      </c>
      <c r="D11" s="84">
        <v>12921</v>
      </c>
      <c r="E11" s="83">
        <v>280.2417622475041</v>
      </c>
      <c r="F11" s="84">
        <v>100</v>
      </c>
      <c r="G11" s="82" t="s">
        <v>93</v>
      </c>
      <c r="H11" s="85" t="s">
        <v>74</v>
      </c>
      <c r="I11" s="19"/>
    </row>
    <row r="12" spans="1:9" ht="14.25">
      <c r="A12" s="21">
        <v>10</v>
      </c>
      <c r="B12" s="82" t="s">
        <v>69</v>
      </c>
      <c r="C12" s="83">
        <v>1897292.31</v>
      </c>
      <c r="D12" s="84">
        <v>1381</v>
      </c>
      <c r="E12" s="83">
        <v>1373.8539536567705</v>
      </c>
      <c r="F12" s="84">
        <v>1000</v>
      </c>
      <c r="G12" s="82" t="s">
        <v>70</v>
      </c>
      <c r="H12" s="85" t="s">
        <v>71</v>
      </c>
      <c r="I12" s="19"/>
    </row>
    <row r="13" spans="1:9" ht="14.25">
      <c r="A13" s="21">
        <v>11</v>
      </c>
      <c r="B13" s="82" t="s">
        <v>80</v>
      </c>
      <c r="C13" s="83">
        <v>1484560.87</v>
      </c>
      <c r="D13" s="84">
        <v>537</v>
      </c>
      <c r="E13" s="83">
        <v>2764.545381750466</v>
      </c>
      <c r="F13" s="84">
        <v>1000</v>
      </c>
      <c r="G13" s="82" t="s">
        <v>19</v>
      </c>
      <c r="H13" s="85" t="s">
        <v>45</v>
      </c>
      <c r="I13" s="19"/>
    </row>
    <row r="14" spans="1:9" ht="14.25">
      <c r="A14" s="21">
        <v>12</v>
      </c>
      <c r="B14" s="82" t="s">
        <v>120</v>
      </c>
      <c r="C14" s="83">
        <v>1343187.78</v>
      </c>
      <c r="D14" s="84">
        <v>24676</v>
      </c>
      <c r="E14" s="83">
        <v>54.432962392608204</v>
      </c>
      <c r="F14" s="84">
        <v>100</v>
      </c>
      <c r="G14" s="82" t="s">
        <v>121</v>
      </c>
      <c r="H14" s="85" t="s">
        <v>122</v>
      </c>
      <c r="I14" s="19"/>
    </row>
    <row r="15" spans="1:9" ht="14.25">
      <c r="A15" s="21">
        <v>13</v>
      </c>
      <c r="B15" s="82" t="s">
        <v>79</v>
      </c>
      <c r="C15" s="83">
        <v>1322558.35</v>
      </c>
      <c r="D15" s="84">
        <v>366</v>
      </c>
      <c r="E15" s="83">
        <v>3613.547404371585</v>
      </c>
      <c r="F15" s="84">
        <v>1000</v>
      </c>
      <c r="G15" s="82" t="s">
        <v>19</v>
      </c>
      <c r="H15" s="85" t="s">
        <v>45</v>
      </c>
      <c r="I15" s="19"/>
    </row>
    <row r="16" spans="1:9" ht="14.25">
      <c r="A16" s="21">
        <v>14</v>
      </c>
      <c r="B16" s="82" t="s">
        <v>116</v>
      </c>
      <c r="C16" s="83">
        <v>1029462.8301</v>
      </c>
      <c r="D16" s="84">
        <v>953</v>
      </c>
      <c r="E16" s="83">
        <v>1080.2338196222456</v>
      </c>
      <c r="F16" s="84">
        <v>1000</v>
      </c>
      <c r="G16" s="82" t="s">
        <v>21</v>
      </c>
      <c r="H16" s="85" t="s">
        <v>34</v>
      </c>
      <c r="I16" s="19"/>
    </row>
    <row r="17" spans="1:9" ht="14.25">
      <c r="A17" s="21">
        <v>15</v>
      </c>
      <c r="B17" s="82" t="s">
        <v>22</v>
      </c>
      <c r="C17" s="83">
        <v>876036.21</v>
      </c>
      <c r="D17" s="84">
        <v>7941</v>
      </c>
      <c r="E17" s="83">
        <v>110.31812240272005</v>
      </c>
      <c r="F17" s="84">
        <v>100</v>
      </c>
      <c r="G17" s="82" t="s">
        <v>46</v>
      </c>
      <c r="H17" s="85" t="s">
        <v>96</v>
      </c>
      <c r="I17" s="19"/>
    </row>
    <row r="18" spans="1:8" ht="15" customHeight="1" thickBot="1">
      <c r="A18" s="180" t="s">
        <v>48</v>
      </c>
      <c r="B18" s="181"/>
      <c r="C18" s="97">
        <f>SUM(C3:C17)</f>
        <v>77255963.49019998</v>
      </c>
      <c r="D18" s="98">
        <f>SUM(D3:D17)</f>
        <v>4337443</v>
      </c>
      <c r="E18" s="57" t="s">
        <v>49</v>
      </c>
      <c r="F18" s="57" t="s">
        <v>49</v>
      </c>
      <c r="G18" s="57" t="s">
        <v>49</v>
      </c>
      <c r="H18" s="57" t="s">
        <v>49</v>
      </c>
    </row>
    <row r="19" spans="1:8" ht="15" customHeight="1">
      <c r="A19" s="183" t="s">
        <v>94</v>
      </c>
      <c r="B19" s="183"/>
      <c r="C19" s="183"/>
      <c r="D19" s="183"/>
      <c r="E19" s="183"/>
      <c r="F19" s="183"/>
      <c r="G19" s="183"/>
      <c r="H19" s="183"/>
    </row>
    <row r="20" spans="1:8" ht="15" customHeight="1" thickBot="1">
      <c r="A20" s="182"/>
      <c r="B20" s="182"/>
      <c r="C20" s="182"/>
      <c r="D20" s="182"/>
      <c r="E20" s="182"/>
      <c r="F20" s="182"/>
      <c r="G20" s="182"/>
      <c r="H20" s="182"/>
    </row>
    <row r="22" spans="2:4" ht="14.25">
      <c r="B22" s="20" t="s">
        <v>54</v>
      </c>
      <c r="C22" s="23">
        <f>C18-SUM(C3:C13)</f>
        <v>4571245.170099989</v>
      </c>
      <c r="D22" s="130">
        <f>C22/$C$18</f>
        <v>0.05917012698547028</v>
      </c>
    </row>
    <row r="23" spans="2:8" ht="14.25">
      <c r="B23" s="82" t="str">
        <f aca="true" t="shared" si="0" ref="B23:C32">B3</f>
        <v>КІНТО-Класичний</v>
      </c>
      <c r="C23" s="83">
        <f t="shared" si="0"/>
        <v>28907082.68</v>
      </c>
      <c r="D23" s="130">
        <f>C23/$C$18</f>
        <v>0.3741728324139909</v>
      </c>
      <c r="H23" s="19"/>
    </row>
    <row r="24" spans="2:8" ht="14.25">
      <c r="B24" s="82" t="str">
        <f t="shared" si="0"/>
        <v>УНIВЕР.УА/Михайло Грушевський: Фонд Державних Паперiв</v>
      </c>
      <c r="C24" s="83">
        <f t="shared" si="0"/>
        <v>7706083.98</v>
      </c>
      <c r="D24" s="130">
        <f aca="true" t="shared" si="1" ref="D24:D32">C24/$C$18</f>
        <v>0.09974743219631876</v>
      </c>
      <c r="H24" s="19"/>
    </row>
    <row r="25" spans="2:8" ht="14.25">
      <c r="B25" s="82" t="str">
        <f t="shared" si="0"/>
        <v>ОТП Фонд Акцій</v>
      </c>
      <c r="C25" s="83">
        <f t="shared" si="0"/>
        <v>5630657.39</v>
      </c>
      <c r="D25" s="130">
        <f t="shared" si="1"/>
        <v>0.07288314242193428</v>
      </c>
      <c r="H25" s="19"/>
    </row>
    <row r="26" spans="2:8" ht="14.25">
      <c r="B26" s="82" t="str">
        <f t="shared" si="0"/>
        <v>УНІВЕР.УА/Ярослав Мудрий: Фонд Акцiй</v>
      </c>
      <c r="C26" s="83">
        <f t="shared" si="0"/>
        <v>5299534.82</v>
      </c>
      <c r="D26" s="130">
        <f t="shared" si="1"/>
        <v>0.06859709698232232</v>
      </c>
      <c r="H26" s="19"/>
    </row>
    <row r="27" spans="2:8" ht="14.25">
      <c r="B27" s="82" t="str">
        <f t="shared" si="0"/>
        <v>Софіївський</v>
      </c>
      <c r="C27" s="83">
        <f t="shared" si="0"/>
        <v>5048912.4601</v>
      </c>
      <c r="D27" s="130">
        <f t="shared" si="1"/>
        <v>0.06535304502079585</v>
      </c>
      <c r="H27" s="19"/>
    </row>
    <row r="28" spans="2:8" ht="14.25">
      <c r="B28" s="82" t="str">
        <f t="shared" si="0"/>
        <v>КІНТО-Еквіті</v>
      </c>
      <c r="C28" s="83">
        <f t="shared" si="0"/>
        <v>4726821.26</v>
      </c>
      <c r="D28" s="130">
        <f t="shared" si="1"/>
        <v>0.06118390149389054</v>
      </c>
      <c r="H28" s="19"/>
    </row>
    <row r="29" spans="2:8" ht="14.25">
      <c r="B29" s="82" t="str">
        <f t="shared" si="0"/>
        <v>Альтус-Депозит</v>
      </c>
      <c r="C29" s="83">
        <f t="shared" si="0"/>
        <v>4676397.98</v>
      </c>
      <c r="D29" s="130">
        <f t="shared" si="1"/>
        <v>0.0605312233351825</v>
      </c>
      <c r="H29" s="19"/>
    </row>
    <row r="30" spans="2:8" ht="14.25">
      <c r="B30" s="82" t="str">
        <f t="shared" si="0"/>
        <v>Альтус-Збалансований</v>
      </c>
      <c r="C30" s="83">
        <f t="shared" si="0"/>
        <v>3686370.76</v>
      </c>
      <c r="D30" s="130">
        <f t="shared" si="1"/>
        <v>0.04771632626739061</v>
      </c>
      <c r="H30" s="19"/>
    </row>
    <row r="31" spans="2:4" ht="14.25">
      <c r="B31" s="82" t="str">
        <f t="shared" si="0"/>
        <v>КІНТО-Казначейський</v>
      </c>
      <c r="C31" s="83">
        <f t="shared" si="0"/>
        <v>3621003.81</v>
      </c>
      <c r="D31" s="130">
        <f t="shared" si="1"/>
        <v>0.046870217474659144</v>
      </c>
    </row>
    <row r="32" spans="2:4" ht="14.25">
      <c r="B32" s="82" t="str">
        <f t="shared" si="0"/>
        <v>ВСІ</v>
      </c>
      <c r="C32" s="83">
        <f t="shared" si="0"/>
        <v>1897292.31</v>
      </c>
      <c r="D32" s="130">
        <f t="shared" si="1"/>
        <v>0.024558522401195267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40</v>
      </c>
      <c r="B2" s="101"/>
      <c r="C2" s="102"/>
      <c r="D2" s="103"/>
      <c r="E2" s="188" t="s">
        <v>67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24</v>
      </c>
      <c r="C3" s="26" t="s">
        <v>13</v>
      </c>
      <c r="D3" s="26" t="s">
        <v>14</v>
      </c>
      <c r="E3" s="17" t="s">
        <v>88</v>
      </c>
      <c r="F3" s="17" t="s">
        <v>97</v>
      </c>
      <c r="G3" s="17" t="s">
        <v>98</v>
      </c>
      <c r="H3" s="17" t="s">
        <v>86</v>
      </c>
      <c r="I3" s="17" t="s">
        <v>99</v>
      </c>
      <c r="J3" s="17" t="s">
        <v>50</v>
      </c>
      <c r="K3" s="18" t="s">
        <v>89</v>
      </c>
    </row>
    <row r="4" spans="1:11" s="20" customFormat="1" ht="14.25" collapsed="1">
      <c r="A4" s="21">
        <v>1</v>
      </c>
      <c r="B4" s="151" t="s">
        <v>73</v>
      </c>
      <c r="C4" s="152">
        <v>38118</v>
      </c>
      <c r="D4" s="152">
        <v>38182</v>
      </c>
      <c r="E4" s="153">
        <v>-0.020790077919478178</v>
      </c>
      <c r="F4" s="153">
        <v>-0.01724259448936183</v>
      </c>
      <c r="G4" s="153">
        <v>-0.009986472396308788</v>
      </c>
      <c r="H4" s="153">
        <v>-0.02030387351816243</v>
      </c>
      <c r="I4" s="153">
        <v>0.007088989784457489</v>
      </c>
      <c r="J4" s="154">
        <v>5.26426617258233</v>
      </c>
      <c r="K4" s="123">
        <v>0.12037868473756475</v>
      </c>
    </row>
    <row r="5" spans="1:11" s="20" customFormat="1" ht="14.25" collapsed="1">
      <c r="A5" s="21">
        <v>2</v>
      </c>
      <c r="B5" s="151" t="s">
        <v>60</v>
      </c>
      <c r="C5" s="152">
        <v>38828</v>
      </c>
      <c r="D5" s="152">
        <v>39028</v>
      </c>
      <c r="E5" s="153">
        <v>0.007384321738424404</v>
      </c>
      <c r="F5" s="153">
        <v>0.01500750221883207</v>
      </c>
      <c r="G5" s="153">
        <v>0.04107767440922139</v>
      </c>
      <c r="H5" s="153">
        <v>0.09670013894588703</v>
      </c>
      <c r="I5" s="153">
        <v>0.05713002636138986</v>
      </c>
      <c r="J5" s="154">
        <v>4.4371250147493395</v>
      </c>
      <c r="K5" s="124">
        <v>0.13029703525187086</v>
      </c>
    </row>
    <row r="6" spans="1:11" s="20" customFormat="1" ht="14.25" collapsed="1">
      <c r="A6" s="21">
        <v>3</v>
      </c>
      <c r="B6" s="151" t="s">
        <v>80</v>
      </c>
      <c r="C6" s="152">
        <v>38919</v>
      </c>
      <c r="D6" s="152">
        <v>39092</v>
      </c>
      <c r="E6" s="153">
        <v>-0.013055083437811588</v>
      </c>
      <c r="F6" s="153">
        <v>-0.01078095791953626</v>
      </c>
      <c r="G6" s="153">
        <v>-0.09995743696833248</v>
      </c>
      <c r="H6" s="153">
        <v>-0.03870674640485261</v>
      </c>
      <c r="I6" s="153">
        <v>-0.04008729231776298</v>
      </c>
      <c r="J6" s="154">
        <v>1.7645453817507342</v>
      </c>
      <c r="K6" s="124">
        <v>0.07734551953354751</v>
      </c>
    </row>
    <row r="7" spans="1:11" s="20" customFormat="1" ht="14.25" collapsed="1">
      <c r="A7" s="21">
        <v>4</v>
      </c>
      <c r="B7" s="151" t="s">
        <v>77</v>
      </c>
      <c r="C7" s="152">
        <v>38919</v>
      </c>
      <c r="D7" s="152">
        <v>39092</v>
      </c>
      <c r="E7" s="153">
        <v>0.033817399271712345</v>
      </c>
      <c r="F7" s="153">
        <v>0.10504781283061515</v>
      </c>
      <c r="G7" s="153">
        <v>0.05919994577734444</v>
      </c>
      <c r="H7" s="153">
        <v>-0.005011263028595447</v>
      </c>
      <c r="I7" s="153">
        <v>0.09746465511754265</v>
      </c>
      <c r="J7" s="154">
        <v>-0.22088579535434727</v>
      </c>
      <c r="K7" s="124">
        <v>-0.018120276165780824</v>
      </c>
    </row>
    <row r="8" spans="1:11" s="20" customFormat="1" ht="14.25" collapsed="1">
      <c r="A8" s="21">
        <v>5</v>
      </c>
      <c r="B8" s="151" t="s">
        <v>116</v>
      </c>
      <c r="C8" s="152">
        <v>39429</v>
      </c>
      <c r="D8" s="152">
        <v>39618</v>
      </c>
      <c r="E8" s="153">
        <v>-0.010333890792248779</v>
      </c>
      <c r="F8" s="153">
        <v>-0.00443373240674616</v>
      </c>
      <c r="G8" s="153">
        <v>-0.06448523887838742</v>
      </c>
      <c r="H8" s="153">
        <v>-0.042530525266171626</v>
      </c>
      <c r="I8" s="153">
        <v>-0.04956765344155434</v>
      </c>
      <c r="J8" s="154">
        <v>0.08023381962225962</v>
      </c>
      <c r="K8" s="124">
        <v>0.006341791562136434</v>
      </c>
    </row>
    <row r="9" spans="1:11" s="20" customFormat="1" ht="14.25" collapsed="1">
      <c r="A9" s="21">
        <v>6</v>
      </c>
      <c r="B9" s="151" t="s">
        <v>22</v>
      </c>
      <c r="C9" s="152">
        <v>39560</v>
      </c>
      <c r="D9" s="152">
        <v>39770</v>
      </c>
      <c r="E9" s="153">
        <v>0.07735102907444213</v>
      </c>
      <c r="F9" s="153">
        <v>0.12652538303045335</v>
      </c>
      <c r="G9" s="153">
        <v>-0.020595791392593155</v>
      </c>
      <c r="H9" s="153">
        <v>0.053865189370889466</v>
      </c>
      <c r="I9" s="153">
        <v>0.057932508114950876</v>
      </c>
      <c r="J9" s="154">
        <v>0.1031812240271126</v>
      </c>
      <c r="K9" s="124">
        <v>0.008362438796409188</v>
      </c>
    </row>
    <row r="10" spans="1:11" s="20" customFormat="1" ht="14.25" collapsed="1">
      <c r="A10" s="21">
        <v>7</v>
      </c>
      <c r="B10" s="151" t="s">
        <v>75</v>
      </c>
      <c r="C10" s="152">
        <v>39884</v>
      </c>
      <c r="D10" s="152">
        <v>40001</v>
      </c>
      <c r="E10" s="153">
        <v>-0.03362285100320228</v>
      </c>
      <c r="F10" s="153">
        <v>-0.03355873482336724</v>
      </c>
      <c r="G10" s="153">
        <v>-0.059804755320299274</v>
      </c>
      <c r="H10" s="153">
        <v>-0.08669893205031687</v>
      </c>
      <c r="I10" s="153">
        <v>-0.014053194389056167</v>
      </c>
      <c r="J10" s="154">
        <v>0.1514789914739445</v>
      </c>
      <c r="K10" s="124">
        <v>0.012720099718583455</v>
      </c>
    </row>
    <row r="11" spans="1:11" s="20" customFormat="1" ht="14.25" collapsed="1">
      <c r="A11" s="21">
        <v>8</v>
      </c>
      <c r="B11" s="151" t="s">
        <v>120</v>
      </c>
      <c r="C11" s="152">
        <v>40031</v>
      </c>
      <c r="D11" s="152">
        <v>40129</v>
      </c>
      <c r="E11" s="153">
        <v>-0.033531272707118864</v>
      </c>
      <c r="F11" s="153">
        <v>-0.03352591902126034</v>
      </c>
      <c r="G11" s="153" t="s">
        <v>119</v>
      </c>
      <c r="H11" s="153">
        <v>-0.19940901692513702</v>
      </c>
      <c r="I11" s="153" t="s">
        <v>119</v>
      </c>
      <c r="J11" s="154">
        <v>-0.4556703760739098</v>
      </c>
      <c r="K11" s="124">
        <v>-0.05471803149698029</v>
      </c>
    </row>
    <row r="12" spans="1:11" s="20" customFormat="1" ht="14.25" collapsed="1">
      <c r="A12" s="21">
        <v>9</v>
      </c>
      <c r="B12" s="151" t="s">
        <v>58</v>
      </c>
      <c r="C12" s="152">
        <v>40253</v>
      </c>
      <c r="D12" s="152">
        <v>40366</v>
      </c>
      <c r="E12" s="153">
        <v>-0.022709104465582608</v>
      </c>
      <c r="F12" s="153">
        <v>-0.015252869674552638</v>
      </c>
      <c r="G12" s="153">
        <v>-0.1291481470302266</v>
      </c>
      <c r="H12" s="153">
        <v>-0.08570786565168387</v>
      </c>
      <c r="I12" s="153">
        <v>-0.06226629267408257</v>
      </c>
      <c r="J12" s="154">
        <v>0.332932803410406</v>
      </c>
      <c r="K12" s="124">
        <v>0.028692568329753643</v>
      </c>
    </row>
    <row r="13" spans="1:11" s="20" customFormat="1" ht="14.25">
      <c r="A13" s="21">
        <v>10</v>
      </c>
      <c r="B13" s="151" t="s">
        <v>59</v>
      </c>
      <c r="C13" s="152">
        <v>40114</v>
      </c>
      <c r="D13" s="152">
        <v>40401</v>
      </c>
      <c r="E13" s="153">
        <v>0.06945026881871685</v>
      </c>
      <c r="F13" s="153">
        <v>0.02988742284631818</v>
      </c>
      <c r="G13" s="153">
        <v>-0.05746463698133586</v>
      </c>
      <c r="H13" s="153">
        <v>-0.0006557147450996226</v>
      </c>
      <c r="I13" s="153">
        <v>-0.004651722427604255</v>
      </c>
      <c r="J13" s="154">
        <v>0.4166421044051831</v>
      </c>
      <c r="K13" s="124">
        <v>0.03521676534169371</v>
      </c>
    </row>
    <row r="14" spans="1:11" s="20" customFormat="1" ht="14.25" collapsed="1">
      <c r="A14" s="21">
        <v>11</v>
      </c>
      <c r="B14" s="151" t="s">
        <v>62</v>
      </c>
      <c r="C14" s="152">
        <v>40226</v>
      </c>
      <c r="D14" s="152">
        <v>40430</v>
      </c>
      <c r="E14" s="153">
        <v>0.004143517430988952</v>
      </c>
      <c r="F14" s="153">
        <v>0.0182537235486806</v>
      </c>
      <c r="G14" s="153">
        <v>0.0613648782381111</v>
      </c>
      <c r="H14" s="153">
        <v>0.09816495978270945</v>
      </c>
      <c r="I14" s="153">
        <v>0.08378843784221424</v>
      </c>
      <c r="J14" s="154">
        <v>2.7232467993630953</v>
      </c>
      <c r="K14" s="124">
        <v>0.14073873091744193</v>
      </c>
    </row>
    <row r="15" spans="1:11" s="20" customFormat="1" ht="14.25">
      <c r="A15" s="21">
        <v>12</v>
      </c>
      <c r="B15" s="151" t="s">
        <v>79</v>
      </c>
      <c r="C15" s="152">
        <v>40427</v>
      </c>
      <c r="D15" s="152">
        <v>40543</v>
      </c>
      <c r="E15" s="153">
        <v>0.016750973193382812</v>
      </c>
      <c r="F15" s="153">
        <v>0.019754270804544838</v>
      </c>
      <c r="G15" s="153">
        <v>0.04002741462076265</v>
      </c>
      <c r="H15" s="153">
        <v>0.1591572640726615</v>
      </c>
      <c r="I15" s="153">
        <v>0.11618366895394705</v>
      </c>
      <c r="J15" s="154">
        <v>2.6135474043713547</v>
      </c>
      <c r="K15" s="124">
        <v>0.14201996434869013</v>
      </c>
    </row>
    <row r="16" spans="1:11" s="20" customFormat="1" ht="14.25">
      <c r="A16" s="21">
        <v>13</v>
      </c>
      <c r="B16" s="151" t="s">
        <v>69</v>
      </c>
      <c r="C16" s="152">
        <v>40444</v>
      </c>
      <c r="D16" s="152">
        <v>40638</v>
      </c>
      <c r="E16" s="153">
        <v>-0.0027660734401895315</v>
      </c>
      <c r="F16" s="153">
        <v>0.01846702883798934</v>
      </c>
      <c r="G16" s="153">
        <v>0.07069938468529369</v>
      </c>
      <c r="H16" s="153">
        <v>0.06797312082918561</v>
      </c>
      <c r="I16" s="153">
        <v>0.0932804573701802</v>
      </c>
      <c r="J16" s="154">
        <v>0.37385395365678264</v>
      </c>
      <c r="K16" s="124">
        <v>0.03431583687055051</v>
      </c>
    </row>
    <row r="17" spans="1:11" s="20" customFormat="1" ht="14.25">
      <c r="A17" s="21">
        <v>14</v>
      </c>
      <c r="B17" s="151" t="s">
        <v>78</v>
      </c>
      <c r="C17" s="152">
        <v>40427</v>
      </c>
      <c r="D17" s="152">
        <v>40708</v>
      </c>
      <c r="E17" s="153">
        <v>0.0185288113972637</v>
      </c>
      <c r="F17" s="153">
        <v>0.025533609919359712</v>
      </c>
      <c r="G17" s="153">
        <v>0.07025262102206264</v>
      </c>
      <c r="H17" s="153">
        <v>0.15650598951565264</v>
      </c>
      <c r="I17" s="153">
        <v>0.14243680743422682</v>
      </c>
      <c r="J17" s="154">
        <v>3.154223169811183</v>
      </c>
      <c r="K17" s="124">
        <v>0.16699064716312173</v>
      </c>
    </row>
    <row r="18" spans="1:11" s="20" customFormat="1" ht="14.25">
      <c r="A18" s="21">
        <v>15</v>
      </c>
      <c r="B18" s="151" t="s">
        <v>100</v>
      </c>
      <c r="C18" s="152">
        <v>41026</v>
      </c>
      <c r="D18" s="152">
        <v>41242</v>
      </c>
      <c r="E18" s="153">
        <v>-0.015609107274174194</v>
      </c>
      <c r="F18" s="153">
        <v>0.03423915272487754</v>
      </c>
      <c r="G18" s="153">
        <v>0.06868722772319691</v>
      </c>
      <c r="H18" s="153">
        <v>0.16210666042238442</v>
      </c>
      <c r="I18" s="153">
        <v>0.20112056206826678</v>
      </c>
      <c r="J18" s="154">
        <v>1.8024176224751058</v>
      </c>
      <c r="K18" s="124">
        <v>0.14203629239938742</v>
      </c>
    </row>
    <row r="19" spans="1:12" s="20" customFormat="1" ht="15.75" thickBot="1">
      <c r="A19" s="150"/>
      <c r="B19" s="155" t="s">
        <v>101</v>
      </c>
      <c r="C19" s="156" t="s">
        <v>49</v>
      </c>
      <c r="D19" s="156" t="s">
        <v>49</v>
      </c>
      <c r="E19" s="157">
        <f>AVERAGE(E4:E18)</f>
        <v>0.005000590659008345</v>
      </c>
      <c r="F19" s="157">
        <f>AVERAGE(F4:F18)</f>
        <v>0.01852807322845642</v>
      </c>
      <c r="G19" s="157">
        <f>AVERAGE(G4:G18)</f>
        <v>-0.0021523808922493393</v>
      </c>
      <c r="H19" s="157">
        <f>AVERAGE(H4:H18)</f>
        <v>0.02102995902329004</v>
      </c>
      <c r="I19" s="157">
        <f>AVERAGE(I4:I18)</f>
        <v>0.048985711271222546</v>
      </c>
      <c r="J19" s="156" t="s">
        <v>49</v>
      </c>
      <c r="K19" s="157">
        <f>AVERAGE(K4:K18)</f>
        <v>0.06484120448719935</v>
      </c>
      <c r="L19" s="158"/>
    </row>
    <row r="20" spans="1:11" s="20" customFormat="1" ht="14.25">
      <c r="A20" s="189" t="s">
        <v>90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20" customFormat="1" ht="15" collapsed="1" thickBot="1">
      <c r="A21" s="184"/>
      <c r="B21" s="184"/>
      <c r="C21" s="184"/>
      <c r="D21" s="184"/>
      <c r="E21" s="184"/>
      <c r="F21" s="184"/>
      <c r="G21" s="184"/>
      <c r="H21" s="184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109</v>
      </c>
      <c r="B1" s="191"/>
      <c r="C1" s="191"/>
      <c r="D1" s="191"/>
      <c r="E1" s="191"/>
      <c r="F1" s="191"/>
      <c r="G1" s="191"/>
    </row>
    <row r="2" spans="1:7" ht="15.75" thickBot="1">
      <c r="A2" s="186" t="s">
        <v>40</v>
      </c>
      <c r="B2" s="89"/>
      <c r="C2" s="192" t="s">
        <v>25</v>
      </c>
      <c r="D2" s="193"/>
      <c r="E2" s="192" t="s">
        <v>26</v>
      </c>
      <c r="F2" s="193"/>
      <c r="G2" s="90"/>
    </row>
    <row r="3" spans="1:7" ht="45.75" thickBot="1">
      <c r="A3" s="187"/>
      <c r="B3" s="42" t="s">
        <v>24</v>
      </c>
      <c r="C3" s="35" t="s">
        <v>51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8" ht="15" customHeight="1">
      <c r="A4" s="21">
        <v>1</v>
      </c>
      <c r="B4" s="37" t="s">
        <v>77</v>
      </c>
      <c r="C4" s="38">
        <v>966.1712300000004</v>
      </c>
      <c r="D4" s="95">
        <v>0.22296103475591356</v>
      </c>
      <c r="E4" s="39">
        <v>1052</v>
      </c>
      <c r="F4" s="95">
        <v>0.18295652173913043</v>
      </c>
      <c r="G4" s="40">
        <v>801.0173377722637</v>
      </c>
      <c r="H4" s="54"/>
    </row>
    <row r="5" spans="1:8" ht="14.25" customHeight="1">
      <c r="A5" s="21">
        <v>2</v>
      </c>
      <c r="B5" s="37" t="s">
        <v>100</v>
      </c>
      <c r="C5" s="38">
        <v>131.89895999999996</v>
      </c>
      <c r="D5" s="95">
        <v>0.037803094395400576</v>
      </c>
      <c r="E5" s="39">
        <v>665</v>
      </c>
      <c r="F5" s="95">
        <v>0.05425913838120104</v>
      </c>
      <c r="G5" s="40">
        <v>191.32578530378387</v>
      </c>
      <c r="H5" s="54"/>
    </row>
    <row r="6" spans="1:7" ht="14.25">
      <c r="A6" s="21">
        <v>3</v>
      </c>
      <c r="B6" s="37" t="s">
        <v>69</v>
      </c>
      <c r="C6" s="38">
        <v>93.92925</v>
      </c>
      <c r="D6" s="95">
        <v>0.05208560166470306</v>
      </c>
      <c r="E6" s="39">
        <v>72</v>
      </c>
      <c r="F6" s="95">
        <v>0.05500381970970206</v>
      </c>
      <c r="G6" s="40">
        <v>98.7808818334606</v>
      </c>
    </row>
    <row r="7" spans="1:7" ht="14.25">
      <c r="A7" s="21">
        <v>4</v>
      </c>
      <c r="B7" s="37" t="s">
        <v>22</v>
      </c>
      <c r="C7" s="38">
        <v>127.81719999999996</v>
      </c>
      <c r="D7" s="95">
        <v>0.17082859201879935</v>
      </c>
      <c r="E7" s="39">
        <v>634</v>
      </c>
      <c r="F7" s="95">
        <v>0.08676611468454906</v>
      </c>
      <c r="G7" s="40">
        <v>69.52734145887507</v>
      </c>
    </row>
    <row r="8" spans="1:7" ht="14.25">
      <c r="A8" s="21">
        <v>5</v>
      </c>
      <c r="B8" s="37" t="s">
        <v>59</v>
      </c>
      <c r="C8" s="38">
        <v>327.87717</v>
      </c>
      <c r="D8" s="95">
        <v>0.06945026881869697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60</v>
      </c>
      <c r="C9" s="38">
        <v>27.021809999999594</v>
      </c>
      <c r="D9" s="95">
        <v>0.007384321738433716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79</v>
      </c>
      <c r="C10" s="38">
        <v>21.789150000000138</v>
      </c>
      <c r="D10" s="95">
        <v>0.01675097319339983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62</v>
      </c>
      <c r="C11" s="38">
        <v>19.29678000000026</v>
      </c>
      <c r="D11" s="95">
        <v>0.004143517430971923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116</v>
      </c>
      <c r="C12" s="38">
        <v>-10.749439999999943</v>
      </c>
      <c r="D12" s="95">
        <v>-0.010333890792276998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120</v>
      </c>
      <c r="C13" s="38">
        <v>-46.601399999999906</v>
      </c>
      <c r="D13" s="95">
        <v>-0.03353127270713095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58</v>
      </c>
      <c r="C14" s="38">
        <v>-130.83841000000015</v>
      </c>
      <c r="D14" s="95">
        <v>-0.022709104465545242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75</v>
      </c>
      <c r="C15" s="38">
        <v>-164.45878000000025</v>
      </c>
      <c r="D15" s="95">
        <v>-0.0336228510032315</v>
      </c>
      <c r="E15" s="39">
        <v>0</v>
      </c>
      <c r="F15" s="95">
        <v>0</v>
      </c>
      <c r="G15" s="40">
        <v>0</v>
      </c>
    </row>
    <row r="16" spans="1:7" ht="14.25">
      <c r="A16" s="21">
        <v>13</v>
      </c>
      <c r="B16" s="37" t="s">
        <v>73</v>
      </c>
      <c r="C16" s="38">
        <v>-624.6155599999986</v>
      </c>
      <c r="D16" s="95">
        <v>-0.021150682054375435</v>
      </c>
      <c r="E16" s="39">
        <v>-17</v>
      </c>
      <c r="F16" s="95">
        <v>-0.00036826029504148346</v>
      </c>
      <c r="G16" s="40">
        <v>-10.809941440624383</v>
      </c>
    </row>
    <row r="17" spans="1:7" ht="14.25">
      <c r="A17" s="21">
        <v>14</v>
      </c>
      <c r="B17" s="37" t="s">
        <v>80</v>
      </c>
      <c r="C17" s="38">
        <v>-117.67642999999994</v>
      </c>
      <c r="D17" s="95">
        <v>-0.07344506959112732</v>
      </c>
      <c r="E17" s="39">
        <v>-35</v>
      </c>
      <c r="F17" s="95">
        <v>-0.06118881118881119</v>
      </c>
      <c r="G17" s="40">
        <v>-98.24479501748243</v>
      </c>
    </row>
    <row r="18" spans="1:7" ht="14.25">
      <c r="A18" s="21">
        <v>15</v>
      </c>
      <c r="B18" s="37" t="s">
        <v>78</v>
      </c>
      <c r="C18" s="38">
        <v>-757.1160599999987</v>
      </c>
      <c r="D18" s="95">
        <v>-0.08945978547376965</v>
      </c>
      <c r="E18" s="39">
        <v>-220</v>
      </c>
      <c r="F18" s="95">
        <v>-0.10602409638554217</v>
      </c>
      <c r="G18" s="40">
        <v>-897.4585066024102</v>
      </c>
    </row>
    <row r="19" spans="1:8" ht="15.75" thickBot="1">
      <c r="A19" s="88"/>
      <c r="B19" s="91" t="s">
        <v>48</v>
      </c>
      <c r="C19" s="92">
        <v>-136.25452999999743</v>
      </c>
      <c r="D19" s="96">
        <v>-0.0017605714564794346</v>
      </c>
      <c r="E19" s="93">
        <v>2151</v>
      </c>
      <c r="F19" s="96">
        <v>0.0004961603509060059</v>
      </c>
      <c r="G19" s="94">
        <v>154.13810330786612</v>
      </c>
      <c r="H19" s="54"/>
    </row>
    <row r="20" spans="1:8" ht="15" customHeight="1" thickBot="1">
      <c r="A20" s="190"/>
      <c r="B20" s="190"/>
      <c r="C20" s="190"/>
      <c r="D20" s="190"/>
      <c r="E20" s="190"/>
      <c r="F20" s="190"/>
      <c r="G20" s="190"/>
      <c r="H20" s="168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79"/>
      <c r="C48" s="79"/>
      <c r="D48" s="79"/>
      <c r="E48" s="79"/>
    </row>
    <row r="51" ht="14.25" customHeight="1"/>
    <row r="52" ht="14.25">
      <c r="F52" s="54"/>
    </row>
    <row r="54" ht="14.25">
      <c r="F54"/>
    </row>
    <row r="55" ht="14.25">
      <c r="F55"/>
    </row>
    <row r="56" spans="2:6" ht="30.75" thickBot="1">
      <c r="B56" s="42" t="s">
        <v>24</v>
      </c>
      <c r="C56" s="35" t="s">
        <v>55</v>
      </c>
      <c r="D56" s="35" t="s">
        <v>56</v>
      </c>
      <c r="E56" s="60" t="s">
        <v>52</v>
      </c>
      <c r="F56"/>
    </row>
    <row r="57" spans="2:5" ht="14.25">
      <c r="B57" s="37" t="str">
        <f aca="true" t="shared" si="0" ref="B57:D61">B4</f>
        <v>УНІВЕР.УА/Ярослав Мудрий: Фонд Акцiй</v>
      </c>
      <c r="C57" s="38">
        <f t="shared" si="0"/>
        <v>966.1712300000004</v>
      </c>
      <c r="D57" s="95">
        <f t="shared" si="0"/>
        <v>0.22296103475591356</v>
      </c>
      <c r="E57" s="40">
        <f>G4</f>
        <v>801.0173377722637</v>
      </c>
    </row>
    <row r="58" spans="2:5" ht="14.25">
      <c r="B58" s="37" t="str">
        <f t="shared" si="0"/>
        <v>КІНТО-Казначейський</v>
      </c>
      <c r="C58" s="38">
        <f t="shared" si="0"/>
        <v>131.89895999999996</v>
      </c>
      <c r="D58" s="95">
        <f t="shared" si="0"/>
        <v>0.037803094395400576</v>
      </c>
      <c r="E58" s="40">
        <f>G5</f>
        <v>191.32578530378387</v>
      </c>
    </row>
    <row r="59" spans="2:5" ht="14.25">
      <c r="B59" s="37" t="str">
        <f t="shared" si="0"/>
        <v>ВСІ</v>
      </c>
      <c r="C59" s="38">
        <f t="shared" si="0"/>
        <v>93.92925</v>
      </c>
      <c r="D59" s="95">
        <f t="shared" si="0"/>
        <v>0.05208560166470306</v>
      </c>
      <c r="E59" s="40">
        <f>G6</f>
        <v>98.7808818334606</v>
      </c>
    </row>
    <row r="60" spans="2:5" ht="14.25">
      <c r="B60" s="37" t="str">
        <f t="shared" si="0"/>
        <v>Надбання</v>
      </c>
      <c r="C60" s="38">
        <f t="shared" si="0"/>
        <v>127.81719999999996</v>
      </c>
      <c r="D60" s="95">
        <f t="shared" si="0"/>
        <v>0.17082859201879935</v>
      </c>
      <c r="E60" s="40">
        <f>G7</f>
        <v>69.52734145887507</v>
      </c>
    </row>
    <row r="61" spans="2:5" ht="14.25">
      <c r="B61" s="126" t="str">
        <f t="shared" si="0"/>
        <v>Софіївський</v>
      </c>
      <c r="C61" s="127">
        <f t="shared" si="0"/>
        <v>327.87717</v>
      </c>
      <c r="D61" s="128">
        <f t="shared" si="0"/>
        <v>0.06945026881869697</v>
      </c>
      <c r="E61" s="129">
        <f>G8</f>
        <v>0</v>
      </c>
    </row>
    <row r="62" spans="2:5" ht="14.25">
      <c r="B62" s="125" t="str">
        <f aca="true" t="shared" si="1" ref="B62:D65">B14</f>
        <v>ОТП Фонд Акцій</v>
      </c>
      <c r="C62" s="38">
        <f t="shared" si="1"/>
        <v>-130.83841000000015</v>
      </c>
      <c r="D62" s="95">
        <f t="shared" si="1"/>
        <v>-0.022709104465545242</v>
      </c>
      <c r="E62" s="40">
        <f>G14</f>
        <v>0</v>
      </c>
    </row>
    <row r="63" spans="2:5" ht="14.25">
      <c r="B63" s="125" t="str">
        <f t="shared" si="1"/>
        <v>КІНТО-Еквіті</v>
      </c>
      <c r="C63" s="38">
        <f t="shared" si="1"/>
        <v>-164.45878000000025</v>
      </c>
      <c r="D63" s="95">
        <f t="shared" si="1"/>
        <v>-0.0336228510032315</v>
      </c>
      <c r="E63" s="40">
        <f>G15</f>
        <v>0</v>
      </c>
    </row>
    <row r="64" spans="2:5" ht="14.25">
      <c r="B64" s="125" t="str">
        <f t="shared" si="1"/>
        <v>КІНТО-Класичний</v>
      </c>
      <c r="C64" s="38">
        <f t="shared" si="1"/>
        <v>-624.6155599999986</v>
      </c>
      <c r="D64" s="95">
        <f t="shared" si="1"/>
        <v>-0.021150682054375435</v>
      </c>
      <c r="E64" s="40">
        <f>G16</f>
        <v>-10.809941440624383</v>
      </c>
    </row>
    <row r="65" spans="2:5" ht="14.25">
      <c r="B65" s="125" t="str">
        <f t="shared" si="1"/>
        <v>УНІВЕР.УА/Володимир Великий: Фонд Збалансований</v>
      </c>
      <c r="C65" s="38">
        <f t="shared" si="1"/>
        <v>-117.67642999999994</v>
      </c>
      <c r="D65" s="95">
        <f t="shared" si="1"/>
        <v>-0.07344506959112732</v>
      </c>
      <c r="E65" s="40">
        <f>G17</f>
        <v>-98.24479501748243</v>
      </c>
    </row>
    <row r="66" spans="2:5" ht="14.25">
      <c r="B66" s="125" t="str">
        <f>B18</f>
        <v>УНIВЕР.УА/Михайло Грушевський: Фонд Державних Паперiв</v>
      </c>
      <c r="C66" s="38">
        <f>C18</f>
        <v>-757.1160599999987</v>
      </c>
      <c r="D66" s="95">
        <f>D18</f>
        <v>-0.08945978547376965</v>
      </c>
      <c r="E66" s="40">
        <f>G18</f>
        <v>-897.4585066024102</v>
      </c>
    </row>
    <row r="67" spans="2:5" ht="14.25">
      <c r="B67" s="136" t="s">
        <v>54</v>
      </c>
      <c r="C67" s="137">
        <f>C19-SUM(C57:C66)</f>
        <v>10.75689999999986</v>
      </c>
      <c r="D67" s="138"/>
      <c r="E67" s="137">
        <f>G19-SUM(E57:E66)</f>
        <v>0</v>
      </c>
    </row>
    <row r="68" spans="2:5" ht="15">
      <c r="B68" s="134" t="s">
        <v>48</v>
      </c>
      <c r="C68" s="135">
        <f>SUM(C57:C67)</f>
        <v>-136.25452999999743</v>
      </c>
      <c r="D68" s="135"/>
      <c r="E68" s="135">
        <f>SUM(E57:E67)</f>
        <v>154.13810330786612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23" sqref="A2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24</v>
      </c>
      <c r="B1" s="68" t="s">
        <v>84</v>
      </c>
      <c r="C1" s="10"/>
    </row>
    <row r="2" spans="1:3" ht="14.25">
      <c r="A2" s="176" t="s">
        <v>75</v>
      </c>
      <c r="B2" s="177">
        <v>-0.03362285100320228</v>
      </c>
      <c r="C2" s="10"/>
    </row>
    <row r="3" spans="1:3" ht="14.25">
      <c r="A3" s="139" t="s">
        <v>120</v>
      </c>
      <c r="B3" s="146">
        <v>-0.033531272707118864</v>
      </c>
      <c r="C3" s="10"/>
    </row>
    <row r="4" spans="1:3" ht="14.25">
      <c r="A4" s="139" t="s">
        <v>58</v>
      </c>
      <c r="B4" s="146">
        <v>-0.022709104465582608</v>
      </c>
      <c r="C4" s="10"/>
    </row>
    <row r="5" spans="1:3" ht="14.25">
      <c r="A5" s="139" t="s">
        <v>73</v>
      </c>
      <c r="B5" s="147">
        <v>-0.020790077919478178</v>
      </c>
      <c r="C5" s="10"/>
    </row>
    <row r="6" spans="1:3" ht="14.25">
      <c r="A6" s="139" t="s">
        <v>100</v>
      </c>
      <c r="B6" s="147">
        <v>-0.015609107274174194</v>
      </c>
      <c r="C6" s="10"/>
    </row>
    <row r="7" spans="1:3" ht="14.25">
      <c r="A7" s="140" t="s">
        <v>80</v>
      </c>
      <c r="B7" s="148">
        <v>-0.013055083437811588</v>
      </c>
      <c r="C7" s="10"/>
    </row>
    <row r="8" spans="1:3" ht="14.25">
      <c r="A8" s="139" t="s">
        <v>116</v>
      </c>
      <c r="B8" s="147">
        <v>-0.010333890792248779</v>
      </c>
      <c r="C8" s="10"/>
    </row>
    <row r="9" spans="1:3" ht="14.25">
      <c r="A9" s="139" t="s">
        <v>69</v>
      </c>
      <c r="B9" s="147">
        <v>-0.0027660734401895315</v>
      </c>
      <c r="C9" s="10"/>
    </row>
    <row r="10" spans="1:3" ht="14.25">
      <c r="A10" s="139" t="s">
        <v>62</v>
      </c>
      <c r="B10" s="147">
        <v>0.004143517430988952</v>
      </c>
      <c r="C10" s="10"/>
    </row>
    <row r="11" spans="1:3" ht="14.25">
      <c r="A11" s="140" t="s">
        <v>60</v>
      </c>
      <c r="B11" s="148">
        <v>0.007384321738424404</v>
      </c>
      <c r="C11" s="10"/>
    </row>
    <row r="12" spans="1:3" ht="14.25">
      <c r="A12" s="139" t="s">
        <v>79</v>
      </c>
      <c r="B12" s="147">
        <v>0.016750973193382812</v>
      </c>
      <c r="C12" s="10"/>
    </row>
    <row r="13" spans="1:3" ht="14.25">
      <c r="A13" s="139" t="s">
        <v>78</v>
      </c>
      <c r="B13" s="147">
        <v>0.0185288113972637</v>
      </c>
      <c r="C13" s="10"/>
    </row>
    <row r="14" spans="1:3" ht="14.25">
      <c r="A14" s="139" t="s">
        <v>77</v>
      </c>
      <c r="B14" s="147">
        <v>0.033817399271712345</v>
      </c>
      <c r="C14" s="10"/>
    </row>
    <row r="15" spans="1:3" ht="14.25">
      <c r="A15" s="139" t="s">
        <v>59</v>
      </c>
      <c r="B15" s="147">
        <v>0.06945026881871685</v>
      </c>
      <c r="C15" s="10"/>
    </row>
    <row r="16" spans="1:3" ht="14.25">
      <c r="A16" s="139" t="s">
        <v>22</v>
      </c>
      <c r="B16" s="147">
        <v>0.07735102907444213</v>
      </c>
      <c r="C16" s="10"/>
    </row>
    <row r="17" spans="1:3" ht="14.25">
      <c r="A17" s="141" t="s">
        <v>29</v>
      </c>
      <c r="B17" s="146">
        <v>0.005000590659008345</v>
      </c>
      <c r="C17" s="10"/>
    </row>
    <row r="18" spans="1:3" ht="14.25">
      <c r="A18" s="141" t="s">
        <v>1</v>
      </c>
      <c r="B18" s="146">
        <v>0.019907725835993206</v>
      </c>
      <c r="C18" s="10"/>
    </row>
    <row r="19" spans="1:3" ht="14.25">
      <c r="A19" s="141" t="s">
        <v>0</v>
      </c>
      <c r="B19" s="146">
        <v>1.9991603526614554E-05</v>
      </c>
      <c r="C19" s="58"/>
    </row>
    <row r="20" spans="1:3" ht="14.25">
      <c r="A20" s="141" t="s">
        <v>30</v>
      </c>
      <c r="B20" s="146">
        <v>0.00594986653652807</v>
      </c>
      <c r="C20" s="9"/>
    </row>
    <row r="21" spans="1:3" ht="14.25">
      <c r="A21" s="141" t="s">
        <v>31</v>
      </c>
      <c r="B21" s="146">
        <v>-0.0060931992437760485</v>
      </c>
      <c r="C21" s="74"/>
    </row>
    <row r="22" spans="1:3" ht="14.25">
      <c r="A22" s="141" t="s">
        <v>32</v>
      </c>
      <c r="B22" s="146">
        <v>0.005945205479452056</v>
      </c>
      <c r="C22" s="10"/>
    </row>
    <row r="23" spans="1:3" ht="15" thickBot="1">
      <c r="A23" s="142" t="s">
        <v>103</v>
      </c>
      <c r="B23" s="149">
        <v>-0.001748976699148419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110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40</v>
      </c>
      <c r="B2" s="15" t="s">
        <v>24</v>
      </c>
      <c r="C2" s="44" t="s">
        <v>35</v>
      </c>
      <c r="D2" s="44" t="s">
        <v>36</v>
      </c>
      <c r="E2" s="44" t="s">
        <v>41</v>
      </c>
      <c r="F2" s="44" t="s">
        <v>42</v>
      </c>
      <c r="G2" s="44" t="s">
        <v>43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33</v>
      </c>
      <c r="C3" s="110" t="s">
        <v>38</v>
      </c>
      <c r="D3" s="111" t="s">
        <v>39</v>
      </c>
      <c r="E3" s="112">
        <v>1545801.03</v>
      </c>
      <c r="F3" s="113">
        <v>683</v>
      </c>
      <c r="G3" s="112">
        <v>2263.2518740849196</v>
      </c>
      <c r="H3" s="53">
        <v>1000</v>
      </c>
      <c r="I3" s="109" t="s">
        <v>23</v>
      </c>
      <c r="J3" s="114" t="s">
        <v>96</v>
      </c>
    </row>
    <row r="4" spans="1:10" ht="14.25">
      <c r="A4" s="21">
        <v>2</v>
      </c>
      <c r="B4" s="109" t="s">
        <v>104</v>
      </c>
      <c r="C4" s="110" t="s">
        <v>38</v>
      </c>
      <c r="D4" s="111" t="s">
        <v>106</v>
      </c>
      <c r="E4" s="112">
        <v>798787.3303</v>
      </c>
      <c r="F4" s="113">
        <v>1982</v>
      </c>
      <c r="G4" s="112">
        <v>403.0208528254289</v>
      </c>
      <c r="H4" s="53">
        <v>1000</v>
      </c>
      <c r="I4" s="109" t="s">
        <v>21</v>
      </c>
      <c r="J4" s="114" t="s">
        <v>34</v>
      </c>
    </row>
    <row r="5" spans="1:10" ht="15.75" thickBot="1">
      <c r="A5" s="180" t="s">
        <v>48</v>
      </c>
      <c r="B5" s="181"/>
      <c r="C5" s="115" t="s">
        <v>49</v>
      </c>
      <c r="D5" s="115" t="s">
        <v>49</v>
      </c>
      <c r="E5" s="97">
        <f>SUM(E3:E4)</f>
        <v>2344588.3603</v>
      </c>
      <c r="F5" s="98">
        <f>SUM(F3:F4)</f>
        <v>2665</v>
      </c>
      <c r="G5" s="115" t="s">
        <v>49</v>
      </c>
      <c r="H5" s="115" t="s">
        <v>49</v>
      </c>
      <c r="I5" s="115" t="s">
        <v>49</v>
      </c>
      <c r="J5" s="115" t="s">
        <v>49</v>
      </c>
    </row>
    <row r="6" spans="1:8" ht="14.25">
      <c r="A6" s="183"/>
      <c r="B6" s="183"/>
      <c r="C6" s="183"/>
      <c r="D6" s="183"/>
      <c r="E6" s="183"/>
      <c r="F6" s="183"/>
      <c r="G6" s="183"/>
      <c r="H6" s="183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40</v>
      </c>
      <c r="B2" s="101"/>
      <c r="C2" s="102"/>
      <c r="D2" s="103"/>
      <c r="E2" s="188" t="s">
        <v>67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24</v>
      </c>
      <c r="C3" s="26" t="s">
        <v>13</v>
      </c>
      <c r="D3" s="26" t="s">
        <v>14</v>
      </c>
      <c r="E3" s="17" t="s">
        <v>88</v>
      </c>
      <c r="F3" s="17" t="s">
        <v>97</v>
      </c>
      <c r="G3" s="17" t="s">
        <v>98</v>
      </c>
      <c r="H3" s="17" t="s">
        <v>86</v>
      </c>
      <c r="I3" s="17" t="s">
        <v>99</v>
      </c>
      <c r="J3" s="17" t="s">
        <v>50</v>
      </c>
      <c r="K3" s="18" t="s">
        <v>89</v>
      </c>
    </row>
    <row r="4" spans="1:11" ht="14.25" collapsed="1">
      <c r="A4" s="21">
        <v>1</v>
      </c>
      <c r="B4" s="27" t="s">
        <v>104</v>
      </c>
      <c r="C4" s="105">
        <v>39048</v>
      </c>
      <c r="D4" s="105">
        <v>39140</v>
      </c>
      <c r="E4" s="99">
        <v>-0.02302095371142332</v>
      </c>
      <c r="F4" s="99" t="s">
        <v>119</v>
      </c>
      <c r="G4" s="99">
        <v>-0.1322958491400652</v>
      </c>
      <c r="H4" s="99">
        <v>-0.1686541179887947</v>
      </c>
      <c r="I4" s="99">
        <v>-0.15131605395284142</v>
      </c>
      <c r="J4" s="106">
        <v>-0.5969791471745811</v>
      </c>
      <c r="K4" s="166">
        <v>-0.06501742916706199</v>
      </c>
    </row>
    <row r="5" spans="1:11" ht="14.25" collapsed="1">
      <c r="A5" s="21">
        <v>2</v>
      </c>
      <c r="B5" s="27" t="s">
        <v>33</v>
      </c>
      <c r="C5" s="105">
        <v>39100</v>
      </c>
      <c r="D5" s="105">
        <v>39268</v>
      </c>
      <c r="E5" s="99">
        <v>0.02508891171508809</v>
      </c>
      <c r="F5" s="99">
        <v>0.04499103203180077</v>
      </c>
      <c r="G5" s="99">
        <v>0.016082544865176907</v>
      </c>
      <c r="H5" s="99">
        <v>0.06855032504310388</v>
      </c>
      <c r="I5" s="99">
        <v>0.06814540542258496</v>
      </c>
      <c r="J5" s="106">
        <v>1.2632518740847765</v>
      </c>
      <c r="K5" s="167">
        <v>0.06399798151479641</v>
      </c>
    </row>
    <row r="6" spans="1:11" ht="15.75" thickBot="1">
      <c r="A6" s="150"/>
      <c r="B6" s="155" t="s">
        <v>101</v>
      </c>
      <c r="C6" s="156" t="s">
        <v>49</v>
      </c>
      <c r="D6" s="156" t="s">
        <v>49</v>
      </c>
      <c r="E6" s="157">
        <f>AVERAGE(E4:E5)</f>
        <v>0.0010339790018323858</v>
      </c>
      <c r="F6" s="157">
        <f>AVERAGE(F4:F5)</f>
        <v>0.04499103203180077</v>
      </c>
      <c r="G6" s="157">
        <f>AVERAGE(G4:G5)</f>
        <v>-0.05810665213744415</v>
      </c>
      <c r="H6" s="157">
        <f>AVERAGE(H4:H5)</f>
        <v>-0.050051896472845414</v>
      </c>
      <c r="I6" s="157">
        <f>AVERAGE(I4:I5)</f>
        <v>-0.04158532426512823</v>
      </c>
      <c r="J6" s="156" t="s">
        <v>49</v>
      </c>
      <c r="K6" s="157">
        <f>AVERAGE(K4:K5)</f>
        <v>-0.0005097238261327908</v>
      </c>
    </row>
    <row r="7" spans="1:11" ht="14.25">
      <c r="A7" s="196" t="s">
        <v>90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1" ht="15" thickBo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20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112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40</v>
      </c>
      <c r="B2" s="89"/>
      <c r="C2" s="192" t="s">
        <v>25</v>
      </c>
      <c r="D2" s="193"/>
      <c r="E2" s="192" t="s">
        <v>26</v>
      </c>
      <c r="F2" s="193"/>
      <c r="G2" s="90"/>
    </row>
    <row r="3" spans="1:7" s="31" customFormat="1" ht="45.75" thickBot="1">
      <c r="A3" s="187"/>
      <c r="B3" s="35" t="s">
        <v>24</v>
      </c>
      <c r="C3" s="35" t="s">
        <v>51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7" s="31" customFormat="1" ht="14.25">
      <c r="A4" s="21">
        <v>1</v>
      </c>
      <c r="B4" s="37" t="s">
        <v>33</v>
      </c>
      <c r="C4" s="38">
        <v>37.83327000000002</v>
      </c>
      <c r="D4" s="99">
        <v>0.025088911715194773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104</v>
      </c>
      <c r="C5" s="38">
        <v>-18.822150000000025</v>
      </c>
      <c r="D5" s="99">
        <v>-0.023020953711414573</v>
      </c>
      <c r="E5" s="39">
        <v>0</v>
      </c>
      <c r="F5" s="99">
        <v>0</v>
      </c>
      <c r="G5" s="40">
        <v>0</v>
      </c>
    </row>
    <row r="6" spans="1:7" s="31" customFormat="1" ht="15.75" thickBot="1">
      <c r="A6" s="116"/>
      <c r="B6" s="91" t="s">
        <v>48</v>
      </c>
      <c r="C6" s="117">
        <v>19.011119999999995</v>
      </c>
      <c r="D6" s="96">
        <v>0.00817479620567131</v>
      </c>
      <c r="E6" s="93">
        <v>0</v>
      </c>
      <c r="F6" s="96">
        <v>0</v>
      </c>
      <c r="G6" s="94">
        <v>0</v>
      </c>
    </row>
    <row r="7" spans="1:11" s="31" customFormat="1" ht="15" customHeight="1" thickBot="1">
      <c r="A7" s="194"/>
      <c r="B7" s="194"/>
      <c r="C7" s="194"/>
      <c r="D7" s="194"/>
      <c r="E7" s="194"/>
      <c r="F7" s="194"/>
      <c r="G7" s="194"/>
      <c r="H7" s="7"/>
      <c r="I7" s="7"/>
      <c r="J7" s="7"/>
      <c r="K7" s="7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24</v>
      </c>
      <c r="C32" s="35" t="s">
        <v>55</v>
      </c>
      <c r="D32" s="35" t="s">
        <v>56</v>
      </c>
      <c r="E32" s="36" t="s">
        <v>52</v>
      </c>
    </row>
    <row r="33" spans="1:5" ht="14.25">
      <c r="A33" s="22">
        <v>1</v>
      </c>
      <c r="B33" s="37" t="str">
        <f>B4</f>
        <v>Збалансований фонд "Паритет"</v>
      </c>
      <c r="C33" s="121">
        <f>C4</f>
        <v>37.83327000000002</v>
      </c>
      <c r="D33" s="99">
        <f>D4</f>
        <v>0.025088911715194773</v>
      </c>
      <c r="E33" s="122">
        <f>G4</f>
        <v>0</v>
      </c>
    </row>
    <row r="34" spans="1:5" ht="14.25">
      <c r="A34" s="22">
        <v>2</v>
      </c>
      <c r="B34" s="37" t="str">
        <f>B5</f>
        <v>ТАСК Український Капітал</v>
      </c>
      <c r="C34" s="121">
        <f>C5</f>
        <v>-18.822150000000025</v>
      </c>
      <c r="D34" s="99">
        <f>D5</f>
        <v>-0.023020953711414573</v>
      </c>
      <c r="E34" s="122">
        <f>G5</f>
        <v>0</v>
      </c>
    </row>
    <row r="35" spans="2:5" ht="14.25">
      <c r="B35" s="37"/>
      <c r="C35" s="121"/>
      <c r="D35" s="99"/>
      <c r="E35" s="122"/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24</v>
      </c>
      <c r="B1" s="68" t="s">
        <v>84</v>
      </c>
      <c r="C1" s="10"/>
      <c r="D1" s="10"/>
    </row>
    <row r="2" spans="1:4" ht="14.25">
      <c r="A2" s="27" t="s">
        <v>104</v>
      </c>
      <c r="B2" s="143">
        <v>-0.02302095371142332</v>
      </c>
      <c r="C2" s="10"/>
      <c r="D2" s="10"/>
    </row>
    <row r="3" spans="1:4" ht="14.25">
      <c r="A3" s="27" t="s">
        <v>33</v>
      </c>
      <c r="B3" s="143">
        <v>0.02508891171508809</v>
      </c>
      <c r="C3" s="10"/>
      <c r="D3" s="10"/>
    </row>
    <row r="4" spans="1:4" ht="14.25">
      <c r="A4" s="27" t="s">
        <v>29</v>
      </c>
      <c r="B4" s="144">
        <v>0.0010339790018323858</v>
      </c>
      <c r="C4" s="10"/>
      <c r="D4" s="10"/>
    </row>
    <row r="5" spans="1:4" ht="14.25">
      <c r="A5" s="27" t="s">
        <v>1</v>
      </c>
      <c r="B5" s="144">
        <v>0.019907725835993206</v>
      </c>
      <c r="C5" s="10"/>
      <c r="D5" s="10"/>
    </row>
    <row r="6" spans="1:4" ht="14.25">
      <c r="A6" s="27" t="s">
        <v>0</v>
      </c>
      <c r="B6" s="144">
        <v>1.9991603526614554E-05</v>
      </c>
      <c r="C6" s="10"/>
      <c r="D6" s="10"/>
    </row>
    <row r="7" spans="1:4" ht="14.25">
      <c r="A7" s="27" t="s">
        <v>30</v>
      </c>
      <c r="B7" s="144">
        <v>0.00594986653652807</v>
      </c>
      <c r="C7" s="10"/>
      <c r="D7" s="10"/>
    </row>
    <row r="8" spans="1:4" ht="14.25">
      <c r="A8" s="27" t="s">
        <v>31</v>
      </c>
      <c r="B8" s="144">
        <v>-0.0060931992437760485</v>
      </c>
      <c r="C8" s="10"/>
      <c r="D8" s="10"/>
    </row>
    <row r="9" spans="1:4" ht="14.25">
      <c r="A9" s="27" t="s">
        <v>32</v>
      </c>
      <c r="B9" s="144">
        <v>0.005945205479452056</v>
      </c>
      <c r="C9" s="10"/>
      <c r="D9" s="10"/>
    </row>
    <row r="10" spans="1:4" ht="15" thickBot="1">
      <c r="A10" s="76" t="s">
        <v>103</v>
      </c>
      <c r="B10" s="145">
        <v>-0.001748976699148419</v>
      </c>
      <c r="C10" s="10"/>
      <c r="D10" s="10"/>
    </row>
    <row r="11" spans="2:4" ht="12.75">
      <c r="B11" s="10"/>
      <c r="C11" s="10"/>
      <c r="D11" s="10"/>
    </row>
    <row r="12" spans="1:4" ht="14.25">
      <c r="A12" s="55"/>
      <c r="B12" s="56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2020-09-03T11:28:41Z</dcterms:modified>
  <cp:category/>
  <cp:version/>
  <cp:contentType/>
  <cp:contentStatus/>
</cp:coreProperties>
</file>