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drawings/drawing8.xml" ContentType="application/vnd.openxmlformats-officedocument.drawing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uba\квартал\Статистика -2025\"/>
    </mc:Choice>
  </mc:AlternateContent>
  <xr:revisionPtr revIDLastSave="0" documentId="8_{7120A432-8065-4798-AFD6-98496AB2ED78}" xr6:coauthVersionLast="47" xr6:coauthVersionMax="47" xr10:uidLastSave="{00000000-0000-0000-0000-000000000000}"/>
  <bookViews>
    <workbookView xWindow="-120" yWindow="-120" windowWidth="29040" windowHeight="15840" tabRatio="904" xr2:uid="{9050C520-9A6C-4D9A-83DA-FC1AD3444842}"/>
  </bookViews>
  <sheets>
    <sheet name="інд+дох" sheetId="1" r:id="rId1"/>
    <sheet name="В_ВЧА" sheetId="12" r:id="rId2"/>
    <sheet name="В_дох" sheetId="21" r:id="rId3"/>
    <sheet name="В_динаміка ВЧА" sheetId="14" r:id="rId4"/>
    <sheet name="В_діаграма(дох)" sheetId="25" r:id="rId5"/>
    <sheet name="І_ВЧА" sheetId="22" r:id="rId6"/>
    <sheet name="І_дох" sheetId="16" r:id="rId7"/>
    <sheet name="І_динаміка ВЧА" sheetId="17" r:id="rId8"/>
    <sheet name="І_діаграма(дох)" sheetId="7" r:id="rId9"/>
    <sheet name="3_ВЧА" sheetId="23" r:id="rId10"/>
    <sheet name="З_дох" sheetId="24" r:id="rId11"/>
    <sheet name="3_динаміка ВЧА" sheetId="20" r:id="rId12"/>
    <sheet name="З_діаграма(дох)" sheetId="10" r:id="rId13"/>
  </sheets>
  <definedNames>
    <definedName name="_18_Лют_09">#REF!</definedName>
    <definedName name="_19_Лют_09">#REF!</definedName>
    <definedName name="_19_Лют_09_ВЧА">#REF!</definedName>
    <definedName name="_xlnm._FilterDatabase" localSheetId="9" hidden="1">'3_ВЧА'!$A$2:$J$2</definedName>
    <definedName name="_xlnm._FilterDatabase" localSheetId="11" hidden="1">'3_динаміка ВЧА'!$B$43:$E$43</definedName>
    <definedName name="_xlnm._FilterDatabase" localSheetId="1" hidden="1">В_ВЧА!#REF!</definedName>
    <definedName name="_xlnm._FilterDatabase" localSheetId="3" hidden="1">'В_динаміка ВЧА'!$B$3:$G$18</definedName>
    <definedName name="_xlnm._FilterDatabase" localSheetId="4" hidden="1">'В_діаграма(дох)'!$A$1:$B$1</definedName>
    <definedName name="_xlnm._FilterDatabase" localSheetId="12" hidden="1">'З_діаграма(дох)'!$A$1:$B$1</definedName>
    <definedName name="_xlnm._FilterDatabase" localSheetId="5" hidden="1">І_ВЧА!$A$2:$J$2</definedName>
    <definedName name="_xlnm._FilterDatabase" localSheetId="7" hidden="1">'І_динаміка ВЧА'!$B$32:$E$32</definedName>
    <definedName name="_xlnm._FilterDatabase" localSheetId="8" hidden="1">'І_діаграма(дох)'!$A$1:$B$1</definedName>
    <definedName name="_xlnm._FilterDatabase" localSheetId="6" hidden="1">І_дох!$B$3:$I$3</definedName>
    <definedName name="_xlnm._FilterDatabase" localSheetId="0" hidden="1">'інд+дох'!$A$22:$C$22</definedName>
    <definedName name="cevv">#REF!</definedName>
    <definedName name="_xlnm.Print_Area" localSheetId="1">В_ВЧА!#REF!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20" l="1"/>
  <c r="E46" i="20"/>
  <c r="D46" i="20"/>
  <c r="C46" i="20"/>
  <c r="B46" i="20"/>
  <c r="E45" i="20"/>
  <c r="D45" i="20"/>
  <c r="C45" i="20"/>
  <c r="B45" i="20"/>
  <c r="F4" i="22"/>
  <c r="E4" i="22"/>
  <c r="E11" i="24"/>
  <c r="F11" i="24"/>
  <c r="G11" i="24"/>
  <c r="H11" i="24"/>
  <c r="F10" i="23"/>
  <c r="E10" i="23"/>
  <c r="C59" i="14"/>
  <c r="C60" i="14"/>
  <c r="C61" i="14"/>
  <c r="C62" i="14"/>
  <c r="D59" i="14"/>
  <c r="D60" i="14"/>
  <c r="D61" i="14"/>
  <c r="D62" i="14"/>
  <c r="D58" i="14"/>
  <c r="E59" i="14"/>
  <c r="E60" i="14"/>
  <c r="E61" i="14"/>
  <c r="E62" i="14"/>
  <c r="E63" i="14"/>
  <c r="D63" i="14"/>
  <c r="C63" i="14"/>
  <c r="B63" i="14"/>
  <c r="B59" i="14"/>
  <c r="B60" i="14"/>
  <c r="B61" i="14"/>
  <c r="B62" i="14"/>
  <c r="D54" i="14"/>
  <c r="D55" i="14"/>
  <c r="D64" i="14" s="1"/>
  <c r="D56" i="14"/>
  <c r="D57" i="14"/>
  <c r="E58" i="14"/>
  <c r="E57" i="14"/>
  <c r="E56" i="14"/>
  <c r="E55" i="14"/>
  <c r="E54" i="14"/>
  <c r="E64" i="14" s="1"/>
  <c r="E65" i="14" s="1"/>
  <c r="B58" i="14"/>
  <c r="B57" i="14"/>
  <c r="C58" i="14"/>
  <c r="C57" i="14"/>
  <c r="C56" i="14"/>
  <c r="C55" i="14"/>
  <c r="C54" i="14"/>
  <c r="C64" i="14" s="1"/>
  <c r="B56" i="14"/>
  <c r="B55" i="14"/>
  <c r="B54" i="14"/>
  <c r="C31" i="12"/>
  <c r="D31" i="12" s="1"/>
  <c r="C30" i="12"/>
  <c r="D30" i="12" s="1"/>
  <c r="C29" i="12"/>
  <c r="C28" i="12"/>
  <c r="C27" i="12"/>
  <c r="D27" i="12" s="1"/>
  <c r="C26" i="12"/>
  <c r="D26" i="12" s="1"/>
  <c r="C25" i="12"/>
  <c r="C24" i="12"/>
  <c r="C23" i="12"/>
  <c r="D23" i="12" s="1"/>
  <c r="B31" i="12"/>
  <c r="B30" i="12"/>
  <c r="B29" i="12"/>
  <c r="B28" i="12"/>
  <c r="B27" i="12"/>
  <c r="B26" i="12"/>
  <c r="B25" i="12"/>
  <c r="B24" i="12"/>
  <c r="B23" i="12"/>
  <c r="C22" i="12"/>
  <c r="B22" i="12"/>
  <c r="E44" i="20"/>
  <c r="D44" i="20"/>
  <c r="C44" i="20"/>
  <c r="B44" i="20"/>
  <c r="E33" i="17"/>
  <c r="D33" i="17"/>
  <c r="C33" i="17"/>
  <c r="B33" i="17"/>
  <c r="H19" i="21"/>
  <c r="G19" i="21"/>
  <c r="F19" i="21"/>
  <c r="E19" i="21"/>
  <c r="C18" i="12"/>
  <c r="C21" i="12"/>
  <c r="D21" i="12" s="1"/>
  <c r="D24" i="12"/>
  <c r="D25" i="12"/>
  <c r="D28" i="12"/>
  <c r="D29" i="12"/>
  <c r="D22" i="12"/>
  <c r="D18" i="12"/>
  <c r="C65" i="14" l="1"/>
</calcChain>
</file>

<file path=xl/sharedStrings.xml><?xml version="1.0" encoding="utf-8"?>
<sst xmlns="http://schemas.openxmlformats.org/spreadsheetml/2006/main" count="404" uniqueCount="135">
  <si>
    <t>Індекс ПФТС</t>
  </si>
  <si>
    <t>Індекс УБ</t>
  </si>
  <si>
    <t>Відкриті ІСІ</t>
  </si>
  <si>
    <t>Інтервальні ІСІ</t>
  </si>
  <si>
    <t>Закриті ІСІ</t>
  </si>
  <si>
    <t>CAC 40 (Франція)</t>
  </si>
  <si>
    <t>FTSE 100  (Великобританія)</t>
  </si>
  <si>
    <t>HANG SENG (Гонг-Конг)</t>
  </si>
  <si>
    <t>NIKKEI 225 (Японія)</t>
  </si>
  <si>
    <t>DAX (ФРН)</t>
  </si>
  <si>
    <t>S&amp;P 500 (США)</t>
  </si>
  <si>
    <t>Дата реєстрації</t>
  </si>
  <si>
    <t>Дата досягнення нормативів</t>
  </si>
  <si>
    <t>Номінал ІС, грн.</t>
  </si>
  <si>
    <t>Назва КУА</t>
  </si>
  <si>
    <t>Офіційний сайт КУА</t>
  </si>
  <si>
    <t>ТОВ КУА "Альтус ессетс актівітіс"</t>
  </si>
  <si>
    <t>ТОВ КУА "Універ Менеджмент"</t>
  </si>
  <si>
    <t>ТАСК Ресурс</t>
  </si>
  <si>
    <t>ТОВ КУА "ТАСК-Інвест"</t>
  </si>
  <si>
    <t>н.д.</t>
  </si>
  <si>
    <t>Надбання</t>
  </si>
  <si>
    <t>Назва фонду</t>
  </si>
  <si>
    <t xml:space="preserve">Вартість чистих активів </t>
  </si>
  <si>
    <t>Кількість інвестиційних сертифікатів в обігу</t>
  </si>
  <si>
    <t>зміна, %</t>
  </si>
  <si>
    <t>зміна, шт.</t>
  </si>
  <si>
    <t>Середня доходність фондів</t>
  </si>
  <si>
    <t>Депозити у євро</t>
  </si>
  <si>
    <t>Депозити у дол. США</t>
  </si>
  <si>
    <t>Депозити у грн.</t>
  </si>
  <si>
    <t>http://www.task.ua/</t>
  </si>
  <si>
    <t>Форма</t>
  </si>
  <si>
    <t>Вид</t>
  </si>
  <si>
    <t>пайовий</t>
  </si>
  <si>
    <t>N з/п</t>
  </si>
  <si>
    <t>ВЧА, грн.</t>
  </si>
  <si>
    <t>Кількість ІС в обігу, шт.</t>
  </si>
  <si>
    <t>ВЧА на один ІС, грн.</t>
  </si>
  <si>
    <t>ТОВ КУА "Альтус Ассетс Актівітіс"</t>
  </si>
  <si>
    <t>http://univer.ua/</t>
  </si>
  <si>
    <t>ТОВ КУА "АРТ - КАПІТАЛ Менеджмент"</t>
  </si>
  <si>
    <t>Разом</t>
  </si>
  <si>
    <t>х</t>
  </si>
  <si>
    <t>з початку діяльності фонду</t>
  </si>
  <si>
    <t>зміна, тис. грн.</t>
  </si>
  <si>
    <t>Чистий притік/відтік капіталу, тис. грн.</t>
  </si>
  <si>
    <t>Інші</t>
  </si>
  <si>
    <t>Зміна ВЧА, тис. грн.</t>
  </si>
  <si>
    <t>Зміна ВЧА, %</t>
  </si>
  <si>
    <t>Період</t>
  </si>
  <si>
    <t>Софіївський</t>
  </si>
  <si>
    <t>Альтус-Збалансований</t>
  </si>
  <si>
    <t>http://www.altus.ua/</t>
  </si>
  <si>
    <t>Альтус-Депозит</t>
  </si>
  <si>
    <t>Кількість ЦП в обігу, шт.</t>
  </si>
  <si>
    <t>ВЧА на один ЦП, грн.</t>
  </si>
  <si>
    <t>Номінал ЦП, грн.</t>
  </si>
  <si>
    <t>Кількість цінних паперів в обігу</t>
  </si>
  <si>
    <t>Доходність інвестиційних сертифікатів</t>
  </si>
  <si>
    <t>Зміна з початку року</t>
  </si>
  <si>
    <t>ВСІ</t>
  </si>
  <si>
    <t>ТОВ КУА "Всесвіт"</t>
  </si>
  <si>
    <t>http://www.vseswit.com.ua/</t>
  </si>
  <si>
    <t>КІНТО-Класичний</t>
  </si>
  <si>
    <t>http://www.kinto.com/</t>
  </si>
  <si>
    <t>КІНТО-Еквіті</t>
  </si>
  <si>
    <t>ТОВ КУА "ІВЕКС ЕССЕТ МЕНЕДЖМЕНТ"</t>
  </si>
  <si>
    <t>УНІВЕР.УА/Ярослав Мудрий: Фонд Акцiй</t>
  </si>
  <si>
    <t>УНIВЕР.УА/Михайло Грушевський: Фонд Державних Паперiв</t>
  </si>
  <si>
    <t>УНIВЕР.УА/Тарас Шевченко: Фонд Заощаджень</t>
  </si>
  <si>
    <t>УНІВЕР.УА/Володимир Великий: Фонд Збалансований</t>
  </si>
  <si>
    <t>Індекс</t>
  </si>
  <si>
    <t>http://www.am.eavex.com.ua/</t>
  </si>
  <si>
    <t>1 місяць*</t>
  </si>
  <si>
    <t>Назва фонду*</t>
  </si>
  <si>
    <t>1 рік</t>
  </si>
  <si>
    <t>Зміна за місяць</t>
  </si>
  <si>
    <t>Динаміка відкритих фондів. Ренкінг за чистим притоком</t>
  </si>
  <si>
    <t>Динаміка інтервальних фондів. Ренкінг за чистим притоком</t>
  </si>
  <si>
    <t>Динаміка закритих фондів. Ренкінг за чистим притоком</t>
  </si>
  <si>
    <t>Доходність відкритих фондів. Сортування за датою досягнення нормативів</t>
  </si>
  <si>
    <t>1 місяць</t>
  </si>
  <si>
    <t>з початку діяльності фонду, % річних (середня)*</t>
  </si>
  <si>
    <t>* Показник "з початку діяльності фонду, % річних (середня)" розраховується за формулою складного відсотка.</t>
  </si>
  <si>
    <t>Доходність інтервальних фондів. Сортування за датою досягнення нормативів</t>
  </si>
  <si>
    <t>Доходність закритих фондів. Сортування за датою досягнення нормативів</t>
  </si>
  <si>
    <t>Доходність</t>
  </si>
  <si>
    <t>ПрАТ “КІНТО”</t>
  </si>
  <si>
    <t>(*) Усі фонди - диверсифіковані пайові.</t>
  </si>
  <si>
    <t>Чистий притік/відтік капіталу за місяць, тис. грн.</t>
  </si>
  <si>
    <t>http://am.artcapital.ua/</t>
  </si>
  <si>
    <t>Відкриті фонди. Ренкінг за ВЧА</t>
  </si>
  <si>
    <t>Інтервальні фонди. Ренкінг за ВЧА</t>
  </si>
  <si>
    <t>Закриті фонди. Ренкінг за ВЧА</t>
  </si>
  <si>
    <t>КІНТО-Казначейський</t>
  </si>
  <si>
    <t>Середнє значення</t>
  </si>
  <si>
    <t>"Золотий" депозит (за офіційним курсом золота)</t>
  </si>
  <si>
    <t>травень</t>
  </si>
  <si>
    <t>червень</t>
  </si>
  <si>
    <t>3 місяці</t>
  </si>
  <si>
    <t>6 місяців  (з початку року)</t>
  </si>
  <si>
    <t>ОТП Фонд Акцій</t>
  </si>
  <si>
    <t>ТОВ КУА "ОТП Капітал"</t>
  </si>
  <si>
    <t>http://otpcapital.com.ua/</t>
  </si>
  <si>
    <t>ОТП Класичний</t>
  </si>
  <si>
    <t>Індекс Української Біржі</t>
  </si>
  <si>
    <t>DJI (США)</t>
  </si>
  <si>
    <t>КІНТО-Голд</t>
  </si>
  <si>
    <t>з початку 2025 року</t>
  </si>
  <si>
    <t>Індекс Перспектива</t>
  </si>
  <si>
    <t>SSE COMPOSITE (Китай)</t>
  </si>
  <si>
    <t>WIG20 (Польща)</t>
  </si>
  <si>
    <t>Первпектива</t>
  </si>
  <si>
    <t>Промінвест-Керамет</t>
  </si>
  <si>
    <t>диверс.</t>
  </si>
  <si>
    <t>ЗАТ КУА "ІНЕКО-ІНВЕСТ"</t>
  </si>
  <si>
    <t>http://www.ineko-invest.com/</t>
  </si>
  <si>
    <t>ІНЖУР ЕНЕРДЖІ</t>
  </si>
  <si>
    <t>закритий строковий недиверсифікований</t>
  </si>
  <si>
    <t>ТОВ «ІНЖУР»</t>
  </si>
  <si>
    <t>https://www.inzhur.reit/</t>
  </si>
  <si>
    <t>Інжур Оушен</t>
  </si>
  <si>
    <t>Інжур Житній</t>
  </si>
  <si>
    <t>ІНЕКО РІАЛ ІСТЕЙТ</t>
  </si>
  <si>
    <t>корпоративний</t>
  </si>
  <si>
    <t>ТОВ "КУА "ІНЕКО-ІНВЕСТ"</t>
  </si>
  <si>
    <t>www.ineko-invest.com</t>
  </si>
  <si>
    <t>Закритий строковий спеціалізований</t>
  </si>
  <si>
    <t>ПрАТ "КIНТО"</t>
  </si>
  <si>
    <t>www.kinto.com</t>
  </si>
  <si>
    <t>ІНЕКО-ПРЯМІ ІНВЕСТИЦІЇ</t>
  </si>
  <si>
    <t>н.д.**</t>
  </si>
  <si>
    <t>становив 31784,22 тис. грн.</t>
  </si>
  <si>
    <t>** За наявними даними чистий притік/відтік становив 4080,84 тис. грн. , але з урахуванням даних фондів, інформації за якими недостатньо для порівняння з минулим періодом, чистий притік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</si>
</sst>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6" formatCode="#,##0.00&quot; грн.&quot;;\-#,##0.00&quot; грн.&quot;"/>
  </numFmts>
  <fonts count="22" x14ac:knownFonts="1">
    <font>
      <sz val="10"/>
      <name val="Arial Cyr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charset val="204"/>
    </font>
    <font>
      <u/>
      <sz val="10"/>
      <color indexed="36"/>
      <name val="Arial Cyr"/>
      <charset val="204"/>
    </font>
    <font>
      <b/>
      <sz val="10"/>
      <name val="Arial Cyr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2"/>
      <name val="Arial Cyr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8"/>
      <name val="Arial Cyr"/>
      <charset val="204"/>
    </font>
    <font>
      <sz val="11"/>
      <name val="Arial Cyr"/>
      <charset val="204"/>
    </font>
    <font>
      <sz val="10"/>
      <color indexed="8"/>
      <name val="Arial"/>
      <charset val="204"/>
    </font>
    <font>
      <sz val="11"/>
      <color indexed="8"/>
      <name val="Arial"/>
      <charset val="204"/>
    </font>
    <font>
      <u/>
      <sz val="11"/>
      <color indexed="12"/>
      <name val="Arial Cyr"/>
      <charset val="204"/>
    </font>
    <font>
      <u/>
      <sz val="11"/>
      <color indexed="12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 Cyr"/>
      <family val="2"/>
      <charset val="204"/>
    </font>
    <font>
      <b/>
      <sz val="11"/>
      <color indexed="8"/>
      <name val="Arial"/>
      <family val="2"/>
      <charset val="204"/>
    </font>
    <font>
      <sz val="11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/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23"/>
      </left>
      <right/>
      <top/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medium">
        <color indexed="21"/>
      </top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/>
      <bottom style="medium">
        <color indexed="21"/>
      </bottom>
      <diagonal/>
    </border>
    <border>
      <left style="dotted">
        <color indexed="55"/>
      </left>
      <right/>
      <top/>
      <bottom style="medium">
        <color indexed="21"/>
      </bottom>
      <diagonal/>
    </border>
    <border>
      <left/>
      <right style="dotted">
        <color indexed="23"/>
      </right>
      <top/>
      <bottom/>
      <diagonal/>
    </border>
    <border>
      <left style="dotted">
        <color indexed="23"/>
      </left>
      <right style="dotted">
        <color indexed="23"/>
      </right>
      <top/>
      <bottom/>
      <diagonal/>
    </border>
    <border>
      <left style="dotted">
        <color indexed="23"/>
      </left>
      <right/>
      <top/>
      <bottom/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/>
      <top style="dotted">
        <color indexed="55"/>
      </top>
      <bottom style="medium">
        <color indexed="21"/>
      </bottom>
      <diagonal/>
    </border>
    <border>
      <left/>
      <right/>
      <top/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/>
      <top style="dotted">
        <color indexed="55"/>
      </top>
      <bottom/>
      <diagonal/>
    </border>
    <border>
      <left/>
      <right/>
      <top style="dotted">
        <color indexed="55"/>
      </top>
      <bottom style="medium">
        <color indexed="38"/>
      </bottom>
      <diagonal/>
    </border>
    <border>
      <left style="dotted">
        <color indexed="23"/>
      </left>
      <right style="dotted">
        <color indexed="23"/>
      </right>
      <top style="medium">
        <color indexed="38"/>
      </top>
      <bottom/>
      <diagonal/>
    </border>
    <border>
      <left style="dotted">
        <color indexed="23"/>
      </left>
      <right/>
      <top style="medium">
        <color indexed="38"/>
      </top>
      <bottom/>
      <diagonal/>
    </border>
    <border>
      <left/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/>
      <diagonal/>
    </border>
    <border>
      <left style="dotted">
        <color indexed="23"/>
      </left>
      <right/>
      <top style="medium">
        <color indexed="21"/>
      </top>
      <bottom/>
      <diagonal/>
    </border>
    <border>
      <left/>
      <right/>
      <top style="dotted">
        <color indexed="55"/>
      </top>
      <bottom style="dotted">
        <color indexed="55"/>
      </bottom>
      <diagonal/>
    </border>
    <border>
      <left/>
      <right/>
      <top/>
      <bottom style="medium">
        <color indexed="38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/>
      <top style="dotted">
        <color indexed="23"/>
      </top>
      <bottom style="thin">
        <color indexed="10"/>
      </bottom>
      <diagonal/>
    </border>
    <border>
      <left/>
      <right style="dotted">
        <color indexed="23"/>
      </right>
      <top style="dotted">
        <color indexed="23"/>
      </top>
      <bottom style="thin">
        <color indexed="64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64"/>
      </bottom>
      <diagonal/>
    </border>
    <border>
      <left/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55"/>
      </right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/>
      <right style="dotted">
        <color indexed="55"/>
      </right>
      <top style="dotted">
        <color indexed="55"/>
      </top>
      <bottom style="dotted">
        <color indexed="23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23"/>
      </bottom>
      <diagonal/>
    </border>
    <border>
      <left style="dotted">
        <color indexed="55"/>
      </left>
      <right/>
      <top style="dotted">
        <color indexed="55"/>
      </top>
      <bottom style="dotted">
        <color indexed="23"/>
      </bottom>
      <diagonal/>
    </border>
    <border>
      <left/>
      <right/>
      <top style="dotted">
        <color indexed="23"/>
      </top>
      <bottom style="medium">
        <color indexed="38"/>
      </bottom>
      <diagonal/>
    </border>
    <border>
      <left/>
      <right style="dotted">
        <color indexed="55"/>
      </right>
      <top/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/>
      <diagonal/>
    </border>
    <border>
      <left/>
      <right/>
      <top style="medium">
        <color indexed="38"/>
      </top>
      <bottom/>
      <diagonal/>
    </border>
    <border>
      <left/>
      <right/>
      <top style="medium">
        <color indexed="38"/>
      </top>
      <bottom style="medium">
        <color indexed="38"/>
      </bottom>
      <diagonal/>
    </border>
    <border>
      <left/>
      <right style="dotted">
        <color indexed="23"/>
      </right>
      <top style="medium">
        <color indexed="38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38"/>
      </top>
      <bottom style="medium">
        <color indexed="21"/>
      </bottom>
      <diagonal/>
    </border>
    <border>
      <left/>
      <right style="dotted">
        <color indexed="23"/>
      </right>
      <top style="medium">
        <color indexed="38"/>
      </top>
      <bottom/>
      <diagonal/>
    </border>
  </borders>
  <cellStyleXfs count="11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1">
    <xf numFmtId="0" fontId="0" fillId="0" borderId="0" xfId="0"/>
    <xf numFmtId="0" fontId="5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10" fontId="1" fillId="0" borderId="0" xfId="0" applyNumberFormat="1" applyFont="1" applyBorder="1"/>
    <xf numFmtId="0" fontId="10" fillId="0" borderId="0" xfId="0" applyFont="1" applyFill="1" applyBorder="1"/>
    <xf numFmtId="4" fontId="10" fillId="0" borderId="0" xfId="0" applyNumberFormat="1" applyFont="1" applyFill="1" applyBorder="1" applyAlignment="1">
      <alignment horizontal="right" vertical="center"/>
    </xf>
    <xf numFmtId="0" fontId="9" fillId="0" borderId="0" xfId="0" applyFont="1" applyBorder="1" applyAlignment="1">
      <alignment horizontal="left" vertical="center" wrapText="1"/>
    </xf>
    <xf numFmtId="10" fontId="9" fillId="0" borderId="0" xfId="9" applyNumberFormat="1" applyFont="1" applyFill="1" applyBorder="1" applyAlignment="1">
      <alignment horizontal="right" vertical="center"/>
    </xf>
    <xf numFmtId="10" fontId="5" fillId="0" borderId="0" xfId="0" applyNumberFormat="1" applyFont="1" applyBorder="1"/>
    <xf numFmtId="0" fontId="0" fillId="0" borderId="0" xfId="0" applyBorder="1"/>
    <xf numFmtId="0" fontId="8" fillId="0" borderId="0" xfId="0" applyFont="1"/>
    <xf numFmtId="3" fontId="10" fillId="0" borderId="0" xfId="0" applyNumberFormat="1" applyFont="1" applyFill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" fontId="10" fillId="0" borderId="0" xfId="0" applyNumberFormat="1" applyFont="1" applyAlignment="1">
      <alignment horizontal="right" vertical="center" indent="1"/>
    </xf>
    <xf numFmtId="3" fontId="10" fillId="0" borderId="0" xfId="0" applyNumberFormat="1" applyFont="1" applyAlignment="1">
      <alignment horizontal="right" vertical="center" indent="1"/>
    </xf>
    <xf numFmtId="0" fontId="11" fillId="0" borderId="6" xfId="0" applyFont="1" applyBorder="1" applyAlignment="1">
      <alignment horizontal="center" vertical="center" wrapText="1"/>
    </xf>
    <xf numFmtId="14" fontId="11" fillId="0" borderId="7" xfId="0" applyNumberFormat="1" applyFont="1" applyBorder="1" applyAlignment="1">
      <alignment horizontal="center" vertical="center" wrapText="1"/>
    </xf>
    <xf numFmtId="0" fontId="15" fillId="0" borderId="5" xfId="4" applyFont="1" applyFill="1" applyBorder="1" applyAlignment="1">
      <alignment vertical="center" wrapText="1"/>
    </xf>
    <xf numFmtId="10" fontId="15" fillId="0" borderId="8" xfId="5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14" fontId="10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3" fillId="0" borderId="0" xfId="0" applyFont="1" applyFill="1" applyBorder="1"/>
    <xf numFmtId="14" fontId="13" fillId="0" borderId="0" xfId="0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1" fillId="0" borderId="7" xfId="0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left" vertical="center" wrapText="1" shrinkToFit="1"/>
    </xf>
    <xf numFmtId="4" fontId="10" fillId="0" borderId="11" xfId="0" applyNumberFormat="1" applyFont="1" applyFill="1" applyBorder="1" applyAlignment="1">
      <alignment horizontal="right" vertical="center" indent="1"/>
    </xf>
    <xf numFmtId="3" fontId="10" fillId="0" borderId="11" xfId="0" applyNumberFormat="1" applyFont="1" applyFill="1" applyBorder="1" applyAlignment="1">
      <alignment horizontal="right" vertical="center" indent="1"/>
    </xf>
    <xf numFmtId="4" fontId="10" fillId="0" borderId="12" xfId="0" applyNumberFormat="1" applyFont="1" applyFill="1" applyBorder="1" applyAlignment="1">
      <alignment horizontal="right" vertical="center" indent="1"/>
    </xf>
    <xf numFmtId="4" fontId="10" fillId="0" borderId="0" xfId="0" applyNumberFormat="1" applyFont="1" applyFill="1" applyBorder="1" applyAlignment="1">
      <alignment horizontal="right" vertical="center" indent="1"/>
    </xf>
    <xf numFmtId="0" fontId="11" fillId="0" borderId="1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11" fillId="0" borderId="14" xfId="0" applyFont="1" applyBorder="1" applyAlignment="1">
      <alignment horizontal="center" vertical="center" wrapText="1"/>
    </xf>
    <xf numFmtId="3" fontId="10" fillId="0" borderId="0" xfId="0" applyNumberFormat="1" applyFont="1" applyFill="1" applyBorder="1" applyAlignment="1">
      <alignment horizontal="right" vertical="center" indent="1"/>
    </xf>
    <xf numFmtId="14" fontId="10" fillId="0" borderId="0" xfId="0" applyNumberFormat="1" applyFont="1" applyFill="1" applyBorder="1" applyAlignment="1">
      <alignment horizontal="center"/>
    </xf>
    <xf numFmtId="0" fontId="11" fillId="0" borderId="13" xfId="0" applyFont="1" applyFill="1" applyBorder="1" applyAlignment="1">
      <alignment vertical="center" wrapText="1"/>
    </xf>
    <xf numFmtId="0" fontId="11" fillId="0" borderId="15" xfId="0" applyFont="1" applyBorder="1" applyAlignment="1">
      <alignment horizontal="center" vertical="center" wrapText="1"/>
    </xf>
    <xf numFmtId="0" fontId="17" fillId="0" borderId="0" xfId="1" applyFont="1" applyFill="1" applyBorder="1" applyAlignment="1" applyProtection="1">
      <alignment horizontal="left" vertical="center"/>
    </xf>
    <xf numFmtId="0" fontId="7" fillId="0" borderId="0" xfId="0" applyFont="1" applyAlignment="1">
      <alignment horizontal="center" vertical="center"/>
    </xf>
    <xf numFmtId="4" fontId="10" fillId="0" borderId="0" xfId="0" applyNumberFormat="1" applyFont="1" applyAlignment="1">
      <alignment horizontal="right" vertical="center"/>
    </xf>
    <xf numFmtId="3" fontId="10" fillId="0" borderId="8" xfId="0" applyNumberFormat="1" applyFont="1" applyBorder="1" applyAlignment="1">
      <alignment horizontal="right" vertical="center" indent="1"/>
    </xf>
    <xf numFmtId="4" fontId="10" fillId="0" borderId="0" xfId="0" applyNumberFormat="1" applyFont="1" applyFill="1" applyBorder="1" applyAlignment="1">
      <alignment vertical="center"/>
    </xf>
    <xf numFmtId="0" fontId="15" fillId="0" borderId="0" xfId="4" applyFont="1" applyFill="1" applyBorder="1" applyAlignment="1">
      <alignment vertical="center" wrapText="1"/>
    </xf>
    <xf numFmtId="10" fontId="15" fillId="0" borderId="0" xfId="5" applyNumberFormat="1" applyFont="1" applyFill="1" applyBorder="1" applyAlignment="1">
      <alignment horizontal="center" vertical="center" wrapText="1"/>
    </xf>
    <xf numFmtId="4" fontId="18" fillId="0" borderId="16" xfId="0" applyNumberFormat="1" applyFont="1" applyFill="1" applyBorder="1" applyAlignment="1">
      <alignment horizontal="center" vertical="center"/>
    </xf>
    <xf numFmtId="4" fontId="18" fillId="0" borderId="17" xfId="0" applyNumberFormat="1" applyFont="1" applyFill="1" applyBorder="1" applyAlignment="1">
      <alignment horizontal="center" vertical="center"/>
    </xf>
    <xf numFmtId="10" fontId="5" fillId="0" borderId="0" xfId="0" applyNumberFormat="1" applyFont="1" applyBorder="1" applyAlignment="1">
      <alignment horizontal="center"/>
    </xf>
    <xf numFmtId="10" fontId="0" fillId="0" borderId="0" xfId="0" applyNumberFormat="1" applyFill="1" applyBorder="1"/>
    <xf numFmtId="0" fontId="11" fillId="0" borderId="9" xfId="0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center" vertical="center" wrapText="1"/>
    </xf>
    <xf numFmtId="14" fontId="10" fillId="0" borderId="0" xfId="0" applyNumberFormat="1" applyFont="1" applyAlignment="1">
      <alignment horizontal="center" vertical="center"/>
    </xf>
    <xf numFmtId="10" fontId="15" fillId="0" borderId="21" xfId="5" applyNumberFormat="1" applyFont="1" applyFill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 shrinkToFit="1"/>
    </xf>
    <xf numFmtId="4" fontId="18" fillId="0" borderId="0" xfId="0" applyNumberFormat="1" applyFont="1" applyFill="1" applyBorder="1" applyAlignment="1">
      <alignment horizontal="right" vertical="center" indent="1"/>
    </xf>
    <xf numFmtId="10" fontId="18" fillId="0" borderId="0" xfId="0" applyNumberFormat="1" applyFont="1" applyFill="1" applyBorder="1" applyAlignment="1">
      <alignment horizontal="center" vertical="center"/>
    </xf>
    <xf numFmtId="3" fontId="18" fillId="0" borderId="0" xfId="0" applyNumberFormat="1" applyFont="1" applyFill="1" applyBorder="1" applyAlignment="1">
      <alignment horizontal="right" vertical="center" indent="1"/>
    </xf>
    <xf numFmtId="10" fontId="10" fillId="0" borderId="0" xfId="0" applyNumberFormat="1" applyFont="1" applyFill="1" applyBorder="1"/>
    <xf numFmtId="0" fontId="10" fillId="0" borderId="0" xfId="0" applyFont="1" applyAlignment="1">
      <alignment horizontal="left"/>
    </xf>
    <xf numFmtId="0" fontId="10" fillId="0" borderId="0" xfId="0" applyFont="1"/>
    <xf numFmtId="0" fontId="6" fillId="0" borderId="6" xfId="0" applyFont="1" applyBorder="1" applyAlignment="1">
      <alignment vertical="center" wrapText="1"/>
    </xf>
    <xf numFmtId="0" fontId="7" fillId="0" borderId="0" xfId="0" applyFont="1"/>
    <xf numFmtId="186" fontId="3" fillId="0" borderId="0" xfId="2" applyNumberFormat="1" applyFont="1" applyFill="1" applyBorder="1" applyAlignment="1">
      <alignment horizontal="right" wrapText="1"/>
    </xf>
    <xf numFmtId="0" fontId="10" fillId="0" borderId="0" xfId="0" applyFont="1" applyBorder="1"/>
    <xf numFmtId="0" fontId="15" fillId="0" borderId="22" xfId="4" applyFont="1" applyFill="1" applyBorder="1" applyAlignment="1">
      <alignment vertical="center" wrapText="1"/>
    </xf>
    <xf numFmtId="10" fontId="15" fillId="0" borderId="23" xfId="5" applyNumberFormat="1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vertical="center"/>
    </xf>
    <xf numFmtId="4" fontId="10" fillId="0" borderId="24" xfId="0" applyNumberFormat="1" applyFont="1" applyFill="1" applyBorder="1" applyAlignment="1">
      <alignment horizontal="right" vertical="center"/>
    </xf>
    <xf numFmtId="0" fontId="15" fillId="0" borderId="8" xfId="3" applyFont="1" applyFill="1" applyBorder="1" applyAlignment="1">
      <alignment vertical="center" wrapText="1"/>
    </xf>
    <xf numFmtId="4" fontId="15" fillId="0" borderId="8" xfId="3" applyNumberFormat="1" applyFont="1" applyFill="1" applyBorder="1" applyAlignment="1">
      <alignment horizontal="right" vertical="center" wrapText="1" indent="1"/>
    </xf>
    <xf numFmtId="3" fontId="15" fillId="0" borderId="8" xfId="3" applyNumberFormat="1" applyFont="1" applyFill="1" applyBorder="1" applyAlignment="1">
      <alignment horizontal="right" vertical="center" wrapText="1" indent="1"/>
    </xf>
    <xf numFmtId="0" fontId="16" fillId="0" borderId="21" xfId="1" applyFont="1" applyFill="1" applyBorder="1" applyAlignment="1" applyProtection="1">
      <alignment vertical="center" wrapText="1"/>
    </xf>
    <xf numFmtId="0" fontId="15" fillId="0" borderId="25" xfId="4" applyFont="1" applyFill="1" applyBorder="1" applyAlignment="1">
      <alignment vertical="center" wrapText="1"/>
    </xf>
    <xf numFmtId="10" fontId="15" fillId="0" borderId="26" xfId="5" applyNumberFormat="1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vertical="center"/>
    </xf>
    <xf numFmtId="0" fontId="10" fillId="0" borderId="28" xfId="0" applyFont="1" applyBorder="1" applyAlignment="1">
      <alignment vertical="center"/>
    </xf>
    <xf numFmtId="0" fontId="0" fillId="0" borderId="29" xfId="0" applyBorder="1"/>
    <xf numFmtId="0" fontId="11" fillId="0" borderId="30" xfId="0" applyFont="1" applyFill="1" applyBorder="1" applyAlignment="1">
      <alignment horizontal="center" vertical="center" wrapText="1" shrinkToFit="1"/>
    </xf>
    <xf numFmtId="4" fontId="11" fillId="0" borderId="31" xfId="0" applyNumberFormat="1" applyFont="1" applyFill="1" applyBorder="1" applyAlignment="1">
      <alignment horizontal="right" vertical="center" indent="1"/>
    </xf>
    <xf numFmtId="3" fontId="11" fillId="0" borderId="32" xfId="0" applyNumberFormat="1" applyFont="1" applyFill="1" applyBorder="1" applyAlignment="1">
      <alignment horizontal="right" vertical="center" indent="1"/>
    </xf>
    <xf numFmtId="4" fontId="11" fillId="0" borderId="33" xfId="0" applyNumberFormat="1" applyFont="1" applyFill="1" applyBorder="1" applyAlignment="1">
      <alignment horizontal="right" vertical="center" indent="1"/>
    </xf>
    <xf numFmtId="10" fontId="10" fillId="0" borderId="11" xfId="10" applyNumberFormat="1" applyFont="1" applyFill="1" applyBorder="1" applyAlignment="1">
      <alignment horizontal="right" vertical="center" indent="1"/>
    </xf>
    <xf numFmtId="10" fontId="11" fillId="0" borderId="16" xfId="0" applyNumberFormat="1" applyFont="1" applyFill="1" applyBorder="1" applyAlignment="1">
      <alignment horizontal="right" vertical="center" indent="1"/>
    </xf>
    <xf numFmtId="4" fontId="20" fillId="0" borderId="16" xfId="6" applyNumberFormat="1" applyFont="1" applyFill="1" applyBorder="1" applyAlignment="1">
      <alignment horizontal="right" vertical="center" wrapText="1" indent="1"/>
    </xf>
    <xf numFmtId="3" fontId="20" fillId="0" borderId="16" xfId="6" applyNumberFormat="1" applyFont="1" applyFill="1" applyBorder="1" applyAlignment="1">
      <alignment horizontal="right" vertical="center" wrapText="1" indent="1"/>
    </xf>
    <xf numFmtId="10" fontId="15" fillId="0" borderId="8" xfId="5" applyNumberFormat="1" applyFont="1" applyFill="1" applyBorder="1" applyAlignment="1">
      <alignment horizontal="right" vertical="center" wrapText="1" indent="1"/>
    </xf>
    <xf numFmtId="0" fontId="6" fillId="0" borderId="0" xfId="0" applyFont="1" applyBorder="1" applyAlignment="1">
      <alignment horizontal="left" vertical="center"/>
    </xf>
    <xf numFmtId="0" fontId="10" fillId="0" borderId="34" xfId="0" applyFont="1" applyBorder="1" applyAlignment="1">
      <alignment vertical="center"/>
    </xf>
    <xf numFmtId="14" fontId="10" fillId="0" borderId="34" xfId="0" applyNumberFormat="1" applyFont="1" applyBorder="1" applyAlignment="1">
      <alignment horizontal="center" vertical="center"/>
    </xf>
    <xf numFmtId="14" fontId="10" fillId="0" borderId="35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14" fontId="15" fillId="0" borderId="8" xfId="4" applyNumberFormat="1" applyFont="1" applyFill="1" applyBorder="1" applyAlignment="1">
      <alignment horizontal="center" vertical="center" wrapText="1"/>
    </xf>
    <xf numFmtId="10" fontId="15" fillId="0" borderId="36" xfId="7" applyNumberFormat="1" applyFont="1" applyFill="1" applyBorder="1" applyAlignment="1">
      <alignment horizontal="right" vertical="center" wrapText="1" indent="1"/>
    </xf>
    <xf numFmtId="10" fontId="10" fillId="0" borderId="0" xfId="0" applyNumberFormat="1" applyFont="1" applyFill="1" applyBorder="1" applyAlignment="1">
      <alignment horizontal="center" vertical="center"/>
    </xf>
    <xf numFmtId="10" fontId="10" fillId="0" borderId="0" xfId="0" applyNumberFormat="1" applyFont="1" applyAlignment="1">
      <alignment vertical="center"/>
    </xf>
    <xf numFmtId="4" fontId="15" fillId="0" borderId="8" xfId="3" applyNumberFormat="1" applyFont="1" applyFill="1" applyBorder="1" applyAlignment="1">
      <alignment horizontal="center" vertical="center" wrapText="1"/>
    </xf>
    <xf numFmtId="3" fontId="15" fillId="0" borderId="8" xfId="3" applyNumberFormat="1" applyFont="1" applyFill="1" applyBorder="1" applyAlignment="1">
      <alignment horizontal="center" vertical="center" wrapText="1"/>
    </xf>
    <xf numFmtId="4" fontId="11" fillId="0" borderId="16" xfId="0" applyNumberFormat="1" applyFont="1" applyFill="1" applyBorder="1" applyAlignment="1">
      <alignment horizontal="center" vertical="center"/>
    </xf>
    <xf numFmtId="4" fontId="11" fillId="0" borderId="17" xfId="0" applyNumberFormat="1" applyFont="1" applyFill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4" fontId="11" fillId="0" borderId="32" xfId="0" applyNumberFormat="1" applyFont="1" applyFill="1" applyBorder="1" applyAlignment="1">
      <alignment horizontal="right" vertical="center" indent="1"/>
    </xf>
    <xf numFmtId="0" fontId="10" fillId="0" borderId="37" xfId="0" applyFont="1" applyFill="1" applyBorder="1" applyAlignment="1">
      <alignment vertical="center"/>
    </xf>
    <xf numFmtId="4" fontId="11" fillId="0" borderId="23" xfId="0" applyNumberFormat="1" applyFont="1" applyFill="1" applyBorder="1" applyAlignment="1">
      <alignment horizontal="right" vertical="center" indent="1"/>
    </xf>
    <xf numFmtId="10" fontId="10" fillId="0" borderId="0" xfId="0" applyNumberFormat="1" applyFont="1" applyFill="1" applyBorder="1" applyAlignment="1">
      <alignment vertical="center"/>
    </xf>
    <xf numFmtId="4" fontId="10" fillId="0" borderId="11" xfId="0" applyNumberFormat="1" applyFont="1" applyFill="1" applyBorder="1" applyAlignment="1">
      <alignment vertical="center"/>
    </xf>
    <xf numFmtId="4" fontId="10" fillId="0" borderId="12" xfId="0" applyNumberFormat="1" applyFont="1" applyFill="1" applyBorder="1" applyAlignment="1">
      <alignment vertical="center"/>
    </xf>
    <xf numFmtId="0" fontId="10" fillId="0" borderId="38" xfId="0" applyFont="1" applyFill="1" applyBorder="1" applyAlignment="1">
      <alignment horizontal="left" vertical="center" wrapText="1" shrinkToFit="1"/>
    </xf>
    <xf numFmtId="0" fontId="10" fillId="0" borderId="39" xfId="0" applyFont="1" applyFill="1" applyBorder="1" applyAlignment="1">
      <alignment horizontal="left" vertical="center" wrapText="1" shrinkToFit="1"/>
    </xf>
    <xf numFmtId="4" fontId="10" fillId="0" borderId="40" xfId="0" applyNumberFormat="1" applyFont="1" applyFill="1" applyBorder="1" applyAlignment="1">
      <alignment horizontal="right" vertical="center" indent="1"/>
    </xf>
    <xf numFmtId="10" fontId="10" fillId="0" borderId="40" xfId="10" applyNumberFormat="1" applyFont="1" applyFill="1" applyBorder="1" applyAlignment="1">
      <alignment horizontal="right" vertical="center" indent="1"/>
    </xf>
    <xf numFmtId="4" fontId="10" fillId="0" borderId="41" xfId="0" applyNumberFormat="1" applyFont="1" applyFill="1" applyBorder="1" applyAlignment="1">
      <alignment horizontal="right" vertical="center" indent="1"/>
    </xf>
    <xf numFmtId="10" fontId="10" fillId="0" borderId="0" xfId="0" applyNumberFormat="1" applyFont="1" applyAlignment="1">
      <alignment horizontal="right" vertical="center" indent="1"/>
    </xf>
    <xf numFmtId="0" fontId="11" fillId="0" borderId="0" xfId="0" applyFont="1" applyFill="1" applyBorder="1" applyAlignment="1">
      <alignment vertical="center"/>
    </xf>
    <xf numFmtId="4" fontId="11" fillId="0" borderId="0" xfId="0" applyNumberFormat="1" applyFont="1" applyFill="1" applyBorder="1" applyAlignment="1">
      <alignment horizontal="right" vertical="center" indent="1"/>
    </xf>
    <xf numFmtId="0" fontId="10" fillId="0" borderId="42" xfId="0" applyFont="1" applyFill="1" applyBorder="1" applyAlignment="1">
      <alignment horizontal="left" vertical="center" wrapText="1" shrinkToFit="1"/>
    </xf>
    <xf numFmtId="4" fontId="10" fillId="0" borderId="43" xfId="0" applyNumberFormat="1" applyFont="1" applyFill="1" applyBorder="1" applyAlignment="1">
      <alignment horizontal="right" vertical="center" indent="1"/>
    </xf>
    <xf numFmtId="0" fontId="15" fillId="0" borderId="10" xfId="4" applyFont="1" applyFill="1" applyBorder="1" applyAlignment="1">
      <alignment horizontal="left" vertical="center" wrapText="1"/>
    </xf>
    <xf numFmtId="0" fontId="15" fillId="0" borderId="10" xfId="4" applyFont="1" applyFill="1" applyBorder="1" applyAlignment="1">
      <alignment vertical="center" wrapText="1"/>
    </xf>
    <xf numFmtId="0" fontId="15" fillId="0" borderId="44" xfId="4" applyFont="1" applyFill="1" applyBorder="1" applyAlignment="1">
      <alignment vertical="center" wrapText="1"/>
    </xf>
    <xf numFmtId="10" fontId="15" fillId="0" borderId="8" xfId="5" applyNumberFormat="1" applyFont="1" applyFill="1" applyBorder="1" applyAlignment="1">
      <alignment horizontal="right" vertical="center" indent="1"/>
    </xf>
    <xf numFmtId="10" fontId="15" fillId="0" borderId="21" xfId="5" applyNumberFormat="1" applyFont="1" applyFill="1" applyBorder="1" applyAlignment="1">
      <alignment horizontal="right" vertical="center" indent="1"/>
    </xf>
    <xf numFmtId="10" fontId="15" fillId="0" borderId="23" xfId="5" applyNumberFormat="1" applyFont="1" applyFill="1" applyBorder="1" applyAlignment="1">
      <alignment horizontal="right" vertical="center" indent="1"/>
    </xf>
    <xf numFmtId="10" fontId="15" fillId="0" borderId="12" xfId="5" applyNumberFormat="1" applyFont="1" applyFill="1" applyBorder="1" applyAlignment="1">
      <alignment horizontal="right" vertical="center" indent="1"/>
    </xf>
    <xf numFmtId="10" fontId="15" fillId="0" borderId="45" xfId="5" applyNumberFormat="1" applyFont="1" applyFill="1" applyBorder="1" applyAlignment="1">
      <alignment horizontal="right" vertical="center" indent="1"/>
    </xf>
    <xf numFmtId="10" fontId="15" fillId="0" borderId="33" xfId="5" applyNumberFormat="1" applyFont="1" applyFill="1" applyBorder="1" applyAlignment="1">
      <alignment horizontal="right" vertical="center" indent="1"/>
    </xf>
    <xf numFmtId="0" fontId="10" fillId="0" borderId="0" xfId="0" applyFont="1" applyBorder="1" applyAlignment="1">
      <alignment horizontal="center" vertical="center"/>
    </xf>
    <xf numFmtId="0" fontId="21" fillId="0" borderId="5" xfId="4" applyFont="1" applyFill="1" applyBorder="1" applyAlignment="1">
      <alignment vertical="center" wrapText="1"/>
    </xf>
    <xf numFmtId="14" fontId="21" fillId="0" borderId="8" xfId="4" applyNumberFormat="1" applyFont="1" applyFill="1" applyBorder="1" applyAlignment="1">
      <alignment horizontal="center" vertical="center" wrapText="1"/>
    </xf>
    <xf numFmtId="10" fontId="21" fillId="0" borderId="8" xfId="5" applyNumberFormat="1" applyFont="1" applyFill="1" applyBorder="1" applyAlignment="1">
      <alignment horizontal="right" vertical="center" wrapText="1" indent="1"/>
    </xf>
    <xf numFmtId="10" fontId="21" fillId="0" borderId="36" xfId="7" applyNumberFormat="1" applyFont="1" applyFill="1" applyBorder="1" applyAlignment="1">
      <alignment horizontal="right" vertical="center" wrapText="1" indent="1"/>
    </xf>
    <xf numFmtId="0" fontId="20" fillId="0" borderId="0" xfId="4" applyFont="1" applyFill="1" applyBorder="1" applyAlignment="1">
      <alignment vertical="center" wrapText="1"/>
    </xf>
    <xf numFmtId="10" fontId="20" fillId="0" borderId="0" xfId="5" applyNumberFormat="1" applyFont="1" applyFill="1" applyBorder="1" applyAlignment="1">
      <alignment horizontal="center" vertical="center" wrapText="1"/>
    </xf>
    <xf numFmtId="10" fontId="20" fillId="0" borderId="0" xfId="5" applyNumberFormat="1" applyFont="1" applyFill="1" applyBorder="1" applyAlignment="1">
      <alignment horizontal="right" vertical="center" wrapText="1" indent="1"/>
    </xf>
    <xf numFmtId="10" fontId="20" fillId="0" borderId="0" xfId="7" applyNumberFormat="1" applyFont="1" applyFill="1" applyBorder="1" applyAlignment="1">
      <alignment horizontal="center" vertical="center" wrapText="1"/>
    </xf>
    <xf numFmtId="0" fontId="15" fillId="0" borderId="46" xfId="4" applyFont="1" applyFill="1" applyBorder="1" applyAlignment="1">
      <alignment horizontal="left" vertical="center" wrapText="1"/>
    </xf>
    <xf numFmtId="10" fontId="15" fillId="0" borderId="47" xfId="5" applyNumberFormat="1" applyFont="1" applyFill="1" applyBorder="1" applyAlignment="1">
      <alignment horizontal="right" vertical="center" indent="1"/>
    </xf>
    <xf numFmtId="0" fontId="10" fillId="0" borderId="5" xfId="0" applyFont="1" applyBorder="1" applyAlignment="1">
      <alignment horizontal="left"/>
    </xf>
    <xf numFmtId="0" fontId="15" fillId="0" borderId="48" xfId="4" applyFont="1" applyFill="1" applyBorder="1" applyAlignment="1">
      <alignment vertical="center" wrapText="1"/>
    </xf>
    <xf numFmtId="10" fontId="15" fillId="0" borderId="49" xfId="5" applyNumberFormat="1" applyFont="1" applyFill="1" applyBorder="1" applyAlignment="1">
      <alignment horizontal="center" vertical="center" wrapText="1"/>
    </xf>
    <xf numFmtId="10" fontId="15" fillId="0" borderId="50" xfId="5" applyNumberFormat="1" applyFont="1" applyFill="1" applyBorder="1" applyAlignment="1">
      <alignment horizontal="center" vertical="center" wrapText="1"/>
    </xf>
    <xf numFmtId="0" fontId="15" fillId="0" borderId="51" xfId="4" applyFont="1" applyFill="1" applyBorder="1" applyAlignment="1">
      <alignment vertical="center" wrapText="1"/>
    </xf>
    <xf numFmtId="10" fontId="15" fillId="0" borderId="51" xfId="5" applyNumberFormat="1" applyFont="1" applyFill="1" applyBorder="1" applyAlignment="1">
      <alignment horizontal="center" vertical="center" wrapText="1"/>
    </xf>
    <xf numFmtId="4" fontId="10" fillId="0" borderId="8" xfId="0" applyNumberFormat="1" applyFont="1" applyBorder="1" applyAlignment="1">
      <alignment horizontal="right" vertical="center" indent="1"/>
    </xf>
    <xf numFmtId="10" fontId="10" fillId="0" borderId="10" xfId="0" applyNumberFormat="1" applyFont="1" applyFill="1" applyBorder="1" applyAlignment="1">
      <alignment vertical="center" wrapText="1" shrinkToFit="1"/>
    </xf>
    <xf numFmtId="4" fontId="10" fillId="0" borderId="10" xfId="0" applyNumberFormat="1" applyFont="1" applyFill="1" applyBorder="1" applyAlignment="1">
      <alignment vertical="center" wrapText="1" shrinkToFit="1"/>
    </xf>
    <xf numFmtId="0" fontId="6" fillId="0" borderId="24" xfId="0" applyFont="1" applyBorder="1" applyAlignment="1">
      <alignment horizontal="left" vertical="center"/>
    </xf>
    <xf numFmtId="0" fontId="20" fillId="0" borderId="24" xfId="6" applyFont="1" applyFill="1" applyBorder="1" applyAlignment="1">
      <alignment horizontal="center" vertical="center" wrapText="1"/>
    </xf>
    <xf numFmtId="0" fontId="20" fillId="0" borderId="52" xfId="6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11" fillId="0" borderId="53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0" fillId="0" borderId="54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11" fillId="0" borderId="4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  <xf numFmtId="0" fontId="0" fillId="0" borderId="55" xfId="0" applyBorder="1" applyAlignment="1"/>
    <xf numFmtId="0" fontId="9" fillId="0" borderId="54" xfId="0" applyFont="1" applyFill="1" applyBorder="1" applyAlignment="1">
      <alignment horizontal="left" vertical="center"/>
    </xf>
    <xf numFmtId="0" fontId="11" fillId="0" borderId="6" xfId="0" applyFont="1" applyFill="1" applyBorder="1" applyAlignment="1">
      <alignment horizontal="center" vertical="center" wrapText="1"/>
    </xf>
    <xf numFmtId="0" fontId="11" fillId="0" borderId="56" xfId="0" applyFont="1" applyFill="1" applyBorder="1" applyAlignment="1">
      <alignment horizontal="center" vertical="center" wrapText="1"/>
    </xf>
    <xf numFmtId="0" fontId="11" fillId="0" borderId="57" xfId="0" applyFont="1" applyFill="1" applyBorder="1" applyAlignment="1">
      <alignment horizontal="center" vertical="center" wrapText="1"/>
    </xf>
    <xf numFmtId="0" fontId="11" fillId="0" borderId="58" xfId="0" applyFont="1" applyBorder="1" applyAlignment="1">
      <alignment horizontal="center" vertical="center" wrapText="1"/>
    </xf>
  </cellXfs>
  <cellStyles count="11">
    <cellStyle name="Відсотковий" xfId="9" builtinId="5"/>
    <cellStyle name="Гиперссылка" xfId="1" xr:uid="{1FD1C9E5-2B5C-4791-8A3A-5927AAB5DC68}"/>
    <cellStyle name="Звичайний" xfId="0" builtinId="0"/>
    <cellStyle name="Обычный_Nastya_Otkrit" xfId="2" xr:uid="{E557F2DA-8BBB-4E0F-854A-DE02F8ED5B7B}"/>
    <cellStyle name="Обычный_Відкр_1" xfId="3" xr:uid="{C42B0E86-4404-4462-A5A6-7E58958B0182}"/>
    <cellStyle name="Обычный_Відкр_2" xfId="4" xr:uid="{522769CE-9F34-4CA9-A330-233530060085}"/>
    <cellStyle name="Обычный_З_2_28.10" xfId="5" xr:uid="{A4ABFF23-78F1-4442-987A-6A194C2596B3}"/>
    <cellStyle name="Обычный_Лист2" xfId="6" xr:uid="{8C112F87-E714-42F4-8D2B-19A8DBA7A791}"/>
    <cellStyle name="Обычный_Лист5" xfId="7" xr:uid="{F6865CF3-EBCD-4883-8809-4C0F073A1A6B}"/>
    <cellStyle name="Открывавшаяся гиперссылка" xfId="8" xr:uid="{5E613243-4747-4708-A547-258EF1061142}"/>
    <cellStyle name="Процентный 2" xfId="10" xr:uid="{7F9B6038-1923-4F32-8D68-EA39B3D3F748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Динаміка індексів українських акцій та доходності публічних фондів за місяць</a:t>
            </a:r>
          </a:p>
        </c:rich>
      </c:tx>
      <c:layout>
        <c:manualLayout>
          <c:xMode val="edge"/>
          <c:yMode val="edge"/>
          <c:x val="0.23728174666710164"/>
          <c:y val="1.91577765598024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2020720138467004E-2"/>
          <c:y val="0.29886131433291829"/>
          <c:w val="0.95241116309286478"/>
          <c:h val="0.321850646204681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'інд+дох'!$B$2</c:f>
              <c:strCache>
                <c:ptCount val="1"/>
                <c:pt idx="0">
                  <c:v>Індекс ПФТС</c:v>
                </c:pt>
              </c:strCache>
            </c:strRef>
          </c:tx>
          <c:spPr>
            <a:solidFill>
              <a:srgbClr val="99CCFF"/>
            </a:solidFill>
            <a:ln w="25400">
              <a:noFill/>
            </a:ln>
          </c:spPr>
          <c:invertIfNegative val="0"/>
          <c:dLbls>
            <c:dLbl>
              <c:idx val="2"/>
              <c:layout>
                <c:manualLayout>
                  <c:x val="-8.7436286634612337E-4"/>
                  <c:y val="2.2840730454288249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3366FF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65-4F11-BD95-B6F1DDBFCACD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2265-4F11-BD95-B6F1DDBFCACD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FF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2265-4F11-BD95-B6F1DDBFCACD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3366FF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'інд+дох'!$A$3:$A$5</c:f>
              <c:strCache>
                <c:ptCount val="3"/>
                <c:pt idx="0">
                  <c:v>травень</c:v>
                </c:pt>
                <c:pt idx="1">
                  <c:v>червень</c:v>
                </c:pt>
                <c:pt idx="2">
                  <c:v>з початку 2025 року</c:v>
                </c:pt>
              </c:strCache>
            </c:strRef>
          </c:cat>
          <c:val>
            <c:numRef>
              <c:f>'інд+дох'!$B$3:$B$5</c:f>
              <c:numCache>
                <c:formatCode>0.00%</c:formatCode>
                <c:ptCount val="3"/>
                <c:pt idx="0">
                  <c:v>0</c:v>
                </c:pt>
                <c:pt idx="1">
                  <c:v>-2.5031323777561565E-2</c:v>
                </c:pt>
                <c:pt idx="2">
                  <c:v>-1.9753141428585974E-2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265-4F11-BD95-B6F1DDBFCACD}"/>
            </c:ext>
          </c:extLst>
        </c:ser>
        <c:ser>
          <c:idx val="1"/>
          <c:order val="1"/>
          <c:tx>
            <c:strRef>
              <c:f>'інд+дох'!$C$2</c:f>
              <c:strCache>
                <c:ptCount val="1"/>
                <c:pt idx="0">
                  <c:v>Індекс Перспектива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invertIfNegative val="0"/>
          <c:dLbls>
            <c:dLbl>
              <c:idx val="2"/>
              <c:layout>
                <c:manualLayout>
                  <c:x val="7.4161397878611535E-3"/>
                  <c:y val="1.0246510793689878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8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65-4F11-BD95-B6F1DDBFCACD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2265-4F11-BD95-B6F1DDBFCACD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8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2265-4F11-BD95-B6F1DDBFCACD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8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'інд+дох'!$A$3:$A$5</c:f>
              <c:strCache>
                <c:ptCount val="3"/>
                <c:pt idx="0">
                  <c:v>травень</c:v>
                </c:pt>
                <c:pt idx="1">
                  <c:v>червень</c:v>
                </c:pt>
                <c:pt idx="2">
                  <c:v>з початку 2025 року</c:v>
                </c:pt>
              </c:strCache>
            </c:strRef>
          </c:cat>
          <c:val>
            <c:numRef>
              <c:f>'інд+дох'!$C$3:$C$5</c:f>
              <c:numCache>
                <c:formatCode>0.00%</c:formatCode>
                <c:ptCount val="3"/>
                <c:pt idx="0">
                  <c:v>-1.1188624769472577E-3</c:v>
                </c:pt>
                <c:pt idx="1">
                  <c:v>0.14395202117269923</c:v>
                </c:pt>
                <c:pt idx="2">
                  <c:v>0.18229459898617972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265-4F11-BD95-B6F1DDBFCACD}"/>
            </c:ext>
          </c:extLst>
        </c:ser>
        <c:ser>
          <c:idx val="2"/>
          <c:order val="2"/>
          <c:tx>
            <c:strRef>
              <c:f>'інд+дох'!$D$2</c:f>
              <c:strCache>
                <c:ptCount val="1"/>
                <c:pt idx="0">
                  <c:v>Відкриті ІСІ</c:v>
                </c:pt>
              </c:strCache>
            </c:strRef>
          </c:tx>
          <c:spPr>
            <a:solidFill>
              <a:srgbClr val="CC99FF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1.4505951193128364E-3"/>
                  <c:y val="-2.1373725809335387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265-4F11-BD95-B6F1DDBFCACD}"/>
                </c:ext>
              </c:extLst>
            </c:dLbl>
            <c:dLbl>
              <c:idx val="1"/>
              <c:layout>
                <c:manualLayout>
                  <c:x val="2.5453076956104548E-3"/>
                  <c:y val="-2.7366905657264073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265-4F11-BD95-B6F1DDBFCACD}"/>
                </c:ext>
              </c:extLst>
            </c:dLbl>
            <c:dLbl>
              <c:idx val="2"/>
              <c:layout>
                <c:manualLayout>
                  <c:x val="1.4649800560448956E-3"/>
                  <c:y val="-1.6262168611739097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265-4F11-BD95-B6F1DDBFCACD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2265-4F11-BD95-B6F1DDBFCACD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2265-4F11-BD95-B6F1DDBFCACD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8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'інд+дох'!$A$3:$A$5</c:f>
              <c:strCache>
                <c:ptCount val="3"/>
                <c:pt idx="0">
                  <c:v>травень</c:v>
                </c:pt>
                <c:pt idx="1">
                  <c:v>червень</c:v>
                </c:pt>
                <c:pt idx="2">
                  <c:v>з початку 2025 року</c:v>
                </c:pt>
              </c:strCache>
            </c:strRef>
          </c:cat>
          <c:val>
            <c:numRef>
              <c:f>'інд+дох'!$D$3:$D$5</c:f>
              <c:numCache>
                <c:formatCode>0.00%</c:formatCode>
                <c:ptCount val="3"/>
                <c:pt idx="0">
                  <c:v>8.119348048213822E-3</c:v>
                </c:pt>
                <c:pt idx="1">
                  <c:v>9.5719693753649384E-3</c:v>
                </c:pt>
                <c:pt idx="2">
                  <c:v>0.22923284643917738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2265-4F11-BD95-B6F1DDBFCACD}"/>
            </c:ext>
          </c:extLst>
        </c:ser>
        <c:ser>
          <c:idx val="3"/>
          <c:order val="3"/>
          <c:tx>
            <c:strRef>
              <c:f>'інд+дох'!$E$2</c:f>
              <c:strCache>
                <c:ptCount val="1"/>
                <c:pt idx="0">
                  <c:v>Інтервальні ІСІ</c:v>
                </c:pt>
              </c:strCache>
            </c:strRef>
          </c:tx>
          <c:spPr>
            <a:solidFill>
              <a:srgbClr val="969696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2.8051451253479631E-3"/>
                  <c:y val="-1.3259502975280335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265-4F11-BD95-B6F1DDBFCACD}"/>
                </c:ext>
              </c:extLst>
            </c:dLbl>
            <c:dLbl>
              <c:idx val="1"/>
              <c:layout>
                <c:manualLayout>
                  <c:x val="3.0788135955309714E-3"/>
                  <c:y val="-5.5963923513593361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265-4F11-BD95-B6F1DDBFCACD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2265-4F11-BD95-B6F1DDBFCACD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2265-4F11-BD95-B6F1DDBFCACD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808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'інд+дох'!$A$3:$A$5</c:f>
              <c:strCache>
                <c:ptCount val="3"/>
                <c:pt idx="0">
                  <c:v>травень</c:v>
                </c:pt>
                <c:pt idx="1">
                  <c:v>червень</c:v>
                </c:pt>
                <c:pt idx="2">
                  <c:v>з початку 2025 року</c:v>
                </c:pt>
              </c:strCache>
            </c:strRef>
          </c:cat>
          <c:val>
            <c:numRef>
              <c:f>'інд+дох'!$E$3:$E$5</c:f>
              <c:numCache>
                <c:formatCode>0.00%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2265-4F11-BD95-B6F1DDBFCACD}"/>
            </c:ext>
          </c:extLst>
        </c:ser>
        <c:ser>
          <c:idx val="4"/>
          <c:order val="4"/>
          <c:tx>
            <c:strRef>
              <c:f>'інд+дох'!$F$2</c:f>
              <c:strCache>
                <c:ptCount val="1"/>
                <c:pt idx="0">
                  <c:v>Закриті ІСІ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invertIfNegative val="0"/>
          <c:dLbls>
            <c:dLbl>
              <c:idx val="1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2265-4F11-BD95-B6F1DDBFCACD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2265-4F11-BD95-B6F1DDBFCACD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2265-4F11-BD95-B6F1DDBFCACD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'інд+дох'!$A$3:$A$5</c:f>
              <c:strCache>
                <c:ptCount val="3"/>
                <c:pt idx="0">
                  <c:v>травень</c:v>
                </c:pt>
                <c:pt idx="1">
                  <c:v>червень</c:v>
                </c:pt>
                <c:pt idx="2">
                  <c:v>з початку 2025 року</c:v>
                </c:pt>
              </c:strCache>
            </c:strRef>
          </c:cat>
          <c:val>
            <c:numRef>
              <c:f>'інд+дох'!$F$3:$F$5</c:f>
              <c:numCache>
                <c:formatCode>0.00%</c:formatCode>
                <c:ptCount val="3"/>
                <c:pt idx="0">
                  <c:v>2.5779918249366207E-4</c:v>
                </c:pt>
                <c:pt idx="1">
                  <c:v>-4.9256865224308237E-3</c:v>
                </c:pt>
                <c:pt idx="2">
                  <c:v>3.5629764148674678E-2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265-4F11-BD95-B6F1DDBFCAC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0"/>
        <c:overlap val="-10"/>
        <c:axId val="301944048"/>
        <c:axId val="1"/>
      </c:barChart>
      <c:catAx>
        <c:axId val="3019440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  <c:max val="0.23"/>
          <c:min val="-0.05"/>
        </c:scaling>
        <c:delete val="0"/>
        <c:axPos val="l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301944048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4.1052205305726931E-3"/>
          <c:y val="0.76247950708013768"/>
          <c:w val="0.61742516779813295"/>
          <c:h val="8.4294216863130794E-2"/>
        </c:manualLayout>
      </c:layout>
      <c:overlay val="0"/>
      <c:spPr>
        <a:solidFill>
          <a:srgbClr val="FFFFFF"/>
        </a:solidFill>
        <a:ln w="3175">
          <a:solidFill>
            <a:srgbClr val="FFFFCC"/>
          </a:solidFill>
          <a:prstDash val="solid"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Динаміка українських та світових індексів акцій
за місяць</a:t>
            </a:r>
          </a:p>
        </c:rich>
      </c:tx>
      <c:layout>
        <c:manualLayout>
          <c:xMode val="edge"/>
          <c:yMode val="edge"/>
          <c:x val="0.17021822416364421"/>
          <c:y val="1.428617268690262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1915917030683288"/>
          <c:y val="0.28000898466329138"/>
          <c:w val="0.64977533647083408"/>
          <c:h val="0.4828726368173085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'інд+дох'!$B$22</c:f>
              <c:strCache>
                <c:ptCount val="1"/>
                <c:pt idx="0">
                  <c:v>Зміна за місяць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26A4-4F8F-9BEB-AE4543DC8DA9}"/>
                </c:ext>
              </c:extLst>
            </c:dLbl>
            <c:dLbl>
              <c:idx val="1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26A4-4F8F-9BEB-AE4543DC8DA9}"/>
                </c:ext>
              </c:extLst>
            </c:dLbl>
            <c:dLbl>
              <c:idx val="2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26A4-4F8F-9BEB-AE4543DC8DA9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26A4-4F8F-9BEB-AE4543DC8DA9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26A4-4F8F-9BEB-AE4543DC8DA9}"/>
                </c:ext>
              </c:extLst>
            </c:dLbl>
            <c:dLbl>
              <c:idx val="5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26A4-4F8F-9BEB-AE4543DC8DA9}"/>
                </c:ext>
              </c:extLst>
            </c:dLbl>
            <c:dLbl>
              <c:idx val="6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26A4-4F8F-9BEB-AE4543DC8DA9}"/>
                </c:ext>
              </c:extLst>
            </c:dLbl>
            <c:dLbl>
              <c:idx val="7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26A4-4F8F-9BEB-AE4543DC8DA9}"/>
                </c:ext>
              </c:extLst>
            </c:dLbl>
            <c:dLbl>
              <c:idx val="8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26A4-4F8F-9BEB-AE4543DC8DA9}"/>
                </c:ext>
              </c:extLst>
            </c:dLbl>
            <c:dLbl>
              <c:idx val="9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26A4-4F8F-9BEB-AE4543DC8DA9}"/>
                </c:ext>
              </c:extLst>
            </c:dLbl>
            <c:dLbl>
              <c:idx val="10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26A4-4F8F-9BEB-AE4543DC8DA9}"/>
                </c:ext>
              </c:extLst>
            </c:dLbl>
            <c:dLbl>
              <c:idx val="11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26A4-4F8F-9BEB-AE4543DC8DA9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l">
                  <a:defRPr sz="1100" b="1" i="0" u="none" strike="noStrike" baseline="0">
                    <a:solidFill>
                      <a:srgbClr val="333333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'інд+дох'!$A$23:$A$33</c:f>
              <c:strCache>
                <c:ptCount val="11"/>
                <c:pt idx="0">
                  <c:v>Індекс ПФТС</c:v>
                </c:pt>
                <c:pt idx="1">
                  <c:v>CAC 40 (Франція)</c:v>
                </c:pt>
                <c:pt idx="2">
                  <c:v>DAX (ФРН)</c:v>
                </c:pt>
                <c:pt idx="3">
                  <c:v>FTSE 100  (Великобританія)</c:v>
                </c:pt>
                <c:pt idx="4">
                  <c:v>Індекс УБ</c:v>
                </c:pt>
                <c:pt idx="5">
                  <c:v>WIG20 (Польща)</c:v>
                </c:pt>
                <c:pt idx="6">
                  <c:v>SSE COMPOSITE (Китай)</c:v>
                </c:pt>
                <c:pt idx="7">
                  <c:v>HANG SENG (Гонг-Конг)</c:v>
                </c:pt>
                <c:pt idx="8">
                  <c:v>DJI (США)</c:v>
                </c:pt>
                <c:pt idx="9">
                  <c:v>S&amp;P 500 (США)</c:v>
                </c:pt>
                <c:pt idx="10">
                  <c:v>NIKKEI 225 (Японія)</c:v>
                </c:pt>
              </c:strCache>
            </c:strRef>
          </c:cat>
          <c:val>
            <c:numRef>
              <c:f>'інд+дох'!$B$23:$B$33</c:f>
              <c:numCache>
                <c:formatCode>0.00%</c:formatCode>
                <c:ptCount val="11"/>
                <c:pt idx="0">
                  <c:v>-2.5031323777561565E-2</c:v>
                </c:pt>
                <c:pt idx="1">
                  <c:v>-1.1091488656314819E-2</c:v>
                </c:pt>
                <c:pt idx="2">
                  <c:v>-3.6616344716194904E-3</c:v>
                </c:pt>
                <c:pt idx="3">
                  <c:v>-1.301813190947021E-3</c:v>
                </c:pt>
                <c:pt idx="4">
                  <c:v>0</c:v>
                </c:pt>
                <c:pt idx="5">
                  <c:v>2.6520098417669002E-2</c:v>
                </c:pt>
                <c:pt idx="6">
                  <c:v>2.8959011079943586E-2</c:v>
                </c:pt>
                <c:pt idx="7">
                  <c:v>3.359887195107536E-2</c:v>
                </c:pt>
                <c:pt idx="8">
                  <c:v>4.3167659764935307E-2</c:v>
                </c:pt>
                <c:pt idx="9">
                  <c:v>4.960679602617879E-2</c:v>
                </c:pt>
                <c:pt idx="10">
                  <c:v>6.6437069835190821E-2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6A4-4F8F-9BEB-AE4543DC8DA9}"/>
            </c:ext>
          </c:extLst>
        </c:ser>
        <c:ser>
          <c:idx val="1"/>
          <c:order val="1"/>
          <c:tx>
            <c:strRef>
              <c:f>'інд+дох'!$C$22</c:f>
              <c:strCache>
                <c:ptCount val="1"/>
                <c:pt idx="0">
                  <c:v>Зміна з початку року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dLbls>
            <c:delete val="1"/>
          </c:dLbls>
          <c:cat>
            <c:strRef>
              <c:f>'інд+дох'!$A$23:$A$33</c:f>
              <c:strCache>
                <c:ptCount val="11"/>
                <c:pt idx="0">
                  <c:v>Індекс ПФТС</c:v>
                </c:pt>
                <c:pt idx="1">
                  <c:v>CAC 40 (Франція)</c:v>
                </c:pt>
                <c:pt idx="2">
                  <c:v>DAX (ФРН)</c:v>
                </c:pt>
                <c:pt idx="3">
                  <c:v>FTSE 100  (Великобританія)</c:v>
                </c:pt>
                <c:pt idx="4">
                  <c:v>Індекс УБ</c:v>
                </c:pt>
                <c:pt idx="5">
                  <c:v>WIG20 (Польща)</c:v>
                </c:pt>
                <c:pt idx="6">
                  <c:v>SSE COMPOSITE (Китай)</c:v>
                </c:pt>
                <c:pt idx="7">
                  <c:v>HANG SENG (Гонг-Конг)</c:v>
                </c:pt>
                <c:pt idx="8">
                  <c:v>DJI (США)</c:v>
                </c:pt>
                <c:pt idx="9">
                  <c:v>S&amp;P 500 (США)</c:v>
                </c:pt>
                <c:pt idx="10">
                  <c:v>NIKKEI 225 (Японія)</c:v>
                </c:pt>
              </c:strCache>
            </c:strRef>
          </c:cat>
          <c:val>
            <c:numRef>
              <c:f>'інд+дох'!$C$23:$C$33</c:f>
              <c:numCache>
                <c:formatCode>0.00%</c:formatCode>
                <c:ptCount val="11"/>
                <c:pt idx="0">
                  <c:v>-1.9753141428585974E-2</c:v>
                </c:pt>
                <c:pt idx="1">
                  <c:v>3.863704723374628E-2</c:v>
                </c:pt>
                <c:pt idx="2">
                  <c:v>0.20093635385556596</c:v>
                </c:pt>
                <c:pt idx="3">
                  <c:v>7.1936689253176755E-2</c:v>
                </c:pt>
                <c:pt idx="4">
                  <c:v>0</c:v>
                </c:pt>
                <c:pt idx="5">
                  <c:v>0.2980643336481128</c:v>
                </c:pt>
                <c:pt idx="6">
                  <c:v>2.7648160966178947E-2</c:v>
                </c:pt>
                <c:pt idx="7">
                  <c:v>0.20001694919478852</c:v>
                </c:pt>
                <c:pt idx="8">
                  <c:v>3.6445608827708975E-2</c:v>
                </c:pt>
                <c:pt idx="9">
                  <c:v>5.4971155955066742E-2</c:v>
                </c:pt>
                <c:pt idx="10">
                  <c:v>1.4860429522435936E-2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26A4-4F8F-9BEB-AE4543DC8DA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0"/>
        <c:axId val="301937328"/>
        <c:axId val="1"/>
      </c:barChart>
      <c:catAx>
        <c:axId val="301937328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3"/>
          <c:min val="-0.05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301937328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5221437353095107"/>
          <c:y val="0.87145653390105993"/>
          <c:w val="0.58430678871558628"/>
          <c:h val="6.857362889713257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uk-UA"/>
              <a:t>Частки фондів у сукупній ВЧА відкритих ІСІ</a:t>
            </a:r>
          </a:p>
        </c:rich>
      </c:tx>
      <c:layout>
        <c:manualLayout>
          <c:xMode val="edge"/>
          <c:yMode val="edge"/>
          <c:x val="0.24209854832418282"/>
          <c:y val="7.2370845973380726E-2"/>
        </c:manualLayout>
      </c:layout>
      <c:overlay val="0"/>
      <c:spPr>
        <a:noFill/>
        <a:ln w="25400">
          <a:noFill/>
        </a:ln>
      </c:spPr>
    </c:title>
    <c:autoTitleDeleted val="0"/>
    <c:view3D>
      <c:rotX val="35"/>
      <c:hPercent val="50"/>
      <c:rotY val="26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4251442348137229"/>
          <c:y val="0.31360699921798318"/>
          <c:w val="0.36177226255261408"/>
          <c:h val="0.36624034174407827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F6F-4C37-BF8C-C5F5BB3D8B3C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7F6F-4C37-BF8C-C5F5BB3D8B3C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2-7F6F-4C37-BF8C-C5F5BB3D8B3C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F6F-4C37-BF8C-C5F5BB3D8B3C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7F6F-4C37-BF8C-C5F5BB3D8B3C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F6F-4C37-BF8C-C5F5BB3D8B3C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7F6F-4C37-BF8C-C5F5BB3D8B3C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F6F-4C37-BF8C-C5F5BB3D8B3C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7F6F-4C37-BF8C-C5F5BB3D8B3C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F6F-4C37-BF8C-C5F5BB3D8B3C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A-7F6F-4C37-BF8C-C5F5BB3D8B3C}"/>
              </c:ext>
            </c:extLst>
          </c:dPt>
          <c:dLbls>
            <c:dLbl>
              <c:idx val="0"/>
              <c:layout>
                <c:manualLayout>
                  <c:xMode val="edge"/>
                  <c:yMode val="edge"/>
                  <c:x val="0.16919387184019594"/>
                  <c:y val="0.36404728580549095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6F-4C37-BF8C-C5F5BB3D8B3C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8969933638300611"/>
                  <c:y val="0.1579000275782852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F6F-4C37-BF8C-C5F5BB3D8B3C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73867568437548958"/>
                  <c:y val="0.50659592181366508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6F-4C37-BF8C-C5F5BB3D8B3C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00160006233006"/>
                  <c:y val="0.63379316625172821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6F-4C37-BF8C-C5F5BB3D8B3C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57223293240261386"/>
                  <c:y val="0.79827236164577531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6F-4C37-BF8C-C5F5BB3D8B3C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43467693903660093"/>
                  <c:y val="0.85748487198763235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6F-4C37-BF8C-C5F5BB3D8B3C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26823418706372526"/>
                  <c:y val="0.76318346662837866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F6F-4C37-BF8C-C5F5BB3D8B3C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12655151389673192"/>
                  <c:y val="0.7017779003479343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F6F-4C37-BF8C-C5F5BB3D8B3C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8.9411395687908415E-2"/>
                  <c:y val="0.60309038311150609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F6F-4C37-BF8C-C5F5BB3D8B3C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1994561903807188"/>
                  <c:y val="0.52633342526095073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F6F-4C37-BF8C-C5F5BB3D8B3C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13480487349869269"/>
                  <c:y val="0.44738341147180816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F6F-4C37-BF8C-C5F5BB3D8B3C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В_ВЧА!$B$21:$B$31</c:f>
              <c:strCache>
                <c:ptCount val="11"/>
                <c:pt idx="0">
                  <c:v>Інші</c:v>
                </c:pt>
                <c:pt idx="1">
                  <c:v>ОТП Класичний</c:v>
                </c:pt>
                <c:pt idx="2">
                  <c:v>КІНТО-Класичний</c:v>
                </c:pt>
                <c:pt idx="3">
                  <c:v>УНIВЕР.УА/Михайло Грушевський: Фонд Державних Паперiв</c:v>
                </c:pt>
                <c:pt idx="4">
                  <c:v>КІНТО-Казначейський</c:v>
                </c:pt>
                <c:pt idx="5">
                  <c:v>ОТП Фонд Акцій</c:v>
                </c:pt>
                <c:pt idx="6">
                  <c:v>УНІВЕР.УА/Ярослав Мудрий: Фонд Акцiй</c:v>
                </c:pt>
                <c:pt idx="7">
                  <c:v>Альтус-Депозит</c:v>
                </c:pt>
                <c:pt idx="8">
                  <c:v>Альтус-Збалансований</c:v>
                </c:pt>
                <c:pt idx="9">
                  <c:v>ВСІ</c:v>
                </c:pt>
                <c:pt idx="10">
                  <c:v>КІНТО-Еквіті</c:v>
                </c:pt>
              </c:strCache>
            </c:strRef>
          </c:cat>
          <c:val>
            <c:numRef>
              <c:f>В_ВЧА!$C$21:$C$31</c:f>
              <c:numCache>
                <c:formatCode>#,##0.00</c:formatCode>
                <c:ptCount val="11"/>
                <c:pt idx="0">
                  <c:v>9223982.5100999773</c:v>
                </c:pt>
                <c:pt idx="1">
                  <c:v>92636150.150000006</c:v>
                </c:pt>
                <c:pt idx="2">
                  <c:v>33960430.100000001</c:v>
                </c:pt>
                <c:pt idx="3">
                  <c:v>13891307.73</c:v>
                </c:pt>
                <c:pt idx="4">
                  <c:v>11272900.73</c:v>
                </c:pt>
                <c:pt idx="5">
                  <c:v>11193015.939999999</c:v>
                </c:pt>
                <c:pt idx="6">
                  <c:v>9811223.2699999996</c:v>
                </c:pt>
                <c:pt idx="7">
                  <c:v>6730123.0599999996</c:v>
                </c:pt>
                <c:pt idx="8">
                  <c:v>5022432.5199999996</c:v>
                </c:pt>
                <c:pt idx="9">
                  <c:v>3348543.74</c:v>
                </c:pt>
                <c:pt idx="10">
                  <c:v>3160117.64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F6F-4C37-BF8C-C5F5BB3D8B3C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7F6F-4C37-BF8C-C5F5BB3D8B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7F6F-4C37-BF8C-C5F5BB3D8B3C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7F6F-4C37-BF8C-C5F5BB3D8B3C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7F6F-4C37-BF8C-C5F5BB3D8B3C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7F6F-4C37-BF8C-C5F5BB3D8B3C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7F6F-4C37-BF8C-C5F5BB3D8B3C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7F6F-4C37-BF8C-C5F5BB3D8B3C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7F6F-4C37-BF8C-C5F5BB3D8B3C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7F6F-4C37-BF8C-C5F5BB3D8B3C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5-7F6F-4C37-BF8C-C5F5BB3D8B3C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6-7F6F-4C37-BF8C-C5F5BB3D8B3C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В_ВЧА!$B$21:$B$31</c:f>
              <c:strCache>
                <c:ptCount val="11"/>
                <c:pt idx="0">
                  <c:v>Інші</c:v>
                </c:pt>
                <c:pt idx="1">
                  <c:v>ОТП Класичний</c:v>
                </c:pt>
                <c:pt idx="2">
                  <c:v>КІНТО-Класичний</c:v>
                </c:pt>
                <c:pt idx="3">
                  <c:v>УНIВЕР.УА/Михайло Грушевський: Фонд Державних Паперiв</c:v>
                </c:pt>
                <c:pt idx="4">
                  <c:v>КІНТО-Казначейський</c:v>
                </c:pt>
                <c:pt idx="5">
                  <c:v>ОТП Фонд Акцій</c:v>
                </c:pt>
                <c:pt idx="6">
                  <c:v>УНІВЕР.УА/Ярослав Мудрий: Фонд Акцiй</c:v>
                </c:pt>
                <c:pt idx="7">
                  <c:v>Альтус-Депозит</c:v>
                </c:pt>
                <c:pt idx="8">
                  <c:v>Альтус-Збалансований</c:v>
                </c:pt>
                <c:pt idx="9">
                  <c:v>ВСІ</c:v>
                </c:pt>
                <c:pt idx="10">
                  <c:v>КІНТО-Еквіті</c:v>
                </c:pt>
              </c:strCache>
            </c:strRef>
          </c:cat>
          <c:val>
            <c:numRef>
              <c:f>В_ВЧА!$D$21:$D$31</c:f>
              <c:numCache>
                <c:formatCode>0.00%</c:formatCode>
                <c:ptCount val="11"/>
                <c:pt idx="0">
                  <c:v>4.6062282327056149E-2</c:v>
                </c:pt>
                <c:pt idx="1">
                  <c:v>0.46260197232904504</c:v>
                </c:pt>
                <c:pt idx="2">
                  <c:v>0.16958997022182132</c:v>
                </c:pt>
                <c:pt idx="3">
                  <c:v>6.936974759553638E-2</c:v>
                </c:pt>
                <c:pt idx="4">
                  <c:v>5.6294072056356191E-2</c:v>
                </c:pt>
                <c:pt idx="5">
                  <c:v>5.5895147215964475E-2</c:v>
                </c:pt>
                <c:pt idx="6">
                  <c:v>4.8994817123913285E-2</c:v>
                </c:pt>
                <c:pt idx="7">
                  <c:v>3.3608566380747718E-2</c:v>
                </c:pt>
                <c:pt idx="8">
                  <c:v>2.5080783105509222E-2</c:v>
                </c:pt>
                <c:pt idx="9">
                  <c:v>1.6721797441342362E-2</c:v>
                </c:pt>
                <c:pt idx="10">
                  <c:v>1.5780844202707912E-2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F6F-4C37-BF8C-C5F5BB3D8B3C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orientation="landscape" horizontalDpi="300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uk-UA"/>
              <a:t>Динаміка ВЧА відкритих ІСІ за місяць</a:t>
            </a:r>
          </a:p>
        </c:rich>
      </c:tx>
      <c:layout>
        <c:manualLayout>
          <c:xMode val="edge"/>
          <c:yMode val="edge"/>
          <c:x val="0.39289642607150765"/>
          <c:y val="3.90155961617083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5421552146995101E-2"/>
          <c:y val="0.32033857901192142"/>
          <c:w val="0.8834491892590548"/>
          <c:h val="0.4086370334831561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'В_динаміка ВЧА'!$C$53</c:f>
              <c:strCache>
                <c:ptCount val="1"/>
                <c:pt idx="0">
                  <c:v>Зміна ВЧА, тис. грн.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invertIfNegative val="0"/>
          <c:dLbls>
            <c:dLbl>
              <c:idx val="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D9B6-44AD-820B-1AA09BB91302}"/>
                </c:ext>
              </c:extLst>
            </c:dLbl>
            <c:dLbl>
              <c:idx val="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D9B6-44AD-820B-1AA09BB91302}"/>
                </c:ext>
              </c:extLst>
            </c:dLbl>
            <c:dLbl>
              <c:idx val="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D9B6-44AD-820B-1AA09BB91302}"/>
                </c:ext>
              </c:extLst>
            </c:dLbl>
            <c:dLbl>
              <c:idx val="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D9B6-44AD-820B-1AA09BB91302}"/>
                </c:ext>
              </c:extLst>
            </c:dLbl>
            <c:dLbl>
              <c:idx val="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D9B6-44AD-820B-1AA09BB91302}"/>
                </c:ext>
              </c:extLst>
            </c:dLbl>
            <c:dLbl>
              <c:idx val="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D9B6-44AD-820B-1AA09BB91302}"/>
                </c:ext>
              </c:extLst>
            </c:dLbl>
            <c:dLbl>
              <c:idx val="6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D9B6-44AD-820B-1AA09BB91302}"/>
                </c:ext>
              </c:extLst>
            </c:dLbl>
            <c:dLbl>
              <c:idx val="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D9B6-44AD-820B-1AA09BB91302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70024892893284119"/>
                  <c:y val="0.35319381788493898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9B6-44AD-820B-1AA09BB91302}"/>
                </c:ext>
              </c:extLst>
            </c:dLbl>
            <c:dLbl>
              <c:idx val="9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D9B6-44AD-820B-1AA09BB91302}"/>
                </c:ext>
              </c:extLst>
            </c:dLbl>
            <c:dLbl>
              <c:idx val="1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D9B6-44AD-820B-1AA09BB91302}"/>
                </c:ext>
              </c:extLst>
            </c:dLbl>
            <c:dLbl>
              <c:idx val="1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D9B6-44AD-820B-1AA09BB91302}"/>
                </c:ext>
              </c:extLst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D9B6-44AD-820B-1AA09BB91302}"/>
                </c:ext>
              </c:extLst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D9B6-44AD-820B-1AA09BB91302}"/>
                </c:ext>
              </c:extLst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D9B6-44AD-820B-1AA09BB91302}"/>
                </c:ext>
              </c:extLst>
            </c:dLbl>
            <c:dLbl>
              <c:idx val="1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D9B6-44AD-820B-1AA09BB91302}"/>
                </c:ext>
              </c:extLst>
            </c:dLbl>
            <c:dLbl>
              <c:idx val="16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D9B6-44AD-820B-1AA09BB91302}"/>
                </c:ext>
              </c:extLst>
            </c:dLbl>
            <c:dLbl>
              <c:idx val="1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D9B6-44AD-820B-1AA09BB91302}"/>
                </c:ext>
              </c:extLst>
            </c:dLbl>
            <c:dLbl>
              <c:idx val="18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D9B6-44AD-820B-1AA09BB91302}"/>
                </c:ext>
              </c:extLst>
            </c:dLbl>
            <c:dLbl>
              <c:idx val="19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D9B6-44AD-820B-1AA09BB91302}"/>
                </c:ext>
              </c:extLst>
            </c:dLbl>
            <c:dLbl>
              <c:idx val="2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D9B6-44AD-820B-1AA09BB91302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l"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'В_динаміка ВЧА'!$B$54:$B$64</c:f>
              <c:strCache>
                <c:ptCount val="11"/>
                <c:pt idx="0">
                  <c:v>УНIВЕР.УА/Михайло Грушевський: Фонд Державних Паперiв</c:v>
                </c:pt>
                <c:pt idx="1">
                  <c:v>КІНТО-Казначейський</c:v>
                </c:pt>
                <c:pt idx="2">
                  <c:v>КІНТО-Класичний</c:v>
                </c:pt>
                <c:pt idx="3">
                  <c:v>Софіївський</c:v>
                </c:pt>
                <c:pt idx="4">
                  <c:v>УНІВЕР.УА/Ярослав Мудрий: Фонд Акцiй</c:v>
                </c:pt>
                <c:pt idx="5">
                  <c:v>УНІВЕР.УА/Володимир Великий: Фонд Збалансований</c:v>
                </c:pt>
                <c:pt idx="6">
                  <c:v>ТАСК Ресурс</c:v>
                </c:pt>
                <c:pt idx="7">
                  <c:v>ОТП Фонд Акцій</c:v>
                </c:pt>
                <c:pt idx="8">
                  <c:v>КІНТО-Еквіті</c:v>
                </c:pt>
                <c:pt idx="9">
                  <c:v>ОТП Класичний</c:v>
                </c:pt>
                <c:pt idx="10">
                  <c:v>Інші</c:v>
                </c:pt>
              </c:strCache>
            </c:strRef>
          </c:cat>
          <c:val>
            <c:numRef>
              <c:f>'В_динаміка ВЧА'!$C$54:$C$64</c:f>
              <c:numCache>
                <c:formatCode>#,##0.00</c:formatCode>
                <c:ptCount val="11"/>
                <c:pt idx="0">
                  <c:v>1381.8182599999998</c:v>
                </c:pt>
                <c:pt idx="1">
                  <c:v>166.1243300000001</c:v>
                </c:pt>
                <c:pt idx="2">
                  <c:v>217.49213000000267</c:v>
                </c:pt>
                <c:pt idx="3">
                  <c:v>132.26445000000018</c:v>
                </c:pt>
                <c:pt idx="4">
                  <c:v>115.45603999999911</c:v>
                </c:pt>
                <c:pt idx="5">
                  <c:v>1.7276699999999257</c:v>
                </c:pt>
                <c:pt idx="6">
                  <c:v>30.718879999998961</c:v>
                </c:pt>
                <c:pt idx="7">
                  <c:v>-66.068439999999953</c:v>
                </c:pt>
                <c:pt idx="8">
                  <c:v>-468.40653999999955</c:v>
                </c:pt>
                <c:pt idx="9">
                  <c:v>-35164.15028999999</c:v>
                </c:pt>
                <c:pt idx="10">
                  <c:v>119.34963000000425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D9B6-44AD-820B-1AA09BB91302}"/>
            </c:ext>
          </c:extLst>
        </c:ser>
        <c:ser>
          <c:idx val="0"/>
          <c:order val="1"/>
          <c:tx>
            <c:strRef>
              <c:f>'В_динаміка ВЧА'!$E$53</c:f>
              <c:strCache>
                <c:ptCount val="1"/>
                <c:pt idx="0">
                  <c:v>Чистий притік/відтік капіталу, тис. грн.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9.0086078424873622E-2"/>
                  <c:y val="0.26284191098414061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9B6-44AD-820B-1AA09BB91302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17487297576593114"/>
                  <c:y val="0.2772160779910858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9B6-44AD-820B-1AA09BB91302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25814582136875552"/>
                  <c:y val="0.32855238873017578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9B6-44AD-820B-1AA09BB91302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33839056349511354"/>
                  <c:y val="0.28132298285021301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9B6-44AD-820B-1AA09BB91302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41636422801412176"/>
                  <c:y val="0.27926953042064945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9B6-44AD-820B-1AA09BB91302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49660897014047978"/>
                  <c:y val="0.27926953042064945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9B6-44AD-820B-1AA09BB91302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57382560879037148"/>
                  <c:y val="0.27516262556152221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9B6-44AD-820B-1AA09BB91302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65255629917849634"/>
                  <c:y val="0.2772160779910858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9B6-44AD-820B-1AA09BB91302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7290159119592714"/>
                  <c:y val="0.3573007227440661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9B6-44AD-820B-1AA09BB91302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80244742126358015"/>
                  <c:y val="0.72281525520638679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9B6-44AD-820B-1AA09BB91302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89783268077226985"/>
                  <c:y val="0.22587976725199585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9B6-44AD-820B-1AA09BB91302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7912478987418758"/>
                  <c:y val="0.35524727031450259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D9B6-44AD-820B-1AA09BB91302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0.62681741962853244"/>
                  <c:y val="0.3490869130258118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9B6-44AD-820B-1AA09BB91302}"/>
                </c:ext>
              </c:extLst>
            </c:dLbl>
            <c:dLbl>
              <c:idx val="13"/>
              <c:layout>
                <c:manualLayout>
                  <c:xMode val="edge"/>
                  <c:yMode val="edge"/>
                  <c:x val="0.67375302351376076"/>
                  <c:y val="0.38399560432839297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9B6-44AD-820B-1AA09BB91302}"/>
                </c:ext>
              </c:extLst>
            </c:dLbl>
            <c:dLbl>
              <c:idx val="14"/>
              <c:layout>
                <c:manualLayout>
                  <c:xMode val="edge"/>
                  <c:yMode val="edge"/>
                  <c:x val="0.72144565326810561"/>
                  <c:y val="0.34703346059624818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D9B6-44AD-820B-1AA09BB91302}"/>
                </c:ext>
              </c:extLst>
            </c:dLbl>
            <c:dLbl>
              <c:idx val="15"/>
              <c:layout>
                <c:manualLayout>
                  <c:xMode val="edge"/>
                  <c:yMode val="edge"/>
                  <c:x val="0.76989530889156699"/>
                  <c:y val="0.3511403654553753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D9B6-44AD-820B-1AA09BB91302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81455983516944552"/>
                  <c:y val="0.35319381788493898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D9B6-44AD-820B-1AA09BB91302}"/>
                </c:ext>
              </c:extLst>
            </c:dLbl>
            <c:dLbl>
              <c:idx val="17"/>
              <c:layout>
                <c:manualLayout>
                  <c:xMode val="edge"/>
                  <c:yMode val="edge"/>
                  <c:x val="0.85998138731644058"/>
                  <c:y val="0.3573007227440661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D9B6-44AD-820B-1AA09BB91302}"/>
                </c:ext>
              </c:extLst>
            </c:dLbl>
            <c:dLbl>
              <c:idx val="18"/>
              <c:layout>
                <c:manualLayout>
                  <c:xMode val="edge"/>
                  <c:yMode val="edge"/>
                  <c:x val="0.89858970664138649"/>
                  <c:y val="0.4147973907718469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9B6-44AD-820B-1AA09BB91302}"/>
                </c:ext>
              </c:extLst>
            </c:dLbl>
            <c:dLbl>
              <c:idx val="19"/>
              <c:layout>
                <c:manualLayout>
                  <c:xMode val="edge"/>
                  <c:yMode val="edge"/>
                  <c:x val="0.83424250776647679"/>
                  <c:y val="0.464080249081373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9B6-44AD-820B-1AA09BB91302}"/>
                </c:ext>
              </c:extLst>
            </c:dLbl>
            <c:dLbl>
              <c:idx val="20"/>
              <c:layout>
                <c:manualLayout>
                  <c:xMode val="edge"/>
                  <c:yMode val="edge"/>
                  <c:x val="0.86906569774583964"/>
                  <c:y val="0.6632651347490423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9B6-44AD-820B-1AA09BB91302}"/>
                </c:ext>
              </c:extLst>
            </c:dLbl>
            <c:dLbl>
              <c:idx val="21"/>
              <c:layout>
                <c:manualLayout>
                  <c:xMode val="edge"/>
                  <c:yMode val="edge"/>
                  <c:x val="0.92130048271488407"/>
                  <c:y val="0.4147973907718469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9B6-44AD-820B-1AA09BB91302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r"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'В_динаміка ВЧА'!$B$54:$B$64</c:f>
              <c:strCache>
                <c:ptCount val="11"/>
                <c:pt idx="0">
                  <c:v>УНIВЕР.УА/Михайло Грушевський: Фонд Державних Паперiв</c:v>
                </c:pt>
                <c:pt idx="1">
                  <c:v>КІНТО-Казначейський</c:v>
                </c:pt>
                <c:pt idx="2">
                  <c:v>КІНТО-Класичний</c:v>
                </c:pt>
                <c:pt idx="3">
                  <c:v>Софіївський</c:v>
                </c:pt>
                <c:pt idx="4">
                  <c:v>УНІВЕР.УА/Ярослав Мудрий: Фонд Акцiй</c:v>
                </c:pt>
                <c:pt idx="5">
                  <c:v>УНІВЕР.УА/Володимир Великий: Фонд Збалансований</c:v>
                </c:pt>
                <c:pt idx="6">
                  <c:v>ТАСК Ресурс</c:v>
                </c:pt>
                <c:pt idx="7">
                  <c:v>ОТП Фонд Акцій</c:v>
                </c:pt>
                <c:pt idx="8">
                  <c:v>КІНТО-Еквіті</c:v>
                </c:pt>
                <c:pt idx="9">
                  <c:v>ОТП Класичний</c:v>
                </c:pt>
                <c:pt idx="10">
                  <c:v>Інші</c:v>
                </c:pt>
              </c:strCache>
            </c:strRef>
          </c:cat>
          <c:val>
            <c:numRef>
              <c:f>'В_динаміка ВЧА'!$E$54:$E$64</c:f>
              <c:numCache>
                <c:formatCode>#,##0.00</c:formatCode>
                <c:ptCount val="11"/>
                <c:pt idx="0">
                  <c:v>1183.456220484175</c:v>
                </c:pt>
                <c:pt idx="1">
                  <c:v>96.387204059369481</c:v>
                </c:pt>
                <c:pt idx="2">
                  <c:v>9.1429236494139161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-19.60060344341062</c:v>
                </c:pt>
                <c:pt idx="7">
                  <c:v>-69.832370960028513</c:v>
                </c:pt>
                <c:pt idx="8">
                  <c:v>-488.80984500813889</c:v>
                </c:pt>
                <c:pt idx="9">
                  <c:v>-36415.642850088137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D9B6-44AD-820B-1AA09BB9130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30"/>
        <c:axId val="301958928"/>
        <c:axId val="1"/>
      </c:barChart>
      <c:lineChart>
        <c:grouping val="standard"/>
        <c:varyColors val="0"/>
        <c:ser>
          <c:idx val="2"/>
          <c:order val="2"/>
          <c:tx>
            <c:strRef>
              <c:f>'В_динаміка ВЧА'!$D$53</c:f>
              <c:strCache>
                <c:ptCount val="1"/>
                <c:pt idx="0">
                  <c:v>Зміна ВЧА, %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6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7.1160431696959001E-2"/>
                  <c:y val="0.2731091731319586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D9B6-44AD-820B-1AA09BB91302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15594732903801653"/>
                  <c:y val="0.34292655573712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D9B6-44AD-820B-1AA09BB91302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24527638159377357"/>
                  <c:y val="0.4743475112291913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D9B6-44AD-820B-1AA09BB91302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31719383915984917"/>
                  <c:y val="0.457919891792682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D9B6-44AD-820B-1AA09BB91302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39441047780974081"/>
                  <c:y val="0.464080249081373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D9B6-44AD-820B-1AA09BB91302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47541224580521541"/>
                  <c:y val="0.552378703552608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D9B6-44AD-820B-1AA09BB91302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55565698793157348"/>
                  <c:y val="0.5297907268274084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D9B6-44AD-820B-1AA09BB91302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63817280766528117"/>
                  <c:y val="0.5503252511230444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D9B6-44AD-820B-1AA09BB91302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71463242044605635"/>
                  <c:y val="0.5729132278482440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D9B6-44AD-820B-1AA09BB91302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7933631108341811"/>
                  <c:y val="0.5626459657004260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D9B6-44AD-820B-1AA09BB91302}"/>
                </c:ext>
              </c:extLst>
            </c:dLbl>
            <c:dLbl>
              <c:idx val="10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E-D9B6-44AD-820B-1AA09BB91302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5792806553892316"/>
                  <c:y val="1.026726214781799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D9B6-44AD-820B-1AA09BB91302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0.60410664355503485"/>
                  <c:y val="8.2138097182543942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D9B6-44AD-820B-1AA09BB91302}"/>
                </c:ext>
              </c:extLst>
            </c:dLbl>
            <c:dLbl>
              <c:idx val="1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B-D9B6-44AD-820B-1AA09BB91302}"/>
                </c:ext>
              </c:extLst>
            </c:dLbl>
            <c:dLbl>
              <c:idx val="1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C-D9B6-44AD-820B-1AA09BB91302}"/>
                </c:ext>
              </c:extLst>
            </c:dLbl>
            <c:dLbl>
              <c:idx val="1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D-D9B6-44AD-820B-1AA09BB91302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79184905909594794"/>
                  <c:y val="8.2138097182543942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D9B6-44AD-820B-1AA09BB91302}"/>
                </c:ext>
              </c:extLst>
            </c:dLbl>
            <c:dLbl>
              <c:idx val="17"/>
              <c:layout>
                <c:manualLayout>
                  <c:xMode val="edge"/>
                  <c:yMode val="edge"/>
                  <c:x val="0.83954168885029279"/>
                  <c:y val="8.2138097182543942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D9B6-44AD-820B-1AA09BB91302}"/>
                </c:ext>
              </c:extLst>
            </c:dLbl>
            <c:dLbl>
              <c:idx val="18"/>
              <c:layout>
                <c:manualLayout>
                  <c:xMode val="edge"/>
                  <c:yMode val="edge"/>
                  <c:x val="0.88723431860463775"/>
                  <c:y val="8.2138097182543942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D9B6-44AD-820B-1AA09BB91302}"/>
                </c:ext>
              </c:extLst>
            </c:dLbl>
            <c:dLbl>
              <c:idx val="19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F-D9B6-44AD-820B-1AA09BB91302}"/>
                </c:ext>
              </c:extLst>
            </c:dLbl>
            <c:dLbl>
              <c:idx val="20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E-D9B6-44AD-820B-1AA09BB91302}"/>
                </c:ext>
              </c:extLst>
            </c:dLbl>
            <c:dLbl>
              <c:idx val="21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D-D9B6-44AD-820B-1AA09BB91302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'В_динаміка ВЧА'!$B$54:$B$63</c:f>
              <c:strCache>
                <c:ptCount val="10"/>
                <c:pt idx="0">
                  <c:v>УНIВЕР.УА/Михайло Грушевський: Фонд Державних Паперiв</c:v>
                </c:pt>
                <c:pt idx="1">
                  <c:v>КІНТО-Казначейський</c:v>
                </c:pt>
                <c:pt idx="2">
                  <c:v>КІНТО-Класичний</c:v>
                </c:pt>
                <c:pt idx="3">
                  <c:v>Софіївський</c:v>
                </c:pt>
                <c:pt idx="4">
                  <c:v>УНІВЕР.УА/Ярослав Мудрий: Фонд Акцiй</c:v>
                </c:pt>
                <c:pt idx="5">
                  <c:v>УНІВЕР.УА/Володимир Великий: Фонд Збалансований</c:v>
                </c:pt>
                <c:pt idx="6">
                  <c:v>ТАСК Ресурс</c:v>
                </c:pt>
                <c:pt idx="7">
                  <c:v>ОТП Фонд Акцій</c:v>
                </c:pt>
                <c:pt idx="8">
                  <c:v>КІНТО-Еквіті</c:v>
                </c:pt>
                <c:pt idx="9">
                  <c:v>ОТП Класичний</c:v>
                </c:pt>
              </c:strCache>
            </c:strRef>
          </c:cat>
          <c:val>
            <c:numRef>
              <c:f>'В_динаміка ВЧА'!$D$54:$D$63</c:f>
              <c:numCache>
                <c:formatCode>0.00%</c:formatCode>
                <c:ptCount val="10"/>
                <c:pt idx="0">
                  <c:v>0.11046160303454812</c:v>
                </c:pt>
                <c:pt idx="1">
                  <c:v>1.4957024794340877E-2</c:v>
                </c:pt>
                <c:pt idx="2">
                  <c:v>6.445559962602234E-3</c:v>
                </c:pt>
                <c:pt idx="3">
                  <c:v>4.8159503190084774E-2</c:v>
                </c:pt>
                <c:pt idx="4">
                  <c:v>1.1907880754682588E-2</c:v>
                </c:pt>
                <c:pt idx="5">
                  <c:v>1.6967362414887117E-3</c:v>
                </c:pt>
                <c:pt idx="6">
                  <c:v>2.752021365752737E-3</c:v>
                </c:pt>
                <c:pt idx="7">
                  <c:v>-2.047880635576977E-2</c:v>
                </c:pt>
                <c:pt idx="8">
                  <c:v>-0.12271748533229508</c:v>
                </c:pt>
                <c:pt idx="9">
                  <c:v>-0.27514919893720396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43-D9B6-44AD-820B-1AA09BB9130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01958928"/>
        <c:scaling>
          <c:orientation val="minMax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"/>
        <c:crosses val="autoZero"/>
        <c:auto val="0"/>
        <c:lblAlgn val="ctr"/>
        <c:lblOffset val="40"/>
        <c:tickLblSkip val="2"/>
        <c:tickMarkSkip val="1"/>
        <c:noMultiLvlLbl val="0"/>
      </c:catAx>
      <c:valAx>
        <c:axId val="1"/>
        <c:scaling>
          <c:orientation val="minMax"/>
          <c:max val="1500"/>
          <c:min val="-37000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301958928"/>
        <c:crosses val="autoZero"/>
        <c:crossBetween val="between"/>
        <c:majorUnit val="10000"/>
        <c:minorUnit val="100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0.4"/>
          <c:min val="-1"/>
        </c:scaling>
        <c:delete val="0"/>
        <c:axPos val="r"/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22710776073497552"/>
          <c:y val="0.86655692527583872"/>
          <c:w val="0.48373953036549788"/>
          <c:h val="5.133631073908996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Доходність відкритих фондів, 
банківських депозитів та індексів за місяць</a:t>
            </a:r>
          </a:p>
        </c:rich>
      </c:tx>
      <c:layout>
        <c:manualLayout>
          <c:xMode val="edge"/>
          <c:yMode val="edge"/>
          <c:x val="0.31660810856587462"/>
          <c:y val="5.117869899898746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9877661185041964"/>
          <c:y val="9.5192380138116678E-2"/>
          <c:w val="0.78178636516427935"/>
          <c:h val="0.86901430900280707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5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6E9C-4410-AE35-80E480C0B0AB}"/>
              </c:ext>
            </c:extLst>
          </c:dPt>
          <c:dPt>
            <c:idx val="16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6E9C-4410-AE35-80E480C0B0AB}"/>
              </c:ext>
            </c:extLst>
          </c:dPt>
          <c:dPt>
            <c:idx val="17"/>
            <c:invertIfNegative val="0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6E9C-4410-AE35-80E480C0B0AB}"/>
              </c:ext>
            </c:extLst>
          </c:dPt>
          <c:dPt>
            <c:idx val="18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E9C-4410-AE35-80E480C0B0AB}"/>
              </c:ext>
            </c:extLst>
          </c:dPt>
          <c:dPt>
            <c:idx val="19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6E9C-4410-AE35-80E480C0B0AB}"/>
              </c:ext>
            </c:extLst>
          </c:dPt>
          <c:dPt>
            <c:idx val="20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6E9C-4410-AE35-80E480C0B0AB}"/>
              </c:ext>
            </c:extLst>
          </c:dPt>
          <c:dPt>
            <c:idx val="21"/>
            <c:invertIfNegative val="0"/>
            <c:bubble3D val="0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6E9C-4410-AE35-80E480C0B0AB}"/>
              </c:ext>
            </c:extLst>
          </c:dPt>
          <c:dPt>
            <c:idx val="2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E9C-4410-AE35-80E480C0B0AB}"/>
              </c:ext>
            </c:extLst>
          </c:dPt>
          <c:cat>
            <c:strRef>
              <c:f>'В_діаграма(дох)'!$A$2:$A$23</c:f>
              <c:strCache>
                <c:ptCount val="22"/>
                <c:pt idx="0">
                  <c:v>КІНТО-Еквіті</c:v>
                </c:pt>
                <c:pt idx="1">
                  <c:v>УНІВЕР.УА/Володимир Великий: Фонд Збалансований</c:v>
                </c:pt>
                <c:pt idx="2">
                  <c:v>ТАСК Ресурс</c:v>
                </c:pt>
                <c:pt idx="3">
                  <c:v>Надбання</c:v>
                </c:pt>
                <c:pt idx="4">
                  <c:v>ОТП Фонд Акцій</c:v>
                </c:pt>
                <c:pt idx="5">
                  <c:v>ВСІ</c:v>
                </c:pt>
                <c:pt idx="6">
                  <c:v>КІНТО-Класичний</c:v>
                </c:pt>
                <c:pt idx="7">
                  <c:v>КІНТО-Казначейський</c:v>
                </c:pt>
                <c:pt idx="8">
                  <c:v>Альтус-Депозит</c:v>
                </c:pt>
                <c:pt idx="9">
                  <c:v>Альтус-Збалансований</c:v>
                </c:pt>
                <c:pt idx="10">
                  <c:v>ОТП Класичний</c:v>
                </c:pt>
                <c:pt idx="11">
                  <c:v>УНIВЕР.УА/Тарас Шевченко: Фонд Заощаджень</c:v>
                </c:pt>
                <c:pt idx="12">
                  <c:v>УНІВЕР.УА/Ярослав Мудрий: Фонд Акцiй</c:v>
                </c:pt>
                <c:pt idx="13">
                  <c:v>УНIВЕР.УА/Михайло Грушевський: Фонд Державних Паперiв</c:v>
                </c:pt>
                <c:pt idx="14">
                  <c:v>Софіївський</c:v>
                </c:pt>
                <c:pt idx="15">
                  <c:v>Середня доходність фондів</c:v>
                </c:pt>
                <c:pt idx="16">
                  <c:v>Індекс УБ</c:v>
                </c:pt>
                <c:pt idx="17">
                  <c:v>Первпектива</c:v>
                </c:pt>
                <c:pt idx="18">
                  <c:v>Депозити у євро</c:v>
                </c:pt>
                <c:pt idx="19">
                  <c:v>Депозити у дол. США</c:v>
                </c:pt>
                <c:pt idx="20">
                  <c:v>Депозити у грн.</c:v>
                </c:pt>
                <c:pt idx="21">
                  <c:v>"Золотий" депозит (за офіційним курсом золота)</c:v>
                </c:pt>
              </c:strCache>
            </c:strRef>
          </c:cat>
          <c:val>
            <c:numRef>
              <c:f>'В_діаграма(дох)'!$B$2:$B$23</c:f>
              <c:numCache>
                <c:formatCode>0.00%</c:formatCode>
                <c:ptCount val="22"/>
                <c:pt idx="0">
                  <c:v>1.1948543080104734E-3</c:v>
                </c:pt>
                <c:pt idx="1">
                  <c:v>1.3974623730830249E-3</c:v>
                </c:pt>
                <c:pt idx="2">
                  <c:v>1.6967595251959899E-3</c:v>
                </c:pt>
                <c:pt idx="3">
                  <c:v>3.6629348341865597E-3</c:v>
                </c:pt>
                <c:pt idx="4">
                  <c:v>5.1546391751990939E-3</c:v>
                </c:pt>
                <c:pt idx="5">
                  <c:v>5.4923273805596029E-3</c:v>
                </c:pt>
                <c:pt idx="6">
                  <c:v>6.1729059479922466E-3</c:v>
                </c:pt>
                <c:pt idx="7">
                  <c:v>6.2868422196029616E-3</c:v>
                </c:pt>
                <c:pt idx="8">
                  <c:v>6.8565866637839701E-3</c:v>
                </c:pt>
                <c:pt idx="9">
                  <c:v>7.6928932014059814E-3</c:v>
                </c:pt>
                <c:pt idx="10">
                  <c:v>1.1291528430394049E-2</c:v>
                </c:pt>
                <c:pt idx="11">
                  <c:v>1.1748348112593066E-2</c:v>
                </c:pt>
                <c:pt idx="12">
                  <c:v>1.190794327742517E-2</c:v>
                </c:pt>
                <c:pt idx="13">
                  <c:v>1.486400362848328E-2</c:v>
                </c:pt>
                <c:pt idx="14">
                  <c:v>4.8159511552558598E-2</c:v>
                </c:pt>
                <c:pt idx="15">
                  <c:v>9.5719693753649384E-3</c:v>
                </c:pt>
                <c:pt idx="16">
                  <c:v>-2.5031323777561565E-2</c:v>
                </c:pt>
                <c:pt idx="17">
                  <c:v>0.14395202117269923</c:v>
                </c:pt>
                <c:pt idx="18">
                  <c:v>4.2883190635293778E-2</c:v>
                </c:pt>
                <c:pt idx="19">
                  <c:v>3.8051568091299615E-3</c:v>
                </c:pt>
                <c:pt idx="20">
                  <c:v>1.0973150684931508E-2</c:v>
                </c:pt>
                <c:pt idx="21">
                  <c:v>-2.8193717721985978E-3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E9C-4410-AE35-80E480C0B0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301943568"/>
        <c:axId val="1"/>
      </c:barChart>
      <c:catAx>
        <c:axId val="30194356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  <c:max val="0.15"/>
          <c:min val="-0.03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301943568"/>
        <c:crosses val="autoZero"/>
        <c:crossBetween val="between"/>
        <c:majorUnit val="0.01"/>
        <c:minorUnit val="0.0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uk-UA"/>
              <a:t>Динаміка ВЧА інтервальних ІСІ за місяць</a:t>
            </a:r>
          </a:p>
        </c:rich>
      </c:tx>
      <c:layout>
        <c:manualLayout>
          <c:xMode val="edge"/>
          <c:yMode val="edge"/>
          <c:x val="0.33847191114443059"/>
          <c:y val="6.666890198466940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1.8881697522519888E-2"/>
          <c:y val="0.34134477816150738"/>
          <c:w val="0.94268623186506706"/>
          <c:h val="0.4373479970194313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'І_динаміка ВЧА'!$C$32</c:f>
              <c:strCache>
                <c:ptCount val="1"/>
                <c:pt idx="0">
                  <c:v>Зміна ВЧА, тис. грн.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invertIfNegative val="0"/>
          <c:dLbls>
            <c:dLbl>
              <c:idx val="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9763-4328-9354-DA919CF05861}"/>
                </c:ext>
              </c:extLst>
            </c:dLbl>
            <c:dLbl>
              <c:idx val="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9763-4328-9354-DA919CF05861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4687297067892213"/>
                  <c:y val="0.59735336178263787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63-4328-9354-DA919CF05861}"/>
                </c:ext>
              </c:extLst>
            </c:dLbl>
            <c:dLbl>
              <c:idx val="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9763-4328-9354-DA919CF05861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1121060668158242"/>
                  <c:y val="0.41868070446372391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763-4328-9354-DA919CF05861}"/>
                </c:ext>
              </c:extLst>
            </c:dLbl>
            <c:dLbl>
              <c:idx val="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9763-4328-9354-DA919CF05861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65036958133124056"/>
                  <c:y val="0.53868472803612877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763-4328-9354-DA919CF05861}"/>
                </c:ext>
              </c:extLst>
            </c:dLbl>
            <c:dLbl>
              <c:idx val="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9763-4328-9354-DA919CF05861}"/>
                </c:ext>
              </c:extLst>
            </c:dLbl>
            <c:dLbl>
              <c:idx val="8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9763-4328-9354-DA919CF05861}"/>
                </c:ext>
              </c:extLst>
            </c:dLbl>
            <c:dLbl>
              <c:idx val="9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9763-4328-9354-DA919CF05861}"/>
                </c:ext>
              </c:extLst>
            </c:dLbl>
            <c:dLbl>
              <c:idx val="1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9763-4328-9354-DA919CF05861}"/>
                </c:ext>
              </c:extLst>
            </c:dLbl>
            <c:dLbl>
              <c:idx val="1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9763-4328-9354-DA919CF05861}"/>
                </c:ext>
              </c:extLst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9763-4328-9354-DA919CF05861}"/>
                </c:ext>
              </c:extLst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9763-4328-9354-DA919CF05861}"/>
                </c:ext>
              </c:extLst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9763-4328-9354-DA919CF05861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'І_динаміка ВЧА'!$B$33:$B$33</c:f>
              <c:strCache>
                <c:ptCount val="1"/>
                <c:pt idx="0">
                  <c:v>Промінвест-Керамет</c:v>
                </c:pt>
              </c:strCache>
            </c:strRef>
          </c:cat>
          <c:val>
            <c:numRef>
              <c:f>'І_динаміка ВЧА'!$C$33:$C$33</c:f>
              <c:numCache>
                <c:formatCode>#,##0.00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9763-4328-9354-DA919CF05861}"/>
            </c:ext>
          </c:extLst>
        </c:ser>
        <c:ser>
          <c:idx val="0"/>
          <c:order val="1"/>
          <c:tx>
            <c:strRef>
              <c:f>'І_динаміка ВЧА'!$E$32</c:f>
              <c:strCache>
                <c:ptCount val="1"/>
                <c:pt idx="0">
                  <c:v>Чистий притік/відтік капіталу, тис. грн.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65176822559216796"/>
                  <c:y val="0.70135684887872218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763-4328-9354-DA919CF05861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6784650528021504"/>
                  <c:y val="0.5920198496238643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763-4328-9354-DA919CF05861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7384841697696668"/>
                  <c:y val="0.58401958138570398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763-4328-9354-DA919CF05861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60910957563388235"/>
                  <c:y val="0.40801368014617678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763-4328-9354-DA919CF05861}"/>
                </c:ext>
              </c:extLst>
            </c:dLbl>
            <c:dLbl>
              <c:idx val="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B-9763-4328-9354-DA919CF05861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78813604103258939"/>
                  <c:y val="0.41068043622556355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763-4328-9354-DA919CF05861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6888322985067441"/>
                  <c:y val="0.54935175235367595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763-4328-9354-DA919CF05861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78743671890212574"/>
                  <c:y val="0.55201850843306266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763-4328-9354-DA919CF05861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78743671890212574"/>
                  <c:y val="0.35201180247905445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763-4328-9354-DA919CF05861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55945770437095965"/>
                  <c:y val="0.5120171672422611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763-4328-9354-DA919CF05861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52169430932591987"/>
                  <c:y val="0.3920131436698561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763-4328-9354-DA919CF05861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6784956993652402"/>
                  <c:y val="0.3786793632729222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763-4328-9354-DA919CF05861}"/>
                </c:ext>
              </c:extLst>
            </c:dLbl>
            <c:dLbl>
              <c:idx val="12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9763-4328-9354-DA919CF05861}"/>
                </c:ext>
              </c:extLst>
            </c:dLbl>
            <c:dLbl>
              <c:idx val="13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9763-4328-9354-DA919CF05861}"/>
                </c:ext>
              </c:extLst>
            </c:dLbl>
            <c:dLbl>
              <c:idx val="1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9763-4328-9354-DA919CF05861}"/>
                </c:ext>
              </c:extLst>
            </c:dLbl>
            <c:dLbl>
              <c:idx val="15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9763-4328-9354-DA919CF05861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'І_динаміка ВЧА'!$B$33:$B$33</c:f>
              <c:strCache>
                <c:ptCount val="1"/>
                <c:pt idx="0">
                  <c:v>Промінвест-Керамет</c:v>
                </c:pt>
              </c:strCache>
            </c:strRef>
          </c:cat>
          <c:val>
            <c:numRef>
              <c:f>'І_динаміка ВЧА'!$E$33:$E$33</c:f>
              <c:numCache>
                <c:formatCode>#,##0.00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9763-4328-9354-DA919CF0586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0"/>
        <c:axId val="301957488"/>
        <c:axId val="1"/>
      </c:barChart>
      <c:lineChart>
        <c:grouping val="standard"/>
        <c:varyColors val="0"/>
        <c:ser>
          <c:idx val="2"/>
          <c:order val="2"/>
          <c:tx>
            <c:strRef>
              <c:f>'І_динаміка ВЧА'!$D$32</c:f>
              <c:strCache>
                <c:ptCount val="1"/>
                <c:pt idx="0">
                  <c:v>Зміна ВЧА, %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49232277984644451"/>
                  <c:y val="0.6933565806405618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9763-4328-9354-DA919CF05861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2448853319146562"/>
                  <c:y val="1.066702431754710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9763-4328-9354-DA919CF05861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9722416407230847"/>
                  <c:y val="1.066702431754710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9763-4328-9354-DA919CF05861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58323465680672548"/>
                  <c:y val="0.38134611935230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9763-4328-9354-DA919CF05861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4757535746569481"/>
                  <c:y val="0.4800160942896197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9763-4328-9354-DA919CF05861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75596722303125918"/>
                  <c:y val="3.200107295264131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9763-4328-9354-DA919CF05861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67554517802793379"/>
                  <c:y val="0.53601797195674206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9763-4328-9354-DA919CF05861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77904485333656137"/>
                  <c:y val="0.5173506794010346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9763-4328-9354-DA919CF05861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7678556992491421"/>
                  <c:y val="0.3226774856057999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9763-4328-9354-DA919CF05861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54686990602261309"/>
                  <c:y val="1.066702431754710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763-4328-9354-DA919CF05861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49931600115108149"/>
                  <c:y val="0.586686337465090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763-4328-9354-DA919CF05861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4826855028354049"/>
                  <c:y val="1.066702431754710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763-4328-9354-DA919CF05861}"/>
                </c:ext>
              </c:extLst>
            </c:dLbl>
            <c:dLbl>
              <c:idx val="12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4-9763-4328-9354-DA919CF05861}"/>
                </c:ext>
              </c:extLst>
            </c:dLbl>
            <c:dLbl>
              <c:idx val="1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1-9763-4328-9354-DA919CF05861}"/>
                </c:ext>
              </c:extLst>
            </c:dLbl>
            <c:dLbl>
              <c:idx val="1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3-9763-4328-9354-DA919CF05861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'І_динаміка ВЧА'!$D$33:$D$33</c:f>
              <c:numCache>
                <c:formatCode>0.00%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0-9763-4328-9354-DA919CF0586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01957488"/>
        <c:scaling>
          <c:orientation val="minMax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301957488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4196239248413101"/>
          <c:y val="0.81602736029235357"/>
          <c:w val="0.47064379380206983"/>
          <c:h val="6.933565806405618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9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Доходність інтервальних фондів, 
банківських депозитів та індексів за місяць</a:t>
            </a:r>
          </a:p>
        </c:rich>
      </c:tx>
      <c:layout>
        <c:manualLayout>
          <c:xMode val="edge"/>
          <c:yMode val="edge"/>
          <c:x val="0.28004933184341652"/>
          <c:y val="9.6342127453390141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70759222340995E-2"/>
          <c:y val="0.17341582941610226"/>
          <c:w val="0.89004769465871292"/>
          <c:h val="0.7591759643327143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8E1B-446F-8A2A-DD30F3A7180C}"/>
              </c:ext>
            </c:extLst>
          </c:dPt>
          <c:dPt>
            <c:idx val="1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8E1B-446F-8A2A-DD30F3A7180C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E1B-446F-8A2A-DD30F3A7180C}"/>
              </c:ext>
            </c:extLst>
          </c:dPt>
          <c:dPt>
            <c:idx val="3"/>
            <c:invertIfNegative val="0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8E1B-446F-8A2A-DD30F3A7180C}"/>
              </c:ext>
            </c:extLst>
          </c:dPt>
          <c:dPt>
            <c:idx val="4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8E1B-446F-8A2A-DD30F3A7180C}"/>
              </c:ext>
            </c:extLst>
          </c:dPt>
          <c:dPt>
            <c:idx val="5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E1B-446F-8A2A-DD30F3A7180C}"/>
              </c:ext>
            </c:extLst>
          </c:dPt>
          <c:dPt>
            <c:idx val="6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8E1B-446F-8A2A-DD30F3A7180C}"/>
              </c:ext>
            </c:extLst>
          </c:dPt>
          <c:dPt>
            <c:idx val="7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8E1B-446F-8A2A-DD30F3A7180C}"/>
              </c:ext>
            </c:extLst>
          </c:dPt>
          <c:dPt>
            <c:idx val="8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8E1B-446F-8A2A-DD30F3A7180C}"/>
              </c:ext>
            </c:extLst>
          </c:dPt>
          <c:dPt>
            <c:idx val="9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8E1B-446F-8A2A-DD30F3A7180C}"/>
              </c:ext>
            </c:extLst>
          </c:dPt>
          <c:dPt>
            <c:idx val="10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8E1B-446F-8A2A-DD30F3A7180C}"/>
              </c:ext>
            </c:extLst>
          </c:dPt>
          <c:dPt>
            <c:idx val="11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8E1B-446F-8A2A-DD30F3A7180C}"/>
              </c:ext>
            </c:extLst>
          </c:dPt>
          <c:dPt>
            <c:idx val="1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8E1B-446F-8A2A-DD30F3A7180C}"/>
              </c:ext>
            </c:extLst>
          </c:dPt>
          <c:dPt>
            <c:idx val="13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8E1B-446F-8A2A-DD30F3A7180C}"/>
              </c:ext>
            </c:extLst>
          </c:dPt>
          <c:dPt>
            <c:idx val="14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8E1B-446F-8A2A-DD30F3A7180C}"/>
              </c:ext>
            </c:extLst>
          </c:dPt>
          <c:dPt>
            <c:idx val="15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8E1B-446F-8A2A-DD30F3A7180C}"/>
              </c:ext>
            </c:extLst>
          </c:dPt>
          <c:dPt>
            <c:idx val="16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8E1B-446F-8A2A-DD30F3A7180C}"/>
              </c:ext>
            </c:extLst>
          </c:dPt>
          <c:dPt>
            <c:idx val="17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8E1B-446F-8A2A-DD30F3A7180C}"/>
              </c:ext>
            </c:extLst>
          </c:dPt>
          <c:dPt>
            <c:idx val="18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8E1B-446F-8A2A-DD30F3A7180C}"/>
              </c:ext>
            </c:extLst>
          </c:dPt>
          <c:cat>
            <c:strRef>
              <c:f>'І_діаграма(дох)'!$A$2:$A$9</c:f>
              <c:strCache>
                <c:ptCount val="8"/>
                <c:pt idx="0">
                  <c:v>Промінвест-Керамет</c:v>
                </c:pt>
                <c:pt idx="1">
                  <c:v>Середня доходність фондів</c:v>
                </c:pt>
                <c:pt idx="2">
                  <c:v>Індекс УБ</c:v>
                </c:pt>
                <c:pt idx="3">
                  <c:v>Первпектива</c:v>
                </c:pt>
                <c:pt idx="4">
                  <c:v>Депозити у євро</c:v>
                </c:pt>
                <c:pt idx="5">
                  <c:v>Депозити у дол. США</c:v>
                </c:pt>
                <c:pt idx="6">
                  <c:v>Депозити у грн.</c:v>
                </c:pt>
                <c:pt idx="7">
                  <c:v>"Золотий" депозит (за офіційним курсом золота)</c:v>
                </c:pt>
              </c:strCache>
            </c:strRef>
          </c:cat>
          <c:val>
            <c:numRef>
              <c:f>'І_діаграма(дох)'!$B$2:$B$9</c:f>
              <c:numCache>
                <c:formatCode>0.00%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-2.5031323777561565E-2</c:v>
                </c:pt>
                <c:pt idx="3">
                  <c:v>0.14395202117269923</c:v>
                </c:pt>
                <c:pt idx="4">
                  <c:v>4.2883190635293778E-2</c:v>
                </c:pt>
                <c:pt idx="5">
                  <c:v>3.8051568091299615E-3</c:v>
                </c:pt>
                <c:pt idx="6">
                  <c:v>1.0973150684931508E-2</c:v>
                </c:pt>
                <c:pt idx="7">
                  <c:v>-2.8193717721985978E-3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8E1B-446F-8A2A-DD30F3A718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301941168"/>
        <c:axId val="1"/>
      </c:barChart>
      <c:catAx>
        <c:axId val="30194116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969696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15"/>
          <c:min val="-0.03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301941168"/>
        <c:crosses val="autoZero"/>
        <c:crossBetween val="between"/>
        <c:majorUnit val="0.01"/>
        <c:minorUnit val="0.0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uk-UA"/>
              <a:t>Динаміка ВЧА закритих ІСІ за місяць</a:t>
            </a:r>
          </a:p>
        </c:rich>
      </c:tx>
      <c:layout>
        <c:manualLayout>
          <c:xMode val="edge"/>
          <c:yMode val="edge"/>
          <c:x val="0.36700992116757697"/>
          <c:y val="5.325617852174881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675572228788018E-2"/>
          <c:y val="0.32841310088411774"/>
          <c:w val="0.92036984106752828"/>
          <c:h val="0.4585948706039481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'3_динаміка ВЧА'!$C$43</c:f>
              <c:strCache>
                <c:ptCount val="1"/>
                <c:pt idx="0">
                  <c:v>Зміна ВЧА, тис. грн.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1273154571492176"/>
                  <c:y val="0.28107427553145209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578-4D2A-A7C4-C2E7192DD85B}"/>
                </c:ext>
              </c:extLst>
            </c:dLbl>
            <c:dLbl>
              <c:idx val="1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1578-4D2A-A7C4-C2E7192DD85B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74966755215237624"/>
                  <c:y val="0.7159997334590674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78-4D2A-A7C4-C2E7192DD85B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67854159843772954"/>
                  <c:y val="0.51185104912569701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78-4D2A-A7C4-C2E7192DD85B}"/>
                </c:ext>
              </c:extLst>
            </c:dLbl>
            <c:dLbl>
              <c:idx val="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1578-4D2A-A7C4-C2E7192DD85B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72050591112937112"/>
                  <c:y val="0.50593369595661375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78-4D2A-A7C4-C2E7192DD85B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51637442396833511"/>
                  <c:y val="0.46747090035757299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78-4D2A-A7C4-C2E7192DD85B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59674675166588587"/>
                  <c:y val="0.47042957694211457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578-4D2A-A7C4-C2E7192DD85B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67783033890058308"/>
                  <c:y val="0.46155354718848979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578-4D2A-A7C4-C2E7192DD85B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75251259030096207"/>
                  <c:y val="0.47042957694211457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578-4D2A-A7C4-C2E7192DD85B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48365648525959759"/>
                  <c:y val="0.585817963739237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578-4D2A-A7C4-C2E7192DD85B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2277575980265323"/>
                  <c:y val="0.71895841004360905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578-4D2A-A7C4-C2E7192DD85B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0.56687385110573418"/>
                  <c:y val="0.71895841004360905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78-4D2A-A7C4-C2E7192DD85B}"/>
                </c:ext>
              </c:extLst>
            </c:dLbl>
            <c:dLbl>
              <c:idx val="13"/>
              <c:layout>
                <c:manualLayout>
                  <c:xMode val="edge"/>
                  <c:yMode val="edge"/>
                  <c:x val="0.61239446148310805"/>
                  <c:y val="0.9497351836378539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78-4D2A-A7C4-C2E7192DD85B}"/>
                </c:ext>
              </c:extLst>
            </c:dLbl>
            <c:dLbl>
              <c:idx val="1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1578-4D2A-A7C4-C2E7192DD85B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47512137081383998"/>
                  <c:y val="0.47930560669573935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578-4D2A-A7C4-C2E7192DD85B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'3_динаміка ВЧА'!$B$44:$B$46</c:f>
              <c:strCache>
                <c:ptCount val="3"/>
                <c:pt idx="0">
                  <c:v>Інжур Житній</c:v>
                </c:pt>
                <c:pt idx="1">
                  <c:v>КІНТО-Голд</c:v>
                </c:pt>
                <c:pt idx="2">
                  <c:v>Індекс Української Біржі</c:v>
                </c:pt>
              </c:strCache>
            </c:strRef>
          </c:cat>
          <c:val>
            <c:numRef>
              <c:f>'3_динаміка ВЧА'!$C$44:$C$46</c:f>
              <c:numCache>
                <c:formatCode>#,##0.00</c:formatCode>
                <c:ptCount val="3"/>
                <c:pt idx="0">
                  <c:v>4419.4386600000043</c:v>
                </c:pt>
                <c:pt idx="1">
                  <c:v>-27.221950000000188</c:v>
                </c:pt>
                <c:pt idx="2">
                  <c:v>-59.547449999999721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578-4D2A-A7C4-C2E7192DD85B}"/>
            </c:ext>
          </c:extLst>
        </c:ser>
        <c:ser>
          <c:idx val="0"/>
          <c:order val="1"/>
          <c:tx>
            <c:strRef>
              <c:f>'3_динаміка ВЧА'!$E$43</c:f>
              <c:strCache>
                <c:ptCount val="1"/>
                <c:pt idx="0">
                  <c:v>Чистий притік/відтік капіталу, тис. грн.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1-1578-4D2A-A7C4-C2E7192DD85B}"/>
                </c:ext>
              </c:extLst>
            </c:dLbl>
            <c:dLbl>
              <c:idx val="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1578-4D2A-A7C4-C2E7192DD85B}"/>
                </c:ext>
              </c:extLst>
            </c:dLbl>
            <c:dLbl>
              <c:idx val="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0-1578-4D2A-A7C4-C2E7192DD85B}"/>
                </c:ext>
              </c:extLst>
            </c:dLbl>
            <c:dLbl>
              <c:idx val="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C-1578-4D2A-A7C4-C2E7192DD85B}"/>
                </c:ext>
              </c:extLst>
            </c:dLbl>
            <c:dLbl>
              <c:idx val="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D-1578-4D2A-A7C4-C2E7192DD85B}"/>
                </c:ext>
              </c:extLst>
            </c:dLbl>
            <c:dLbl>
              <c:idx val="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E-1578-4D2A-A7C4-C2E7192DD85B}"/>
                </c:ext>
              </c:extLst>
            </c:dLbl>
            <c:dLbl>
              <c:idx val="6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F-1578-4D2A-A7C4-C2E7192DD85B}"/>
                </c:ext>
              </c:extLst>
            </c:dLbl>
            <c:dLbl>
              <c:idx val="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1578-4D2A-A7C4-C2E7192DD85B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71268205622075997"/>
                  <c:y val="0.47042957694211457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578-4D2A-A7C4-C2E7192DD85B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7866530480839925"/>
                  <c:y val="0.45267751743486495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578-4D2A-A7C4-C2E7192DD85B}"/>
                </c:ext>
              </c:extLst>
            </c:dLbl>
            <c:dLbl>
              <c:idx val="1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8-1578-4D2A-A7C4-C2E7192DD85B}"/>
                </c:ext>
              </c:extLst>
            </c:dLbl>
            <c:dLbl>
              <c:idx val="1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A-1578-4D2A-A7C4-C2E7192DD85B}"/>
                </c:ext>
              </c:extLst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9-1578-4D2A-A7C4-C2E7192DD85B}"/>
                </c:ext>
              </c:extLst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1578-4D2A-A7C4-C2E7192DD85B}"/>
                </c:ext>
              </c:extLst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6-1578-4D2A-A7C4-C2E7192DD85B}"/>
                </c:ext>
              </c:extLst>
            </c:dLbl>
            <c:dLbl>
              <c:idx val="1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1578-4D2A-A7C4-C2E7192DD85B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52348701933979969"/>
                  <c:y val="0.5148097257102385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578-4D2A-A7C4-C2E7192DD85B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'3_динаміка ВЧА'!$B$44:$B$46</c:f>
              <c:strCache>
                <c:ptCount val="3"/>
                <c:pt idx="0">
                  <c:v>Інжур Житній</c:v>
                </c:pt>
                <c:pt idx="1">
                  <c:v>КІНТО-Голд</c:v>
                </c:pt>
                <c:pt idx="2">
                  <c:v>Індекс Української Біржі</c:v>
                </c:pt>
              </c:strCache>
            </c:strRef>
          </c:cat>
          <c:val>
            <c:numRef>
              <c:f>'3_динаміка ВЧА'!$E$44:$E$46</c:f>
              <c:numCache>
                <c:formatCode>#,##0.00</c:formatCode>
                <c:ptCount val="3"/>
                <c:pt idx="0">
                  <c:v>4080.8426185073158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1578-4D2A-A7C4-C2E7192DD85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0"/>
        <c:axId val="301965648"/>
        <c:axId val="1"/>
      </c:barChart>
      <c:lineChart>
        <c:grouping val="standard"/>
        <c:varyColors val="0"/>
        <c:ser>
          <c:idx val="2"/>
          <c:order val="2"/>
          <c:tx>
            <c:strRef>
              <c:f>'3_динаміка ВЧА'!$D$43</c:f>
              <c:strCache>
                <c:ptCount val="1"/>
                <c:pt idx="0">
                  <c:v>Зміна ВЧА, %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9701889178957135"/>
                  <c:y val="0.3875866325749497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1578-4D2A-A7C4-C2E7192DD85B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50143797368825926"/>
                  <c:y val="0.6094873764155698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1578-4D2A-A7C4-C2E7192DD85B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81225839142126532"/>
                  <c:y val="0.713041056874525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1578-4D2A-A7C4-C2E7192DD85B}"/>
                </c:ext>
              </c:extLst>
            </c:dLbl>
            <c:dLbl>
              <c:idx val="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7-1578-4D2A-A7C4-C2E7192DD85B}"/>
                </c:ext>
              </c:extLst>
            </c:dLbl>
            <c:dLbl>
              <c:idx val="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3-1578-4D2A-A7C4-C2E7192DD85B}"/>
                </c:ext>
              </c:extLst>
            </c:dLbl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B-1578-4D2A-A7C4-C2E7192DD85B}"/>
                </c:ext>
              </c:extLst>
            </c:dLbl>
            <c:dLbl>
              <c:idx val="6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0-1578-4D2A-A7C4-C2E7192DD85B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62377461407745161"/>
                  <c:y val="0.5355204618020298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1578-4D2A-A7C4-C2E7192DD85B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68921049149492652"/>
                  <c:y val="0.5355204618020298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1578-4D2A-A7C4-C2E7192DD85B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76958281919247729"/>
                  <c:y val="0.5296031086329465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1578-4D2A-A7C4-C2E7192DD85B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49290285924250166"/>
                  <c:y val="0.8609748861016058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1578-4D2A-A7C4-C2E7192DD85B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3415591239699678"/>
                  <c:y val="0.8935203285315634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1578-4D2A-A7C4-C2E7192DD85B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0.57754274416293128"/>
                  <c:y val="0.872809592439772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578-4D2A-A7C4-C2E7192DD85B}"/>
                </c:ext>
              </c:extLst>
            </c:dLbl>
            <c:dLbl>
              <c:idx val="13"/>
              <c:layout>
                <c:manualLayout>
                  <c:xMode val="edge"/>
                  <c:yMode val="edge"/>
                  <c:x val="0.62164083546601223"/>
                  <c:y val="0.9319831241306043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1578-4D2A-A7C4-C2E7192DD85B}"/>
                </c:ext>
              </c:extLst>
            </c:dLbl>
            <c:dLbl>
              <c:idx val="14"/>
              <c:layout>
                <c:manualLayout>
                  <c:xMode val="edge"/>
                  <c:yMode val="edge"/>
                  <c:x val="0.67214026260341131"/>
                  <c:y val="0.9763632728987283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1578-4D2A-A7C4-C2E7192DD85B}"/>
                </c:ext>
              </c:extLst>
            </c:dLbl>
            <c:dLbl>
              <c:idx val="15"/>
              <c:layout>
                <c:manualLayout>
                  <c:xMode val="edge"/>
                  <c:yMode val="edge"/>
                  <c:x val="0.67071774352911839"/>
                  <c:y val="0.9970740089905195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578-4D2A-A7C4-C2E7192DD85B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50214923322540572"/>
                  <c:y val="0.6597848783527769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578-4D2A-A7C4-C2E7192DD85B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'3_динаміка ВЧА'!$D$44:$D$46</c:f>
              <c:numCache>
                <c:formatCode>0.00%</c:formatCode>
                <c:ptCount val="3"/>
                <c:pt idx="0">
                  <c:v>6.9110901433661318E-2</c:v>
                </c:pt>
                <c:pt idx="1">
                  <c:v>-4.0944659680222503E-3</c:v>
                </c:pt>
                <c:pt idx="2">
                  <c:v>-1.5305748267090767E-2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4-1578-4D2A-A7C4-C2E7192DD85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01965648"/>
        <c:scaling>
          <c:orientation val="minMax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301965648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0.15"/>
          <c:min val="-0.1"/>
        </c:scaling>
        <c:delete val="0"/>
        <c:axPos val="r"/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egendEntry>
        <c:idx val="1"/>
        <c:txPr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</c:legendEntry>
      <c:layout>
        <c:manualLayout>
          <c:xMode val="edge"/>
          <c:yMode val="edge"/>
          <c:x val="0.18706125826952083"/>
          <c:y val="0.86097488610160589"/>
          <c:w val="0.43884713441937018"/>
          <c:h val="7.396691461354003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Доходність закритих фондів, 
банківських депозитів та індексів за місяць</a:t>
            </a:r>
          </a:p>
        </c:rich>
      </c:tx>
      <c:layout>
        <c:manualLayout>
          <c:xMode val="edge"/>
          <c:yMode val="edge"/>
          <c:x val="0.28357604846466067"/>
          <c:y val="9.823502722268640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928293546497469"/>
          <c:y val="0.20825825771209519"/>
          <c:w val="0.84170982583150167"/>
          <c:h val="0.72300980035897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3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7E85-4E19-90BA-6C24FB5898EF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7E85-4E19-90BA-6C24FB5898EF}"/>
              </c:ext>
            </c:extLst>
          </c:dPt>
          <c:dPt>
            <c:idx val="5"/>
            <c:invertIfNegative val="0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7E85-4E19-90BA-6C24FB5898EF}"/>
              </c:ext>
            </c:extLst>
          </c:dPt>
          <c:dPt>
            <c:idx val="6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7E85-4E19-90BA-6C24FB5898EF}"/>
              </c:ext>
            </c:extLst>
          </c:dPt>
          <c:dPt>
            <c:idx val="7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E85-4E19-90BA-6C24FB5898EF}"/>
              </c:ext>
            </c:extLst>
          </c:dPt>
          <c:dPt>
            <c:idx val="8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7E85-4E19-90BA-6C24FB5898EF}"/>
              </c:ext>
            </c:extLst>
          </c:dPt>
          <c:dPt>
            <c:idx val="9"/>
            <c:invertIfNegative val="0"/>
            <c:bubble3D val="0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E85-4E19-90BA-6C24FB5898EF}"/>
              </c:ext>
            </c:extLst>
          </c:dPt>
          <c:cat>
            <c:strRef>
              <c:f>'З_діаграма(дох)'!$A$2:$A$11</c:f>
              <c:strCache>
                <c:ptCount val="10"/>
                <c:pt idx="0">
                  <c:v>Індекс Української Біржі</c:v>
                </c:pt>
                <c:pt idx="1">
                  <c:v>КІНТО-Голд</c:v>
                </c:pt>
                <c:pt idx="2">
                  <c:v>Інжур Житній</c:v>
                </c:pt>
                <c:pt idx="3">
                  <c:v>Середня доходність фондів</c:v>
                </c:pt>
                <c:pt idx="4">
                  <c:v>Індекс УБ</c:v>
                </c:pt>
                <c:pt idx="5">
                  <c:v>Первпектива</c:v>
                </c:pt>
                <c:pt idx="6">
                  <c:v>Депозити у євро</c:v>
                </c:pt>
                <c:pt idx="7">
                  <c:v>Депозити у дол. США</c:v>
                </c:pt>
                <c:pt idx="8">
                  <c:v>Депозити у грн.</c:v>
                </c:pt>
                <c:pt idx="9">
                  <c:v>"Золотий" депозит (за офіційним курсом золота)</c:v>
                </c:pt>
              </c:strCache>
            </c:strRef>
          </c:cat>
          <c:val>
            <c:numRef>
              <c:f>'З_діаграма(дох)'!$B$2:$B$11</c:f>
              <c:numCache>
                <c:formatCode>0.00%</c:formatCode>
                <c:ptCount val="10"/>
                <c:pt idx="0">
                  <c:v>-1.5308684598725697E-2</c:v>
                </c:pt>
                <c:pt idx="1">
                  <c:v>-4.0949705571616812E-3</c:v>
                </c:pt>
                <c:pt idx="2">
                  <c:v>4.6265955885949062E-3</c:v>
                </c:pt>
                <c:pt idx="3">
                  <c:v>-4.9256865224308203E-3</c:v>
                </c:pt>
                <c:pt idx="4">
                  <c:v>-2.5031323777561565E-2</c:v>
                </c:pt>
                <c:pt idx="5">
                  <c:v>0.14395202117269923</c:v>
                </c:pt>
                <c:pt idx="6">
                  <c:v>4.2883190635293778E-2</c:v>
                </c:pt>
                <c:pt idx="7">
                  <c:v>3.8051568091299615E-3</c:v>
                </c:pt>
                <c:pt idx="8">
                  <c:v>1.0973150684931508E-2</c:v>
                </c:pt>
                <c:pt idx="9">
                  <c:v>-2.8193717721985978E-3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E85-4E19-90BA-6C24FB5898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301952208"/>
        <c:axId val="1"/>
      </c:barChart>
      <c:catAx>
        <c:axId val="30195220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969696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15"/>
          <c:min val="-0.03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301952208"/>
        <c:crosses val="autoZero"/>
        <c:crossBetween val="between"/>
        <c:majorUnit val="0.01"/>
        <c:minorUnit val="0.0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9525</xdr:rowOff>
    </xdr:from>
    <xdr:to>
      <xdr:col>11</xdr:col>
      <xdr:colOff>590550</xdr:colOff>
      <xdr:row>19</xdr:row>
      <xdr:rowOff>142875</xdr:rowOff>
    </xdr:to>
    <xdr:graphicFrame macro="">
      <xdr:nvGraphicFramePr>
        <xdr:cNvPr id="1031" name="Діагр. 7">
          <a:extLst>
            <a:ext uri="{FF2B5EF4-FFF2-40B4-BE49-F238E27FC236}">
              <a16:creationId xmlns:a16="http://schemas.microsoft.com/office/drawing/2014/main" id="{7576E2C9-6E27-7786-5A56-11698708D9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21</xdr:row>
      <xdr:rowOff>19050</xdr:rowOff>
    </xdr:from>
    <xdr:to>
      <xdr:col>11</xdr:col>
      <xdr:colOff>561975</xdr:colOff>
      <xdr:row>38</xdr:row>
      <xdr:rowOff>133350</xdr:rowOff>
    </xdr:to>
    <xdr:graphicFrame macro="">
      <xdr:nvGraphicFramePr>
        <xdr:cNvPr id="1033" name="Діагр. 9">
          <a:extLst>
            <a:ext uri="{FF2B5EF4-FFF2-40B4-BE49-F238E27FC236}">
              <a16:creationId xmlns:a16="http://schemas.microsoft.com/office/drawing/2014/main" id="{1A33B2E2-7B90-CB1C-65C0-5DF091036D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31</xdr:row>
      <xdr:rowOff>104775</xdr:rowOff>
    </xdr:from>
    <xdr:to>
      <xdr:col>4</xdr:col>
      <xdr:colOff>533400</xdr:colOff>
      <xdr:row>55</xdr:row>
      <xdr:rowOff>104775</xdr:rowOff>
    </xdr:to>
    <xdr:graphicFrame macro="">
      <xdr:nvGraphicFramePr>
        <xdr:cNvPr id="12290" name="Діагр. 2">
          <a:extLst>
            <a:ext uri="{FF2B5EF4-FFF2-40B4-BE49-F238E27FC236}">
              <a16:creationId xmlns:a16="http://schemas.microsoft.com/office/drawing/2014/main" id="{06BCC5D8-2496-908A-5179-77126E362A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24</xdr:row>
      <xdr:rowOff>38100</xdr:rowOff>
    </xdr:from>
    <xdr:to>
      <xdr:col>7</xdr:col>
      <xdr:colOff>9525</xdr:colOff>
      <xdr:row>49</xdr:row>
      <xdr:rowOff>76200</xdr:rowOff>
    </xdr:to>
    <xdr:graphicFrame macro="">
      <xdr:nvGraphicFramePr>
        <xdr:cNvPr id="11271" name="Діагр. 7">
          <a:extLst>
            <a:ext uri="{FF2B5EF4-FFF2-40B4-BE49-F238E27FC236}">
              <a16:creationId xmlns:a16="http://schemas.microsoft.com/office/drawing/2014/main" id="{29D277D1-456F-8160-C638-1C642A25BA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0</xdr:row>
      <xdr:rowOff>190500</xdr:rowOff>
    </xdr:from>
    <xdr:to>
      <xdr:col>18</xdr:col>
      <xdr:colOff>171450</xdr:colOff>
      <xdr:row>55</xdr:row>
      <xdr:rowOff>123825</xdr:rowOff>
    </xdr:to>
    <xdr:graphicFrame macro="">
      <xdr:nvGraphicFramePr>
        <xdr:cNvPr id="76801" name="Діагр. 1">
          <a:extLst>
            <a:ext uri="{FF2B5EF4-FFF2-40B4-BE49-F238E27FC236}">
              <a16:creationId xmlns:a16="http://schemas.microsoft.com/office/drawing/2014/main" id="{5E603326-6357-1856-CBD0-4763D8FF27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9</xdr:row>
      <xdr:rowOff>104775</xdr:rowOff>
    </xdr:from>
    <xdr:to>
      <xdr:col>9</xdr:col>
      <xdr:colOff>542925</xdr:colOff>
      <xdr:row>29</xdr:row>
      <xdr:rowOff>57150</xdr:rowOff>
    </xdr:to>
    <xdr:graphicFrame macro="">
      <xdr:nvGraphicFramePr>
        <xdr:cNvPr id="13320" name="Діагр. 8">
          <a:extLst>
            <a:ext uri="{FF2B5EF4-FFF2-40B4-BE49-F238E27FC236}">
              <a16:creationId xmlns:a16="http://schemas.microsoft.com/office/drawing/2014/main" id="{9974A163-9915-7E75-1FCD-494757EFA6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1</xdr:row>
      <xdr:rowOff>28575</xdr:rowOff>
    </xdr:from>
    <xdr:to>
      <xdr:col>18</xdr:col>
      <xdr:colOff>238125</xdr:colOff>
      <xdr:row>30</xdr:row>
      <xdr:rowOff>19050</xdr:rowOff>
    </xdr:to>
    <xdr:graphicFrame macro="">
      <xdr:nvGraphicFramePr>
        <xdr:cNvPr id="6145" name="Діагр. 1">
          <a:extLst>
            <a:ext uri="{FF2B5EF4-FFF2-40B4-BE49-F238E27FC236}">
              <a16:creationId xmlns:a16="http://schemas.microsoft.com/office/drawing/2014/main" id="{44F5BC76-4A1A-BAB8-28EA-67773277D1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16</xdr:row>
      <xdr:rowOff>9525</xdr:rowOff>
    </xdr:from>
    <xdr:to>
      <xdr:col>9</xdr:col>
      <xdr:colOff>571500</xdr:colOff>
      <xdr:row>33</xdr:row>
      <xdr:rowOff>152400</xdr:rowOff>
    </xdr:to>
    <xdr:graphicFrame macro="">
      <xdr:nvGraphicFramePr>
        <xdr:cNvPr id="14344" name="Діагр. 8">
          <a:extLst>
            <a:ext uri="{FF2B5EF4-FFF2-40B4-BE49-F238E27FC236}">
              <a16:creationId xmlns:a16="http://schemas.microsoft.com/office/drawing/2014/main" id="{73CA9F4E-58AB-2ABB-72D6-EACAFAFAFF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</xdr:row>
      <xdr:rowOff>0</xdr:rowOff>
    </xdr:from>
    <xdr:to>
      <xdr:col>18</xdr:col>
      <xdr:colOff>371475</xdr:colOff>
      <xdr:row>29</xdr:row>
      <xdr:rowOff>114300</xdr:rowOff>
    </xdr:to>
    <xdr:graphicFrame macro="">
      <xdr:nvGraphicFramePr>
        <xdr:cNvPr id="8193" name="Діагр. 1">
          <a:extLst>
            <a:ext uri="{FF2B5EF4-FFF2-40B4-BE49-F238E27FC236}">
              <a16:creationId xmlns:a16="http://schemas.microsoft.com/office/drawing/2014/main" id="{DDB9D65D-9F66-7447-D530-BAD4396C40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art-capital.com.ua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sem.biz.ua/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8FFCA-A598-454C-A0D3-26925B2489C9}">
  <sheetPr>
    <tabColor indexed="9"/>
  </sheetPr>
  <dimension ref="A1:N34"/>
  <sheetViews>
    <sheetView tabSelected="1" zoomScale="85" workbookViewId="0">
      <selection activeCell="A3" sqref="A3"/>
    </sheetView>
  </sheetViews>
  <sheetFormatPr defaultRowHeight="12.75" x14ac:dyDescent="0.2"/>
  <cols>
    <col min="1" max="1" width="29.140625" style="3" customWidth="1"/>
    <col min="2" max="2" width="17.7109375" customWidth="1"/>
    <col min="3" max="3" width="22.5703125" customWidth="1"/>
    <col min="4" max="6" width="16.7109375" customWidth="1"/>
  </cols>
  <sheetData>
    <row r="1" spans="1:14" ht="16.5" thickBot="1" x14ac:dyDescent="0.25">
      <c r="A1" s="76" t="s">
        <v>87</v>
      </c>
      <c r="B1" s="76"/>
      <c r="C1" s="76"/>
      <c r="D1" s="77"/>
      <c r="E1" s="77"/>
      <c r="F1" s="77"/>
    </row>
    <row r="2" spans="1:14" ht="15.75" thickBot="1" x14ac:dyDescent="0.25">
      <c r="A2" s="25" t="s">
        <v>50</v>
      </c>
      <c r="B2" s="25" t="s">
        <v>0</v>
      </c>
      <c r="C2" s="25" t="s">
        <v>110</v>
      </c>
      <c r="D2" s="25" t="s">
        <v>2</v>
      </c>
      <c r="E2" s="25" t="s">
        <v>3</v>
      </c>
      <c r="F2" s="25" t="s">
        <v>4</v>
      </c>
      <c r="G2" s="2"/>
      <c r="I2" s="1"/>
    </row>
    <row r="3" spans="1:14" ht="14.25" x14ac:dyDescent="0.2">
      <c r="A3" s="89" t="s">
        <v>98</v>
      </c>
      <c r="B3" s="90">
        <v>0</v>
      </c>
      <c r="C3" s="90">
        <v>-1.1188624769472577E-3</v>
      </c>
      <c r="D3" s="90">
        <v>8.119348048213822E-3</v>
      </c>
      <c r="E3" s="90" t="s">
        <v>20</v>
      </c>
      <c r="F3" s="90">
        <v>2.5779918249366207E-4</v>
      </c>
      <c r="G3" s="59"/>
      <c r="H3" s="59"/>
      <c r="I3" s="2"/>
      <c r="J3" s="2"/>
      <c r="K3" s="2"/>
      <c r="L3" s="2"/>
    </row>
    <row r="4" spans="1:14" ht="14.25" x14ac:dyDescent="0.2">
      <c r="A4" s="89" t="s">
        <v>99</v>
      </c>
      <c r="B4" s="90">
        <v>-2.5031323777561565E-2</v>
      </c>
      <c r="C4" s="90">
        <v>0.14395202117269923</v>
      </c>
      <c r="D4" s="90">
        <v>9.5719693753649384E-3</v>
      </c>
      <c r="E4" s="90" t="s">
        <v>20</v>
      </c>
      <c r="F4" s="90">
        <v>-4.9256865224308237E-3</v>
      </c>
      <c r="G4" s="59"/>
      <c r="H4" s="59"/>
      <c r="I4" s="2"/>
      <c r="J4" s="2"/>
      <c r="K4" s="2"/>
      <c r="L4" s="2"/>
    </row>
    <row r="5" spans="1:14" ht="15" thickBot="1" x14ac:dyDescent="0.25">
      <c r="A5" s="80" t="s">
        <v>109</v>
      </c>
      <c r="B5" s="81">
        <v>-1.9753141428585974E-2</v>
      </c>
      <c r="C5" s="81">
        <v>0.18229459898617972</v>
      </c>
      <c r="D5" s="81">
        <v>0.22923284643917738</v>
      </c>
      <c r="E5" s="81" t="s">
        <v>20</v>
      </c>
      <c r="F5" s="81">
        <v>3.5629764148674678E-2</v>
      </c>
      <c r="G5" s="59"/>
      <c r="H5" s="59"/>
      <c r="I5" s="2"/>
      <c r="J5" s="2"/>
      <c r="K5" s="2"/>
      <c r="L5" s="2"/>
    </row>
    <row r="6" spans="1:14" ht="14.25" x14ac:dyDescent="0.2">
      <c r="A6" s="74"/>
      <c r="B6" s="73"/>
      <c r="C6" s="73"/>
      <c r="D6" s="75"/>
      <c r="E6" s="75"/>
      <c r="F6" s="75"/>
      <c r="G6" s="10"/>
      <c r="J6" s="2"/>
      <c r="K6" s="2"/>
      <c r="L6" s="2"/>
      <c r="M6" s="2"/>
      <c r="N6" s="2"/>
    </row>
    <row r="7" spans="1:14" ht="14.25" x14ac:dyDescent="0.2">
      <c r="A7" s="74"/>
      <c r="B7" s="75"/>
      <c r="C7" s="75"/>
      <c r="D7" s="75"/>
      <c r="E7" s="75"/>
      <c r="F7" s="75"/>
      <c r="J7" s="4"/>
      <c r="K7" s="4"/>
      <c r="L7" s="4"/>
      <c r="M7" s="4"/>
      <c r="N7" s="4"/>
    </row>
    <row r="8" spans="1:14" ht="14.25" x14ac:dyDescent="0.2">
      <c r="A8" s="74"/>
      <c r="B8" s="75"/>
      <c r="C8" s="75"/>
      <c r="D8" s="75"/>
      <c r="E8" s="75"/>
      <c r="F8" s="75"/>
    </row>
    <row r="9" spans="1:14" ht="14.25" x14ac:dyDescent="0.2">
      <c r="A9" s="74"/>
      <c r="B9" s="75"/>
      <c r="C9" s="75"/>
      <c r="D9" s="75"/>
      <c r="E9" s="75"/>
      <c r="F9" s="75"/>
    </row>
    <row r="10" spans="1:14" ht="14.25" x14ac:dyDescent="0.2">
      <c r="A10" s="74"/>
      <c r="B10" s="75"/>
      <c r="C10" s="75"/>
      <c r="D10" s="75"/>
      <c r="E10" s="75"/>
      <c r="F10" s="75"/>
      <c r="N10" s="10"/>
    </row>
    <row r="11" spans="1:14" ht="14.25" x14ac:dyDescent="0.2">
      <c r="A11" s="74"/>
      <c r="B11" s="75"/>
      <c r="C11" s="75"/>
      <c r="D11" s="75"/>
      <c r="E11" s="75"/>
      <c r="F11" s="75"/>
    </row>
    <row r="12" spans="1:14" ht="14.25" x14ac:dyDescent="0.2">
      <c r="A12" s="74"/>
      <c r="B12" s="75"/>
      <c r="C12" s="75"/>
      <c r="D12" s="75"/>
      <c r="E12" s="75"/>
      <c r="F12" s="75"/>
    </row>
    <row r="13" spans="1:14" ht="14.25" x14ac:dyDescent="0.2">
      <c r="A13" s="74"/>
      <c r="B13" s="75"/>
      <c r="C13" s="75"/>
      <c r="D13" s="75"/>
      <c r="E13" s="75"/>
      <c r="F13" s="75"/>
    </row>
    <row r="14" spans="1:14" ht="14.25" x14ac:dyDescent="0.2">
      <c r="A14" s="74"/>
      <c r="B14" s="75"/>
      <c r="C14" s="75"/>
      <c r="D14" s="75"/>
      <c r="E14" s="75"/>
      <c r="F14" s="75"/>
    </row>
    <row r="15" spans="1:14" ht="14.25" x14ac:dyDescent="0.2">
      <c r="A15" s="74"/>
      <c r="B15" s="75"/>
      <c r="C15" s="75"/>
      <c r="D15" s="75"/>
      <c r="E15" s="75"/>
      <c r="F15" s="75"/>
    </row>
    <row r="16" spans="1:14" ht="14.25" x14ac:dyDescent="0.2">
      <c r="A16" s="74"/>
      <c r="B16" s="75"/>
      <c r="C16" s="75"/>
      <c r="D16" s="75"/>
      <c r="E16" s="75"/>
      <c r="F16" s="75"/>
    </row>
    <row r="17" spans="1:6" ht="14.25" x14ac:dyDescent="0.2">
      <c r="A17" s="74"/>
      <c r="B17" s="75"/>
      <c r="C17" s="75"/>
      <c r="D17" s="75"/>
      <c r="E17" s="75"/>
      <c r="F17" s="75"/>
    </row>
    <row r="18" spans="1:6" ht="14.25" x14ac:dyDescent="0.2">
      <c r="A18" s="74"/>
      <c r="B18" s="75"/>
      <c r="C18" s="75"/>
      <c r="D18" s="75"/>
      <c r="E18" s="75"/>
      <c r="F18" s="75"/>
    </row>
    <row r="19" spans="1:6" ht="14.25" x14ac:dyDescent="0.2">
      <c r="A19" s="74"/>
      <c r="B19" s="75"/>
      <c r="C19" s="75"/>
      <c r="D19" s="75"/>
      <c r="E19" s="75"/>
      <c r="F19" s="75"/>
    </row>
    <row r="20" spans="1:6" ht="14.25" x14ac:dyDescent="0.2">
      <c r="A20" s="74"/>
      <c r="B20" s="75"/>
      <c r="C20" s="75"/>
      <c r="D20" s="75"/>
      <c r="E20" s="75"/>
      <c r="F20" s="75"/>
    </row>
    <row r="21" spans="1:6" ht="15" thickBot="1" x14ac:dyDescent="0.25">
      <c r="A21" s="74"/>
      <c r="B21" s="75"/>
      <c r="C21" s="75"/>
      <c r="D21" s="75"/>
      <c r="E21" s="75"/>
      <c r="F21" s="75"/>
    </row>
    <row r="22" spans="1:6" ht="30.75" thickBot="1" x14ac:dyDescent="0.25">
      <c r="A22" s="25" t="s">
        <v>72</v>
      </c>
      <c r="B22" s="18" t="s">
        <v>77</v>
      </c>
      <c r="C22" s="18" t="s">
        <v>60</v>
      </c>
      <c r="D22" s="79"/>
      <c r="E22" s="75"/>
      <c r="F22" s="75"/>
    </row>
    <row r="23" spans="1:6" ht="14.25" x14ac:dyDescent="0.2">
      <c r="A23" s="27" t="s">
        <v>0</v>
      </c>
      <c r="B23" s="28">
        <v>-2.5031323777561565E-2</v>
      </c>
      <c r="C23" s="66">
        <v>-1.9753141428585974E-2</v>
      </c>
      <c r="D23" s="79"/>
      <c r="E23" s="75"/>
      <c r="F23" s="75"/>
    </row>
    <row r="24" spans="1:6" ht="14.25" x14ac:dyDescent="0.2">
      <c r="A24" s="27" t="s">
        <v>5</v>
      </c>
      <c r="B24" s="28">
        <v>-1.1091488656314819E-2</v>
      </c>
      <c r="C24" s="66">
        <v>3.863704723374628E-2</v>
      </c>
      <c r="D24" s="79"/>
      <c r="E24" s="75"/>
      <c r="F24" s="75"/>
    </row>
    <row r="25" spans="1:6" ht="14.25" x14ac:dyDescent="0.2">
      <c r="A25" s="27" t="s">
        <v>9</v>
      </c>
      <c r="B25" s="28">
        <v>-3.6616344716194904E-3</v>
      </c>
      <c r="C25" s="66">
        <v>0.20093635385556596</v>
      </c>
      <c r="D25" s="79"/>
      <c r="E25" s="75"/>
      <c r="F25" s="75"/>
    </row>
    <row r="26" spans="1:6" ht="14.25" x14ac:dyDescent="0.2">
      <c r="A26" s="27" t="s">
        <v>6</v>
      </c>
      <c r="B26" s="28">
        <v>-1.301813190947021E-3</v>
      </c>
      <c r="C26" s="66">
        <v>7.1936689253176755E-2</v>
      </c>
      <c r="D26" s="79"/>
      <c r="E26" s="75"/>
      <c r="F26" s="75"/>
    </row>
    <row r="27" spans="1:6" ht="14.25" x14ac:dyDescent="0.2">
      <c r="A27" s="27" t="s">
        <v>1</v>
      </c>
      <c r="B27" s="28">
        <v>0</v>
      </c>
      <c r="C27" s="66">
        <v>0</v>
      </c>
      <c r="D27" s="79"/>
      <c r="E27" s="75"/>
      <c r="F27" s="75"/>
    </row>
    <row r="28" spans="1:6" ht="14.25" x14ac:dyDescent="0.2">
      <c r="A28" s="27" t="s">
        <v>112</v>
      </c>
      <c r="B28" s="28">
        <v>2.6520098417669002E-2</v>
      </c>
      <c r="C28" s="66">
        <v>0.2980643336481128</v>
      </c>
      <c r="D28" s="79"/>
      <c r="E28" s="75"/>
      <c r="F28" s="75"/>
    </row>
    <row r="29" spans="1:6" ht="14.25" x14ac:dyDescent="0.2">
      <c r="A29" s="27" t="s">
        <v>111</v>
      </c>
      <c r="B29" s="28">
        <v>2.8959011079943586E-2</v>
      </c>
      <c r="C29" s="66">
        <v>2.7648160966178947E-2</v>
      </c>
      <c r="D29" s="79"/>
      <c r="E29" s="75"/>
      <c r="F29" s="75"/>
    </row>
    <row r="30" spans="1:6" ht="14.25" x14ac:dyDescent="0.2">
      <c r="A30" s="27" t="s">
        <v>7</v>
      </c>
      <c r="B30" s="28">
        <v>3.359887195107536E-2</v>
      </c>
      <c r="C30" s="66">
        <v>0.20001694919478852</v>
      </c>
      <c r="D30" s="79"/>
      <c r="E30" s="75"/>
      <c r="F30" s="75"/>
    </row>
    <row r="31" spans="1:6" ht="14.25" x14ac:dyDescent="0.2">
      <c r="A31" s="153" t="s">
        <v>107</v>
      </c>
      <c r="B31" s="28">
        <v>4.3167659764935307E-2</v>
      </c>
      <c r="C31" s="66">
        <v>3.6445608827708975E-2</v>
      </c>
      <c r="D31" s="79"/>
      <c r="E31" s="75"/>
      <c r="F31" s="75"/>
    </row>
    <row r="32" spans="1:6" ht="14.25" x14ac:dyDescent="0.2">
      <c r="A32" s="154" t="s">
        <v>10</v>
      </c>
      <c r="B32" s="155">
        <v>4.960679602617879E-2</v>
      </c>
      <c r="C32" s="156">
        <v>5.4971155955066742E-2</v>
      </c>
      <c r="D32" s="79"/>
      <c r="E32" s="75"/>
      <c r="F32" s="75"/>
    </row>
    <row r="33" spans="1:6" ht="15" thickBot="1" x14ac:dyDescent="0.25">
      <c r="A33" s="157" t="s">
        <v>8</v>
      </c>
      <c r="B33" s="158">
        <v>6.6437069835190821E-2</v>
      </c>
      <c r="C33" s="158">
        <v>1.4860429522435936E-2</v>
      </c>
      <c r="D33" s="79"/>
      <c r="E33" s="75"/>
      <c r="F33" s="75"/>
    </row>
    <row r="34" spans="1:6" ht="14.25" x14ac:dyDescent="0.2">
      <c r="A34" s="74"/>
      <c r="B34" s="75"/>
      <c r="C34" s="75"/>
      <c r="D34" s="79"/>
      <c r="E34" s="75"/>
      <c r="F34" s="75"/>
    </row>
  </sheetData>
  <autoFilter ref="A22:C22" xr:uid="{058DBCD8-C6A8-41B6-9AAD-C4D4014800AE}"/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CB443-6A0D-4E64-94EC-949989D47455}">
  <sheetPr>
    <tabColor indexed="43"/>
    <pageSetUpPr fitToPage="1"/>
  </sheetPr>
  <dimension ref="A1:K10"/>
  <sheetViews>
    <sheetView zoomScale="85" workbookViewId="0">
      <selection activeCell="B3" sqref="B3"/>
    </sheetView>
  </sheetViews>
  <sheetFormatPr defaultRowHeight="14.25" x14ac:dyDescent="0.2"/>
  <cols>
    <col min="1" max="1" width="4.7109375" style="31" customWidth="1"/>
    <col min="2" max="2" width="46" style="29" bestFit="1" customWidth="1"/>
    <col min="3" max="3" width="16" style="31" bestFit="1" customWidth="1"/>
    <col min="4" max="4" width="42.42578125" style="31" bestFit="1" customWidth="1"/>
    <col min="5" max="5" width="19.28515625" style="6" bestFit="1" customWidth="1"/>
    <col min="6" max="6" width="14.7109375" style="12" customWidth="1"/>
    <col min="7" max="7" width="14.7109375" style="6" customWidth="1"/>
    <col min="8" max="8" width="12.7109375" style="12" customWidth="1"/>
    <col min="9" max="9" width="39.140625" style="29" bestFit="1" customWidth="1"/>
    <col min="10" max="10" width="22.28515625" style="29" bestFit="1" customWidth="1"/>
    <col min="11" max="11" width="35.85546875" style="29" customWidth="1"/>
    <col min="12" max="16384" width="9.140625" style="29"/>
  </cols>
  <sheetData>
    <row r="1" spans="1:11" ht="16.5" thickBot="1" x14ac:dyDescent="0.25">
      <c r="A1" s="162" t="s">
        <v>94</v>
      </c>
      <c r="B1" s="162"/>
      <c r="C1" s="162"/>
      <c r="D1" s="162"/>
      <c r="E1" s="162"/>
      <c r="F1" s="162"/>
      <c r="G1" s="162"/>
      <c r="H1" s="162"/>
      <c r="I1" s="162"/>
      <c r="J1" s="162"/>
    </row>
    <row r="2" spans="1:11" ht="30.75" thickBot="1" x14ac:dyDescent="0.25">
      <c r="A2" s="15" t="s">
        <v>35</v>
      </c>
      <c r="B2" s="48" t="s">
        <v>22</v>
      </c>
      <c r="C2" s="18" t="s">
        <v>32</v>
      </c>
      <c r="D2" s="18" t="s">
        <v>33</v>
      </c>
      <c r="E2" s="17" t="s">
        <v>36</v>
      </c>
      <c r="F2" s="17" t="s">
        <v>55</v>
      </c>
      <c r="G2" s="17" t="s">
        <v>56</v>
      </c>
      <c r="H2" s="18" t="s">
        <v>57</v>
      </c>
      <c r="I2" s="18" t="s">
        <v>14</v>
      </c>
      <c r="J2" s="18" t="s">
        <v>15</v>
      </c>
    </row>
    <row r="3" spans="1:11" ht="14.25" customHeight="1" x14ac:dyDescent="0.2">
      <c r="A3" s="21">
        <v>1</v>
      </c>
      <c r="B3" s="85" t="s">
        <v>118</v>
      </c>
      <c r="C3" s="112" t="s">
        <v>34</v>
      </c>
      <c r="D3" s="113" t="s">
        <v>119</v>
      </c>
      <c r="E3" s="86">
        <v>655962634.04999995</v>
      </c>
      <c r="F3" s="87">
        <v>106538</v>
      </c>
      <c r="G3" s="86">
        <v>6157.08</v>
      </c>
      <c r="H3" s="52">
        <v>4000</v>
      </c>
      <c r="I3" s="85" t="s">
        <v>120</v>
      </c>
      <c r="J3" s="88" t="s">
        <v>121</v>
      </c>
      <c r="K3" s="49"/>
    </row>
    <row r="4" spans="1:11" ht="14.25" customHeight="1" x14ac:dyDescent="0.2">
      <c r="A4" s="21">
        <v>2</v>
      </c>
      <c r="B4" s="85" t="s">
        <v>122</v>
      </c>
      <c r="C4" s="112" t="s">
        <v>34</v>
      </c>
      <c r="D4" s="113" t="s">
        <v>119</v>
      </c>
      <c r="E4" s="86">
        <v>592530269.01999998</v>
      </c>
      <c r="F4" s="87">
        <v>143447</v>
      </c>
      <c r="G4" s="86">
        <v>4130.66</v>
      </c>
      <c r="H4" s="52">
        <v>4000</v>
      </c>
      <c r="I4" s="85" t="s">
        <v>120</v>
      </c>
      <c r="J4" s="88" t="s">
        <v>121</v>
      </c>
      <c r="K4" s="49"/>
    </row>
    <row r="5" spans="1:11" ht="14.25" customHeight="1" x14ac:dyDescent="0.2">
      <c r="A5" s="21">
        <v>3</v>
      </c>
      <c r="B5" s="85" t="s">
        <v>123</v>
      </c>
      <c r="C5" s="112" t="s">
        <v>34</v>
      </c>
      <c r="D5" s="113" t="s">
        <v>119</v>
      </c>
      <c r="E5" s="86">
        <v>68366494.310000002</v>
      </c>
      <c r="F5" s="87">
        <v>66564</v>
      </c>
      <c r="G5" s="86">
        <v>1027.08</v>
      </c>
      <c r="H5" s="52">
        <v>1000</v>
      </c>
      <c r="I5" s="85" t="s">
        <v>120</v>
      </c>
      <c r="J5" s="88" t="s">
        <v>121</v>
      </c>
      <c r="K5" s="49"/>
    </row>
    <row r="6" spans="1:11" ht="14.25" customHeight="1" x14ac:dyDescent="0.2">
      <c r="A6" s="21">
        <v>4</v>
      </c>
      <c r="B6" s="85" t="s">
        <v>124</v>
      </c>
      <c r="C6" s="112" t="s">
        <v>125</v>
      </c>
      <c r="D6" s="113" t="s">
        <v>119</v>
      </c>
      <c r="E6" s="86">
        <v>19564140.420000002</v>
      </c>
      <c r="F6" s="87">
        <v>7548</v>
      </c>
      <c r="G6" s="86">
        <v>2591.9634999999998</v>
      </c>
      <c r="H6" s="52">
        <v>100</v>
      </c>
      <c r="I6" s="85" t="s">
        <v>126</v>
      </c>
      <c r="J6" s="88" t="s">
        <v>127</v>
      </c>
      <c r="K6" s="49"/>
    </row>
    <row r="7" spans="1:11" ht="14.25" customHeight="1" x14ac:dyDescent="0.2">
      <c r="A7" s="21">
        <v>5</v>
      </c>
      <c r="B7" s="85" t="s">
        <v>108</v>
      </c>
      <c r="C7" s="112" t="s">
        <v>34</v>
      </c>
      <c r="D7" s="113" t="s">
        <v>128</v>
      </c>
      <c r="E7" s="86">
        <v>6621251.9199999999</v>
      </c>
      <c r="F7" s="87">
        <v>181502</v>
      </c>
      <c r="G7" s="86">
        <v>36.4803</v>
      </c>
      <c r="H7" s="52">
        <v>10</v>
      </c>
      <c r="I7" s="85" t="s">
        <v>129</v>
      </c>
      <c r="J7" s="88" t="s">
        <v>130</v>
      </c>
      <c r="K7" s="49"/>
    </row>
    <row r="8" spans="1:11" ht="14.25" customHeight="1" x14ac:dyDescent="0.2">
      <c r="A8" s="21">
        <v>6</v>
      </c>
      <c r="B8" s="85" t="s">
        <v>106</v>
      </c>
      <c r="C8" s="112" t="s">
        <v>34</v>
      </c>
      <c r="D8" s="113" t="s">
        <v>119</v>
      </c>
      <c r="E8" s="86">
        <v>3830981.06</v>
      </c>
      <c r="F8" s="87">
        <v>152637</v>
      </c>
      <c r="G8" s="86">
        <v>25.098600000000001</v>
      </c>
      <c r="H8" s="52">
        <v>100</v>
      </c>
      <c r="I8" s="85" t="s">
        <v>129</v>
      </c>
      <c r="J8" s="88" t="s">
        <v>130</v>
      </c>
      <c r="K8" s="49"/>
    </row>
    <row r="9" spans="1:11" ht="14.25" customHeight="1" x14ac:dyDescent="0.2">
      <c r="A9" s="21">
        <v>7</v>
      </c>
      <c r="B9" s="85" t="s">
        <v>131</v>
      </c>
      <c r="C9" s="112" t="s">
        <v>125</v>
      </c>
      <c r="D9" s="113" t="s">
        <v>119</v>
      </c>
      <c r="E9" s="86">
        <v>372831.24</v>
      </c>
      <c r="F9" s="87">
        <v>8107</v>
      </c>
      <c r="G9" s="86">
        <v>45.988799999999998</v>
      </c>
      <c r="H9" s="52">
        <v>100</v>
      </c>
      <c r="I9" s="85" t="s">
        <v>126</v>
      </c>
      <c r="J9" s="88" t="s">
        <v>127</v>
      </c>
      <c r="K9" s="49"/>
    </row>
    <row r="10" spans="1:11" ht="15.75" thickBot="1" x14ac:dyDescent="0.25">
      <c r="A10" s="163" t="s">
        <v>42</v>
      </c>
      <c r="B10" s="164"/>
      <c r="C10" s="114" t="s">
        <v>43</v>
      </c>
      <c r="D10" s="114" t="s">
        <v>43</v>
      </c>
      <c r="E10" s="100">
        <f>SUM(E3:E9)</f>
        <v>1347248602.02</v>
      </c>
      <c r="F10" s="101">
        <f>SUM(F3:F9)</f>
        <v>666343</v>
      </c>
      <c r="G10" s="114" t="s">
        <v>43</v>
      </c>
      <c r="H10" s="114" t="s">
        <v>43</v>
      </c>
      <c r="I10" s="114" t="s">
        <v>43</v>
      </c>
      <c r="J10" s="114" t="s">
        <v>43</v>
      </c>
    </row>
  </sheetData>
  <mergeCells count="2">
    <mergeCell ref="A1:J1"/>
    <mergeCell ref="A10:B10"/>
  </mergeCells>
  <phoneticPr fontId="12" type="noConversion"/>
  <pageMargins left="0.75" right="0.75" top="1" bottom="1" header="0.5" footer="0.5"/>
  <pageSetup paperSize="9" scale="63" orientation="landscape" verticalDpi="12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180EC-C72F-4E13-A767-EBD9818F5BBF}">
  <sheetPr>
    <tabColor indexed="43"/>
    <pageSetUpPr fitToPage="1"/>
  </sheetPr>
  <dimension ref="A1:J16"/>
  <sheetViews>
    <sheetView zoomScale="85" workbookViewId="0">
      <selection activeCell="B4" sqref="B4"/>
    </sheetView>
  </sheetViews>
  <sheetFormatPr defaultRowHeight="14.25" x14ac:dyDescent="0.2"/>
  <cols>
    <col min="1" max="1" width="4.42578125" style="31" customWidth="1"/>
    <col min="2" max="2" width="46.7109375" style="31" customWidth="1"/>
    <col min="3" max="4" width="14.7109375" style="30" customWidth="1"/>
    <col min="5" max="8" width="12.7109375" style="31" customWidth="1"/>
    <col min="9" max="9" width="16.140625" style="31" bestFit="1" customWidth="1"/>
    <col min="10" max="10" width="19.140625" style="31" customWidth="1"/>
    <col min="11" max="16384" width="9.140625" style="31"/>
  </cols>
  <sheetData>
    <row r="1" spans="1:10" s="50" customFormat="1" ht="16.5" thickBot="1" x14ac:dyDescent="0.25">
      <c r="A1" s="174" t="s">
        <v>86</v>
      </c>
      <c r="B1" s="174"/>
      <c r="C1" s="174"/>
      <c r="D1" s="174"/>
      <c r="E1" s="174"/>
      <c r="F1" s="174"/>
      <c r="G1" s="174"/>
      <c r="H1" s="174"/>
      <c r="I1" s="174"/>
      <c r="J1" s="174"/>
    </row>
    <row r="2" spans="1:10" s="22" customFormat="1" ht="15.75" customHeight="1" thickBot="1" x14ac:dyDescent="0.25">
      <c r="A2" s="167" t="s">
        <v>35</v>
      </c>
      <c r="B2" s="104"/>
      <c r="C2" s="105"/>
      <c r="D2" s="106"/>
      <c r="E2" s="169" t="s">
        <v>59</v>
      </c>
      <c r="F2" s="169"/>
      <c r="G2" s="169"/>
      <c r="H2" s="169"/>
      <c r="I2" s="169"/>
      <c r="J2" s="169"/>
    </row>
    <row r="3" spans="1:10" s="22" customFormat="1" ht="60.75" thickBot="1" x14ac:dyDescent="0.25">
      <c r="A3" s="168"/>
      <c r="B3" s="107" t="s">
        <v>22</v>
      </c>
      <c r="C3" s="26" t="s">
        <v>11</v>
      </c>
      <c r="D3" s="26" t="s">
        <v>12</v>
      </c>
      <c r="E3" s="17" t="s">
        <v>82</v>
      </c>
      <c r="F3" s="17" t="s">
        <v>100</v>
      </c>
      <c r="G3" s="17" t="s">
        <v>101</v>
      </c>
      <c r="H3" s="17" t="s">
        <v>76</v>
      </c>
      <c r="I3" s="17" t="s">
        <v>44</v>
      </c>
      <c r="J3" s="17" t="s">
        <v>83</v>
      </c>
    </row>
    <row r="4" spans="1:10" s="22" customFormat="1" collapsed="1" x14ac:dyDescent="0.2">
      <c r="A4" s="21">
        <v>1</v>
      </c>
      <c r="B4" s="27" t="s">
        <v>131</v>
      </c>
      <c r="C4" s="108">
        <v>39311</v>
      </c>
      <c r="D4" s="108">
        <v>39563</v>
      </c>
      <c r="E4" s="102" t="s">
        <v>20</v>
      </c>
      <c r="F4" s="102">
        <v>0</v>
      </c>
      <c r="G4" s="102">
        <v>0</v>
      </c>
      <c r="H4" s="102" t="s">
        <v>20</v>
      </c>
      <c r="I4" s="102">
        <v>-0.54011200000000004</v>
      </c>
      <c r="J4" s="109">
        <v>-4.4177230896390918E-2</v>
      </c>
    </row>
    <row r="5" spans="1:10" s="22" customFormat="1" x14ac:dyDescent="0.2">
      <c r="A5" s="21">
        <v>2</v>
      </c>
      <c r="B5" s="27" t="s">
        <v>124</v>
      </c>
      <c r="C5" s="108">
        <v>39311</v>
      </c>
      <c r="D5" s="108">
        <v>39563</v>
      </c>
      <c r="E5" s="102" t="s">
        <v>20</v>
      </c>
      <c r="F5" s="102">
        <v>0</v>
      </c>
      <c r="G5" s="102">
        <v>0</v>
      </c>
      <c r="H5" s="102" t="s">
        <v>20</v>
      </c>
      <c r="I5" s="102">
        <v>24.919635</v>
      </c>
      <c r="J5" s="109">
        <v>0.20844536026344529</v>
      </c>
    </row>
    <row r="6" spans="1:10" s="22" customFormat="1" x14ac:dyDescent="0.2">
      <c r="A6" s="21">
        <v>3</v>
      </c>
      <c r="B6" s="27" t="s">
        <v>106</v>
      </c>
      <c r="C6" s="108">
        <v>40555</v>
      </c>
      <c r="D6" s="108">
        <v>40626</v>
      </c>
      <c r="E6" s="102">
        <v>-1.5308684598725697E-2</v>
      </c>
      <c r="F6" s="102">
        <v>-1.7071021559067145E-2</v>
      </c>
      <c r="G6" s="102">
        <v>-1.1375721814758433E-2</v>
      </c>
      <c r="H6" s="102">
        <v>0.12981944388175393</v>
      </c>
      <c r="I6" s="102">
        <v>-0.74901400000000007</v>
      </c>
      <c r="J6" s="109">
        <v>-9.2269276556033897E-2</v>
      </c>
    </row>
    <row r="7" spans="1:10" s="22" customFormat="1" x14ac:dyDescent="0.2">
      <c r="A7" s="21">
        <v>4</v>
      </c>
      <c r="B7" s="27" t="s">
        <v>108</v>
      </c>
      <c r="C7" s="108">
        <v>41848</v>
      </c>
      <c r="D7" s="108">
        <v>42032</v>
      </c>
      <c r="E7" s="102">
        <v>-4.0949705571616812E-3</v>
      </c>
      <c r="F7" s="102">
        <v>6.7187189178436579E-2</v>
      </c>
      <c r="G7" s="102">
        <v>0.24138811094814994</v>
      </c>
      <c r="H7" s="102">
        <v>0.44752755755541274</v>
      </c>
      <c r="I7" s="102">
        <v>2.6480299999999999</v>
      </c>
      <c r="J7" s="109">
        <v>0.13214507064643555</v>
      </c>
    </row>
    <row r="8" spans="1:10" s="22" customFormat="1" x14ac:dyDescent="0.2">
      <c r="A8" s="21">
        <v>5</v>
      </c>
      <c r="B8" s="27" t="s">
        <v>122</v>
      </c>
      <c r="C8" s="108">
        <v>45218</v>
      </c>
      <c r="D8" s="108">
        <v>45264</v>
      </c>
      <c r="E8" s="102" t="s">
        <v>20</v>
      </c>
      <c r="F8" s="102">
        <v>3.8446209330131875E-3</v>
      </c>
      <c r="G8" s="102">
        <v>4.9045128329887611E-3</v>
      </c>
      <c r="H8" s="102" t="s">
        <v>20</v>
      </c>
      <c r="I8" s="102">
        <v>3.2664999999999944E-2</v>
      </c>
      <c r="J8" s="109">
        <v>2.0649574121761161E-2</v>
      </c>
    </row>
    <row r="9" spans="1:10" s="22" customFormat="1" x14ac:dyDescent="0.2">
      <c r="A9" s="21">
        <v>6</v>
      </c>
      <c r="B9" s="27" t="s">
        <v>123</v>
      </c>
      <c r="C9" s="108">
        <v>45407</v>
      </c>
      <c r="D9" s="108">
        <v>45449</v>
      </c>
      <c r="E9" s="102">
        <v>4.6265955885949062E-3</v>
      </c>
      <c r="F9" s="102">
        <v>6.9016901297986877E-3</v>
      </c>
      <c r="G9" s="102">
        <v>7.9293424926398792E-3</v>
      </c>
      <c r="H9" s="102" t="s">
        <v>20</v>
      </c>
      <c r="I9" s="102">
        <v>2.7079999999999993E-2</v>
      </c>
      <c r="J9" s="109">
        <v>2.5388228929826395E-2</v>
      </c>
    </row>
    <row r="10" spans="1:10" s="22" customFormat="1" x14ac:dyDescent="0.2">
      <c r="A10" s="21">
        <v>7</v>
      </c>
      <c r="B10" s="27" t="s">
        <v>118</v>
      </c>
      <c r="C10" s="108">
        <v>45471</v>
      </c>
      <c r="D10" s="108">
        <v>45513</v>
      </c>
      <c r="E10" s="102" t="s">
        <v>20</v>
      </c>
      <c r="F10" s="102">
        <v>4.2357745987269269E-3</v>
      </c>
      <c r="G10" s="102">
        <v>6.562104581702588E-3</v>
      </c>
      <c r="H10" s="102" t="s">
        <v>20</v>
      </c>
      <c r="I10" s="102">
        <v>0.53926999999999992</v>
      </c>
      <c r="J10" s="109">
        <v>0.62318841737007347</v>
      </c>
    </row>
    <row r="11" spans="1:10" s="22" customFormat="1" ht="15.75" collapsed="1" thickBot="1" x14ac:dyDescent="0.25">
      <c r="A11" s="21"/>
      <c r="B11" s="147" t="s">
        <v>96</v>
      </c>
      <c r="C11" s="148" t="s">
        <v>43</v>
      </c>
      <c r="D11" s="148" t="s">
        <v>43</v>
      </c>
      <c r="E11" s="149">
        <f>AVERAGE(E4:E10)</f>
        <v>-4.9256865224308237E-3</v>
      </c>
      <c r="F11" s="149">
        <f>AVERAGE(F4:F10)</f>
        <v>9.2997504687011758E-3</v>
      </c>
      <c r="G11" s="149">
        <f>AVERAGE(G4:G10)</f>
        <v>3.5629764148674678E-2</v>
      </c>
      <c r="H11" s="149">
        <f>AVERAGE(H4:H10)</f>
        <v>0.28867350071858333</v>
      </c>
      <c r="I11" s="148" t="s">
        <v>43</v>
      </c>
      <c r="J11" s="148" t="s">
        <v>43</v>
      </c>
    </row>
    <row r="12" spans="1:10" s="22" customFormat="1" x14ac:dyDescent="0.2">
      <c r="A12" s="176" t="s">
        <v>84</v>
      </c>
      <c r="B12" s="176"/>
      <c r="C12" s="176"/>
      <c r="D12" s="176"/>
      <c r="E12" s="176"/>
      <c r="F12" s="176"/>
      <c r="G12" s="176"/>
      <c r="H12" s="176"/>
      <c r="I12" s="176"/>
      <c r="J12" s="176"/>
    </row>
    <row r="13" spans="1:10" s="22" customFormat="1" ht="15.75" customHeight="1" x14ac:dyDescent="0.2">
      <c r="C13" s="65"/>
      <c r="D13" s="65"/>
    </row>
    <row r="14" spans="1:10" x14ac:dyDescent="0.2">
      <c r="B14" s="29"/>
      <c r="C14" s="110"/>
      <c r="E14" s="110"/>
      <c r="F14" s="110"/>
      <c r="G14" s="110"/>
      <c r="H14" s="110"/>
    </row>
    <row r="15" spans="1:10" x14ac:dyDescent="0.2">
      <c r="B15" s="29"/>
      <c r="C15" s="110"/>
      <c r="E15" s="110"/>
    </row>
    <row r="16" spans="1:10" x14ac:dyDescent="0.2">
      <c r="E16" s="110"/>
      <c r="F16" s="110"/>
    </row>
  </sheetData>
  <mergeCells count="4">
    <mergeCell ref="A1:J1"/>
    <mergeCell ref="A2:A3"/>
    <mergeCell ref="E2:J2"/>
    <mergeCell ref="A12:J12"/>
  </mergeCells>
  <phoneticPr fontId="12" type="noConversion"/>
  <pageMargins left="0.75" right="0.75" top="1" bottom="1" header="0.5" footer="0.5"/>
  <pageSetup paperSize="9" scale="69" orientation="landscape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D22AD-1E1F-403E-9202-76106CDC5FAB}">
  <sheetPr>
    <tabColor indexed="43"/>
  </sheetPr>
  <dimension ref="A1:G122"/>
  <sheetViews>
    <sheetView zoomScale="85" workbookViewId="0">
      <selection activeCell="B4" sqref="B4"/>
    </sheetView>
  </sheetViews>
  <sheetFormatPr defaultRowHeight="14.25" x14ac:dyDescent="0.2"/>
  <cols>
    <col min="1" max="1" width="4" style="20" customWidth="1"/>
    <col min="2" max="2" width="50.7109375" style="20" customWidth="1"/>
    <col min="3" max="3" width="24.7109375" style="20" customWidth="1"/>
    <col min="4" max="4" width="24.7109375" style="51" customWidth="1"/>
    <col min="5" max="7" width="24.7109375" style="20" customWidth="1"/>
    <col min="8" max="16384" width="9.140625" style="20"/>
  </cols>
  <sheetData>
    <row r="1" spans="1:7" s="29" customFormat="1" ht="16.5" thickBot="1" x14ac:dyDescent="0.25">
      <c r="A1" s="171" t="s">
        <v>80</v>
      </c>
      <c r="B1" s="171"/>
      <c r="C1" s="171"/>
      <c r="D1" s="171"/>
      <c r="E1" s="171"/>
      <c r="F1" s="171"/>
      <c r="G1" s="171"/>
    </row>
    <row r="2" spans="1:7" s="29" customFormat="1" ht="15.75" customHeight="1" thickBot="1" x14ac:dyDescent="0.25">
      <c r="A2" s="180" t="s">
        <v>35</v>
      </c>
      <c r="B2" s="92"/>
      <c r="C2" s="172" t="s">
        <v>23</v>
      </c>
      <c r="D2" s="177"/>
      <c r="E2" s="178" t="s">
        <v>58</v>
      </c>
      <c r="F2" s="179"/>
      <c r="G2" s="93"/>
    </row>
    <row r="3" spans="1:7" s="29" customFormat="1" ht="45.75" thickBot="1" x14ac:dyDescent="0.25">
      <c r="A3" s="168"/>
      <c r="B3" s="35" t="s">
        <v>22</v>
      </c>
      <c r="C3" s="35" t="s">
        <v>45</v>
      </c>
      <c r="D3" s="35" t="s">
        <v>25</v>
      </c>
      <c r="E3" s="35" t="s">
        <v>26</v>
      </c>
      <c r="F3" s="35" t="s">
        <v>25</v>
      </c>
      <c r="G3" s="36" t="s">
        <v>90</v>
      </c>
    </row>
    <row r="4" spans="1:7" s="29" customFormat="1" x14ac:dyDescent="0.2">
      <c r="A4" s="21">
        <v>1</v>
      </c>
      <c r="B4" s="37" t="s">
        <v>123</v>
      </c>
      <c r="C4" s="38">
        <v>4419.4386600000043</v>
      </c>
      <c r="D4" s="102">
        <v>6.9110901433661318E-2</v>
      </c>
      <c r="E4" s="39">
        <v>4015</v>
      </c>
      <c r="F4" s="102">
        <v>6.4189675294569051E-2</v>
      </c>
      <c r="G4" s="40">
        <v>4080.8426185073158</v>
      </c>
    </row>
    <row r="5" spans="1:7" s="29" customFormat="1" x14ac:dyDescent="0.2">
      <c r="A5" s="21">
        <v>2</v>
      </c>
      <c r="B5" s="37" t="s">
        <v>108</v>
      </c>
      <c r="C5" s="38">
        <v>-27.221950000000188</v>
      </c>
      <c r="D5" s="102">
        <v>-4.0944659680222503E-3</v>
      </c>
      <c r="E5" s="39">
        <v>0</v>
      </c>
      <c r="F5" s="102">
        <v>0</v>
      </c>
      <c r="G5" s="40">
        <v>0</v>
      </c>
    </row>
    <row r="6" spans="1:7" s="29" customFormat="1" x14ac:dyDescent="0.2">
      <c r="A6" s="21">
        <v>3</v>
      </c>
      <c r="B6" s="37" t="s">
        <v>106</v>
      </c>
      <c r="C6" s="38">
        <v>-59.547449999999721</v>
      </c>
      <c r="D6" s="102">
        <v>-1.5305748267090767E-2</v>
      </c>
      <c r="E6" s="39">
        <v>0</v>
      </c>
      <c r="F6" s="102">
        <v>0</v>
      </c>
      <c r="G6" s="40">
        <v>0</v>
      </c>
    </row>
    <row r="7" spans="1:7" s="29" customFormat="1" x14ac:dyDescent="0.2">
      <c r="A7" s="21">
        <v>4</v>
      </c>
      <c r="B7" s="37" t="s">
        <v>131</v>
      </c>
      <c r="C7" s="38" t="s">
        <v>20</v>
      </c>
      <c r="D7" s="102" t="s">
        <v>20</v>
      </c>
      <c r="E7" s="39" t="s">
        <v>20</v>
      </c>
      <c r="F7" s="102" t="s">
        <v>20</v>
      </c>
      <c r="G7" s="40" t="s">
        <v>20</v>
      </c>
    </row>
    <row r="8" spans="1:7" s="29" customFormat="1" x14ac:dyDescent="0.2">
      <c r="A8" s="21">
        <v>5</v>
      </c>
      <c r="B8" s="37" t="s">
        <v>124</v>
      </c>
      <c r="C8" s="38" t="s">
        <v>20</v>
      </c>
      <c r="D8" s="102" t="s">
        <v>20</v>
      </c>
      <c r="E8" s="39" t="s">
        <v>20</v>
      </c>
      <c r="F8" s="102" t="s">
        <v>20</v>
      </c>
      <c r="G8" s="40" t="s">
        <v>20</v>
      </c>
    </row>
    <row r="9" spans="1:7" s="29" customFormat="1" x14ac:dyDescent="0.2">
      <c r="A9" s="21">
        <v>6</v>
      </c>
      <c r="B9" s="37" t="s">
        <v>122</v>
      </c>
      <c r="C9" s="38" t="s">
        <v>20</v>
      </c>
      <c r="D9" s="102" t="s">
        <v>20</v>
      </c>
      <c r="E9" s="39" t="s">
        <v>20</v>
      </c>
      <c r="F9" s="102" t="s">
        <v>20</v>
      </c>
      <c r="G9" s="40" t="s">
        <v>132</v>
      </c>
    </row>
    <row r="10" spans="1:7" s="29" customFormat="1" x14ac:dyDescent="0.2">
      <c r="A10" s="21">
        <v>7</v>
      </c>
      <c r="B10" s="37" t="s">
        <v>118</v>
      </c>
      <c r="C10" s="38" t="s">
        <v>20</v>
      </c>
      <c r="D10" s="102" t="s">
        <v>20</v>
      </c>
      <c r="E10" s="39" t="s">
        <v>20</v>
      </c>
      <c r="F10" s="102" t="s">
        <v>20</v>
      </c>
      <c r="G10" s="40" t="s">
        <v>132</v>
      </c>
    </row>
    <row r="11" spans="1:7" s="29" customFormat="1" ht="15.75" thickBot="1" x14ac:dyDescent="0.25">
      <c r="A11" s="118"/>
      <c r="B11" s="94" t="s">
        <v>42</v>
      </c>
      <c r="C11" s="95">
        <v>4332.6692600000042</v>
      </c>
      <c r="D11" s="99">
        <v>5.8167519863314268E-2</v>
      </c>
      <c r="E11" s="96">
        <v>4015</v>
      </c>
      <c r="F11" s="99">
        <v>1.0121304400435608E-2</v>
      </c>
      <c r="G11" s="119">
        <f>SUM(G4:G10)</f>
        <v>4080.8426185073158</v>
      </c>
    </row>
    <row r="12" spans="1:7" s="29" customFormat="1" x14ac:dyDescent="0.2">
      <c r="D12" s="6"/>
    </row>
    <row r="13" spans="1:7" s="29" customFormat="1" x14ac:dyDescent="0.2">
      <c r="D13" s="6"/>
    </row>
    <row r="14" spans="1:7" s="29" customFormat="1" x14ac:dyDescent="0.2">
      <c r="A14" s="29" t="s">
        <v>134</v>
      </c>
      <c r="D14" s="6"/>
    </row>
    <row r="15" spans="1:7" s="29" customFormat="1" x14ac:dyDescent="0.2">
      <c r="A15" s="29" t="s">
        <v>133</v>
      </c>
      <c r="D15" s="6"/>
    </row>
    <row r="16" spans="1:7" s="29" customFormat="1" x14ac:dyDescent="0.2">
      <c r="D16" s="6"/>
    </row>
    <row r="17" spans="4:4" s="29" customFormat="1" x14ac:dyDescent="0.2">
      <c r="D17" s="6"/>
    </row>
    <row r="18" spans="4:4" s="29" customFormat="1" x14ac:dyDescent="0.2">
      <c r="D18" s="6"/>
    </row>
    <row r="19" spans="4:4" s="29" customFormat="1" x14ac:dyDescent="0.2">
      <c r="D19" s="6"/>
    </row>
    <row r="20" spans="4:4" s="29" customFormat="1" x14ac:dyDescent="0.2">
      <c r="D20" s="6"/>
    </row>
    <row r="21" spans="4:4" s="29" customFormat="1" x14ac:dyDescent="0.2">
      <c r="D21" s="6"/>
    </row>
    <row r="22" spans="4:4" s="29" customFormat="1" x14ac:dyDescent="0.2">
      <c r="D22" s="6"/>
    </row>
    <row r="23" spans="4:4" s="29" customFormat="1" x14ac:dyDescent="0.2">
      <c r="D23" s="6"/>
    </row>
    <row r="24" spans="4:4" s="29" customFormat="1" x14ac:dyDescent="0.2">
      <c r="D24" s="6"/>
    </row>
    <row r="25" spans="4:4" s="29" customFormat="1" x14ac:dyDescent="0.2">
      <c r="D25" s="6"/>
    </row>
    <row r="26" spans="4:4" s="29" customFormat="1" x14ac:dyDescent="0.2">
      <c r="D26" s="6"/>
    </row>
    <row r="27" spans="4:4" s="29" customFormat="1" x14ac:dyDescent="0.2">
      <c r="D27" s="6"/>
    </row>
    <row r="28" spans="4:4" s="29" customFormat="1" x14ac:dyDescent="0.2">
      <c r="D28" s="6"/>
    </row>
    <row r="29" spans="4:4" s="29" customFormat="1" x14ac:dyDescent="0.2">
      <c r="D29" s="6"/>
    </row>
    <row r="30" spans="4:4" s="29" customFormat="1" x14ac:dyDescent="0.2">
      <c r="D30" s="6"/>
    </row>
    <row r="31" spans="4:4" s="29" customFormat="1" x14ac:dyDescent="0.2">
      <c r="D31" s="6"/>
    </row>
    <row r="32" spans="4:4" s="29" customFormat="1" x14ac:dyDescent="0.2">
      <c r="D32" s="6"/>
    </row>
    <row r="33" spans="2:6" s="29" customFormat="1" x14ac:dyDescent="0.2">
      <c r="D33" s="6"/>
    </row>
    <row r="34" spans="2:6" s="29" customFormat="1" x14ac:dyDescent="0.2">
      <c r="D34" s="6"/>
    </row>
    <row r="35" spans="2:6" s="29" customFormat="1" x14ac:dyDescent="0.2">
      <c r="D35" s="6"/>
    </row>
    <row r="36" spans="2:6" s="29" customFormat="1" x14ac:dyDescent="0.2">
      <c r="D36" s="6"/>
    </row>
    <row r="37" spans="2:6" s="29" customFormat="1" ht="15" thickBot="1" x14ac:dyDescent="0.25">
      <c r="B37" s="83"/>
      <c r="C37" s="83"/>
      <c r="D37" s="84"/>
      <c r="E37" s="83"/>
    </row>
    <row r="38" spans="2:6" s="29" customFormat="1" x14ac:dyDescent="0.2"/>
    <row r="39" spans="2:6" s="29" customFormat="1" x14ac:dyDescent="0.2"/>
    <row r="40" spans="2:6" s="29" customFormat="1" x14ac:dyDescent="0.2"/>
    <row r="41" spans="2:6" s="29" customFormat="1" x14ac:dyDescent="0.2"/>
    <row r="42" spans="2:6" s="29" customFormat="1" x14ac:dyDescent="0.2"/>
    <row r="43" spans="2:6" s="29" customFormat="1" ht="30.75" thickBot="1" x14ac:dyDescent="0.25">
      <c r="B43" s="47" t="s">
        <v>22</v>
      </c>
      <c r="C43" s="35" t="s">
        <v>48</v>
      </c>
      <c r="D43" s="35" t="s">
        <v>49</v>
      </c>
      <c r="E43" s="36" t="s">
        <v>46</v>
      </c>
    </row>
    <row r="44" spans="2:6" s="29" customFormat="1" x14ac:dyDescent="0.2">
      <c r="B44" s="37" t="str">
        <f t="shared" ref="B44:D46" si="0">B4</f>
        <v>Інжур Житній</v>
      </c>
      <c r="C44" s="161">
        <f t="shared" si="0"/>
        <v>4419.4386600000043</v>
      </c>
      <c r="D44" s="160">
        <f t="shared" si="0"/>
        <v>6.9110901433661318E-2</v>
      </c>
      <c r="E44" s="161">
        <f>G4</f>
        <v>4080.8426185073158</v>
      </c>
    </row>
    <row r="45" spans="2:6" x14ac:dyDescent="0.2">
      <c r="B45" s="37" t="str">
        <f t="shared" si="0"/>
        <v>КІНТО-Голд</v>
      </c>
      <c r="C45" s="161">
        <f t="shared" si="0"/>
        <v>-27.221950000000188</v>
      </c>
      <c r="D45" s="160">
        <f t="shared" si="0"/>
        <v>-4.0944659680222503E-3</v>
      </c>
      <c r="E45" s="161">
        <f>G5</f>
        <v>0</v>
      </c>
      <c r="F45" s="19"/>
    </row>
    <row r="46" spans="2:6" x14ac:dyDescent="0.2">
      <c r="B46" s="37" t="str">
        <f t="shared" si="0"/>
        <v>Індекс Української Біржі</v>
      </c>
      <c r="C46" s="161">
        <f t="shared" si="0"/>
        <v>-59.547449999999721</v>
      </c>
      <c r="D46" s="160">
        <f t="shared" si="0"/>
        <v>-1.5305748267090767E-2</v>
      </c>
      <c r="E46" s="161">
        <f>G6</f>
        <v>0</v>
      </c>
      <c r="F46" s="19"/>
    </row>
    <row r="47" spans="2:6" x14ac:dyDescent="0.2">
      <c r="B47" s="29"/>
      <c r="C47" s="29"/>
      <c r="D47" s="6"/>
      <c r="F47" s="19"/>
    </row>
    <row r="48" spans="2:6" x14ac:dyDescent="0.2">
      <c r="B48" s="29"/>
      <c r="C48" s="29"/>
      <c r="D48" s="6"/>
      <c r="F48" s="19"/>
    </row>
    <row r="49" spans="2:6" x14ac:dyDescent="0.2">
      <c r="B49" s="29"/>
      <c r="C49" s="29"/>
      <c r="D49" s="6"/>
      <c r="F49" s="19"/>
    </row>
    <row r="50" spans="2:6" x14ac:dyDescent="0.2">
      <c r="B50" s="29"/>
      <c r="C50" s="29"/>
      <c r="D50" s="6"/>
    </row>
    <row r="51" spans="2:6" x14ac:dyDescent="0.2">
      <c r="B51" s="29"/>
      <c r="C51" s="29"/>
      <c r="D51" s="6"/>
    </row>
    <row r="52" spans="2:6" x14ac:dyDescent="0.2">
      <c r="B52" s="29"/>
      <c r="C52" s="29"/>
      <c r="D52" s="6"/>
    </row>
    <row r="53" spans="2:6" x14ac:dyDescent="0.2">
      <c r="B53" s="29"/>
      <c r="C53" s="29"/>
      <c r="D53" s="6"/>
    </row>
    <row r="54" spans="2:6" x14ac:dyDescent="0.2">
      <c r="B54" s="29"/>
      <c r="C54" s="29"/>
      <c r="D54" s="6"/>
    </row>
    <row r="55" spans="2:6" x14ac:dyDescent="0.2">
      <c r="B55" s="29"/>
      <c r="C55" s="29"/>
      <c r="D55" s="6"/>
    </row>
    <row r="56" spans="2:6" x14ac:dyDescent="0.2">
      <c r="B56" s="29"/>
      <c r="C56" s="29"/>
      <c r="D56" s="6"/>
    </row>
    <row r="57" spans="2:6" x14ac:dyDescent="0.2">
      <c r="B57" s="29"/>
      <c r="C57" s="29"/>
      <c r="D57" s="6"/>
    </row>
    <row r="58" spans="2:6" x14ac:dyDescent="0.2">
      <c r="B58" s="29"/>
      <c r="C58" s="29"/>
      <c r="D58" s="6"/>
    </row>
    <row r="59" spans="2:6" x14ac:dyDescent="0.2">
      <c r="B59" s="29"/>
      <c r="C59" s="29"/>
      <c r="D59" s="6"/>
    </row>
    <row r="60" spans="2:6" x14ac:dyDescent="0.2">
      <c r="B60" s="29"/>
      <c r="C60" s="29"/>
      <c r="D60" s="6"/>
    </row>
    <row r="61" spans="2:6" x14ac:dyDescent="0.2">
      <c r="B61" s="29"/>
      <c r="C61" s="29"/>
      <c r="D61" s="6"/>
    </row>
    <row r="62" spans="2:6" x14ac:dyDescent="0.2">
      <c r="B62" s="29"/>
      <c r="C62" s="29"/>
      <c r="D62" s="6"/>
    </row>
    <row r="63" spans="2:6" x14ac:dyDescent="0.2">
      <c r="B63" s="29"/>
      <c r="C63" s="29"/>
      <c r="D63" s="6"/>
    </row>
    <row r="64" spans="2:6" x14ac:dyDescent="0.2">
      <c r="B64" s="29"/>
      <c r="C64" s="29"/>
      <c r="D64" s="6"/>
    </row>
    <row r="65" spans="2:4" x14ac:dyDescent="0.2">
      <c r="B65" s="29"/>
      <c r="C65" s="29"/>
      <c r="D65" s="6"/>
    </row>
    <row r="66" spans="2:4" x14ac:dyDescent="0.2">
      <c r="B66" s="29"/>
      <c r="C66" s="29"/>
      <c r="D66" s="6"/>
    </row>
    <row r="67" spans="2:4" x14ac:dyDescent="0.2">
      <c r="B67" s="29"/>
      <c r="C67" s="29"/>
      <c r="D67" s="6"/>
    </row>
    <row r="68" spans="2:4" x14ac:dyDescent="0.2">
      <c r="B68" s="29"/>
      <c r="C68" s="29"/>
      <c r="D68" s="6"/>
    </row>
    <row r="69" spans="2:4" x14ac:dyDescent="0.2">
      <c r="B69" s="29"/>
      <c r="C69" s="29"/>
      <c r="D69" s="6"/>
    </row>
    <row r="70" spans="2:4" x14ac:dyDescent="0.2">
      <c r="B70" s="29"/>
      <c r="C70" s="29"/>
      <c r="D70" s="6"/>
    </row>
    <row r="71" spans="2:4" x14ac:dyDescent="0.2">
      <c r="B71" s="29"/>
      <c r="C71" s="29"/>
      <c r="D71" s="6"/>
    </row>
    <row r="72" spans="2:4" x14ac:dyDescent="0.2">
      <c r="B72" s="29"/>
      <c r="C72" s="29"/>
      <c r="D72" s="6"/>
    </row>
    <row r="73" spans="2:4" x14ac:dyDescent="0.2">
      <c r="B73" s="29"/>
      <c r="C73" s="29"/>
      <c r="D73" s="6"/>
    </row>
    <row r="74" spans="2:4" x14ac:dyDescent="0.2">
      <c r="B74" s="29"/>
      <c r="C74" s="29"/>
      <c r="D74" s="6"/>
    </row>
    <row r="75" spans="2:4" x14ac:dyDescent="0.2">
      <c r="B75" s="29"/>
      <c r="C75" s="29"/>
      <c r="D75" s="6"/>
    </row>
    <row r="76" spans="2:4" x14ac:dyDescent="0.2">
      <c r="B76" s="29"/>
      <c r="C76" s="29"/>
      <c r="D76" s="6"/>
    </row>
    <row r="77" spans="2:4" x14ac:dyDescent="0.2">
      <c r="B77" s="29"/>
      <c r="C77" s="29"/>
      <c r="D77" s="6"/>
    </row>
    <row r="78" spans="2:4" x14ac:dyDescent="0.2">
      <c r="B78" s="29"/>
      <c r="C78" s="29"/>
      <c r="D78" s="6"/>
    </row>
    <row r="79" spans="2:4" x14ac:dyDescent="0.2">
      <c r="B79" s="29"/>
      <c r="C79" s="29"/>
      <c r="D79" s="6"/>
    </row>
    <row r="80" spans="2:4" x14ac:dyDescent="0.2">
      <c r="B80" s="29"/>
      <c r="C80" s="29"/>
      <c r="D80" s="6"/>
    </row>
    <row r="81" spans="2:4" x14ac:dyDescent="0.2">
      <c r="B81" s="29"/>
      <c r="C81" s="29"/>
      <c r="D81" s="6"/>
    </row>
    <row r="82" spans="2:4" x14ac:dyDescent="0.2">
      <c r="B82" s="29"/>
      <c r="C82" s="29"/>
      <c r="D82" s="6"/>
    </row>
    <row r="83" spans="2:4" x14ac:dyDescent="0.2">
      <c r="B83" s="29"/>
      <c r="C83" s="29"/>
      <c r="D83" s="6"/>
    </row>
    <row r="84" spans="2:4" x14ac:dyDescent="0.2">
      <c r="B84" s="29"/>
      <c r="C84" s="29"/>
      <c r="D84" s="6"/>
    </row>
    <row r="85" spans="2:4" x14ac:dyDescent="0.2">
      <c r="B85" s="29"/>
      <c r="C85" s="29"/>
      <c r="D85" s="6"/>
    </row>
    <row r="86" spans="2:4" x14ac:dyDescent="0.2">
      <c r="B86" s="29"/>
      <c r="C86" s="29"/>
      <c r="D86" s="6"/>
    </row>
    <row r="87" spans="2:4" x14ac:dyDescent="0.2">
      <c r="B87" s="29"/>
      <c r="C87" s="29"/>
      <c r="D87" s="6"/>
    </row>
    <row r="88" spans="2:4" x14ac:dyDescent="0.2">
      <c r="B88" s="29"/>
      <c r="C88" s="29"/>
      <c r="D88" s="6"/>
    </row>
    <row r="89" spans="2:4" x14ac:dyDescent="0.2">
      <c r="B89" s="29"/>
      <c r="C89" s="29"/>
      <c r="D89" s="6"/>
    </row>
    <row r="90" spans="2:4" x14ac:dyDescent="0.2">
      <c r="B90" s="29"/>
      <c r="C90" s="29"/>
      <c r="D90" s="6"/>
    </row>
    <row r="91" spans="2:4" x14ac:dyDescent="0.2">
      <c r="B91" s="29"/>
      <c r="C91" s="29"/>
      <c r="D91" s="6"/>
    </row>
    <row r="92" spans="2:4" x14ac:dyDescent="0.2">
      <c r="B92" s="29"/>
      <c r="C92" s="29"/>
      <c r="D92" s="6"/>
    </row>
    <row r="93" spans="2:4" x14ac:dyDescent="0.2">
      <c r="B93" s="29"/>
      <c r="C93" s="29"/>
      <c r="D93" s="6"/>
    </row>
    <row r="94" spans="2:4" x14ac:dyDescent="0.2">
      <c r="B94" s="29"/>
      <c r="C94" s="29"/>
      <c r="D94" s="6"/>
    </row>
    <row r="95" spans="2:4" x14ac:dyDescent="0.2">
      <c r="B95" s="29"/>
      <c r="C95" s="29"/>
      <c r="D95" s="6"/>
    </row>
    <row r="96" spans="2:4" x14ac:dyDescent="0.2">
      <c r="B96" s="29"/>
      <c r="C96" s="29"/>
      <c r="D96" s="6"/>
    </row>
    <row r="97" spans="2:4" x14ac:dyDescent="0.2">
      <c r="B97" s="29"/>
      <c r="C97" s="29"/>
      <c r="D97" s="6"/>
    </row>
    <row r="98" spans="2:4" x14ac:dyDescent="0.2">
      <c r="B98" s="29"/>
      <c r="C98" s="29"/>
      <c r="D98" s="6"/>
    </row>
    <row r="99" spans="2:4" x14ac:dyDescent="0.2">
      <c r="B99" s="29"/>
      <c r="C99" s="29"/>
      <c r="D99" s="6"/>
    </row>
    <row r="100" spans="2:4" x14ac:dyDescent="0.2">
      <c r="B100" s="29"/>
      <c r="C100" s="29"/>
      <c r="D100" s="6"/>
    </row>
    <row r="101" spans="2:4" x14ac:dyDescent="0.2">
      <c r="B101" s="29"/>
      <c r="C101" s="29"/>
      <c r="D101" s="6"/>
    </row>
    <row r="102" spans="2:4" x14ac:dyDescent="0.2">
      <c r="B102" s="29"/>
      <c r="C102" s="29"/>
      <c r="D102" s="6"/>
    </row>
    <row r="103" spans="2:4" x14ac:dyDescent="0.2">
      <c r="B103" s="29"/>
      <c r="C103" s="29"/>
      <c r="D103" s="6"/>
    </row>
    <row r="104" spans="2:4" x14ac:dyDescent="0.2">
      <c r="B104" s="29"/>
      <c r="C104" s="29"/>
      <c r="D104" s="6"/>
    </row>
    <row r="105" spans="2:4" x14ac:dyDescent="0.2">
      <c r="B105" s="29"/>
      <c r="C105" s="29"/>
      <c r="D105" s="6"/>
    </row>
    <row r="106" spans="2:4" x14ac:dyDescent="0.2">
      <c r="B106" s="29"/>
      <c r="C106" s="29"/>
      <c r="D106" s="6"/>
    </row>
    <row r="107" spans="2:4" x14ac:dyDescent="0.2">
      <c r="B107" s="29"/>
      <c r="C107" s="29"/>
      <c r="D107" s="6"/>
    </row>
    <row r="108" spans="2:4" x14ac:dyDescent="0.2">
      <c r="B108" s="29"/>
      <c r="C108" s="29"/>
      <c r="D108" s="6"/>
    </row>
    <row r="109" spans="2:4" x14ac:dyDescent="0.2">
      <c r="B109" s="29"/>
      <c r="C109" s="29"/>
      <c r="D109" s="6"/>
    </row>
    <row r="110" spans="2:4" x14ac:dyDescent="0.2">
      <c r="B110" s="29"/>
      <c r="C110" s="29"/>
      <c r="D110" s="6"/>
    </row>
    <row r="111" spans="2:4" x14ac:dyDescent="0.2">
      <c r="B111" s="29"/>
      <c r="C111" s="29"/>
      <c r="D111" s="6"/>
    </row>
    <row r="112" spans="2:4" x14ac:dyDescent="0.2">
      <c r="B112" s="29"/>
      <c r="C112" s="29"/>
      <c r="D112" s="6"/>
    </row>
    <row r="113" spans="2:4" x14ac:dyDescent="0.2">
      <c r="B113" s="29"/>
      <c r="C113" s="29"/>
      <c r="D113" s="6"/>
    </row>
    <row r="114" spans="2:4" x14ac:dyDescent="0.2">
      <c r="B114" s="29"/>
      <c r="C114" s="29"/>
      <c r="D114" s="6"/>
    </row>
    <row r="115" spans="2:4" x14ac:dyDescent="0.2">
      <c r="B115" s="29"/>
      <c r="C115" s="29"/>
      <c r="D115" s="6"/>
    </row>
    <row r="116" spans="2:4" x14ac:dyDescent="0.2">
      <c r="B116" s="29"/>
      <c r="C116" s="29"/>
      <c r="D116" s="6"/>
    </row>
    <row r="117" spans="2:4" x14ac:dyDescent="0.2">
      <c r="B117" s="29"/>
      <c r="C117" s="29"/>
      <c r="D117" s="6"/>
    </row>
    <row r="118" spans="2:4" x14ac:dyDescent="0.2">
      <c r="B118" s="29"/>
      <c r="C118" s="29"/>
      <c r="D118" s="6"/>
    </row>
    <row r="119" spans="2:4" x14ac:dyDescent="0.2">
      <c r="B119" s="29"/>
      <c r="C119" s="29"/>
      <c r="D119" s="6"/>
    </row>
    <row r="120" spans="2:4" x14ac:dyDescent="0.2">
      <c r="B120" s="29"/>
      <c r="C120" s="29"/>
      <c r="D120" s="6"/>
    </row>
    <row r="121" spans="2:4" x14ac:dyDescent="0.2">
      <c r="B121" s="29"/>
      <c r="C121" s="29"/>
      <c r="D121" s="6"/>
    </row>
    <row r="122" spans="2:4" x14ac:dyDescent="0.2">
      <c r="B122" s="29"/>
      <c r="C122" s="29"/>
      <c r="D122" s="6"/>
    </row>
  </sheetData>
  <mergeCells count="4">
    <mergeCell ref="C2:D2"/>
    <mergeCell ref="E2:F2"/>
    <mergeCell ref="A2:A3"/>
    <mergeCell ref="A1:G1"/>
  </mergeCells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BAB51-69DE-4672-AE53-E0F3DD6CD028}">
  <sheetPr>
    <tabColor indexed="43"/>
  </sheetPr>
  <dimension ref="A1:D15"/>
  <sheetViews>
    <sheetView zoomScale="85" workbookViewId="0">
      <selection activeCell="A2" sqref="A2"/>
    </sheetView>
  </sheetViews>
  <sheetFormatPr defaultRowHeight="12.75" x14ac:dyDescent="0.2"/>
  <cols>
    <col min="1" max="1" width="49.42578125" bestFit="1" customWidth="1"/>
    <col min="2" max="2" width="12.7109375" customWidth="1"/>
    <col min="3" max="3" width="2.7109375" customWidth="1"/>
  </cols>
  <sheetData>
    <row r="1" spans="1:4" ht="15.75" thickBot="1" x14ac:dyDescent="0.25">
      <c r="A1" s="67" t="s">
        <v>22</v>
      </c>
      <c r="B1" s="68" t="s">
        <v>74</v>
      </c>
      <c r="C1" s="10"/>
      <c r="D1" s="10"/>
    </row>
    <row r="2" spans="1:4" ht="14.25" x14ac:dyDescent="0.2">
      <c r="A2" s="27" t="s">
        <v>106</v>
      </c>
      <c r="B2" s="136">
        <v>-1.5308684598725697E-2</v>
      </c>
      <c r="C2" s="10"/>
      <c r="D2" s="10"/>
    </row>
    <row r="3" spans="1:4" ht="14.25" x14ac:dyDescent="0.2">
      <c r="A3" s="27" t="s">
        <v>108</v>
      </c>
      <c r="B3" s="137">
        <v>-4.0949705571616812E-3</v>
      </c>
      <c r="C3" s="10"/>
      <c r="D3" s="10"/>
    </row>
    <row r="4" spans="1:4" ht="14.25" x14ac:dyDescent="0.2">
      <c r="A4" s="27" t="s">
        <v>123</v>
      </c>
      <c r="B4" s="137">
        <v>4.6265955885949062E-3</v>
      </c>
      <c r="C4" s="10"/>
      <c r="D4" s="10"/>
    </row>
    <row r="5" spans="1:4" ht="14.25" x14ac:dyDescent="0.2">
      <c r="A5" s="27" t="s">
        <v>27</v>
      </c>
      <c r="B5" s="137">
        <v>-4.9256865224308203E-3</v>
      </c>
      <c r="C5" s="10"/>
      <c r="D5" s="10"/>
    </row>
    <row r="6" spans="1:4" ht="14.25" x14ac:dyDescent="0.2">
      <c r="A6" s="27" t="s">
        <v>1</v>
      </c>
      <c r="B6" s="137">
        <v>-2.5031323777561565E-2</v>
      </c>
      <c r="C6" s="10"/>
      <c r="D6" s="10"/>
    </row>
    <row r="7" spans="1:4" ht="14.25" x14ac:dyDescent="0.2">
      <c r="A7" s="27" t="s">
        <v>113</v>
      </c>
      <c r="B7" s="137">
        <v>0.14395202117269923</v>
      </c>
      <c r="C7" s="10"/>
      <c r="D7" s="10"/>
    </row>
    <row r="8" spans="1:4" ht="14.25" x14ac:dyDescent="0.2">
      <c r="A8" s="27" t="s">
        <v>28</v>
      </c>
      <c r="B8" s="137">
        <v>4.2883190635293778E-2</v>
      </c>
      <c r="C8" s="10"/>
      <c r="D8" s="10"/>
    </row>
    <row r="9" spans="1:4" ht="14.25" x14ac:dyDescent="0.2">
      <c r="A9" s="27" t="s">
        <v>29</v>
      </c>
      <c r="B9" s="137">
        <v>3.8051568091299615E-3</v>
      </c>
      <c r="C9" s="10"/>
      <c r="D9" s="10"/>
    </row>
    <row r="10" spans="1:4" ht="14.25" x14ac:dyDescent="0.2">
      <c r="A10" s="27" t="s">
        <v>30</v>
      </c>
      <c r="B10" s="137">
        <v>1.0973150684931508E-2</v>
      </c>
      <c r="C10" s="10"/>
      <c r="D10" s="10"/>
    </row>
    <row r="11" spans="1:4" ht="15" thickBot="1" x14ac:dyDescent="0.25">
      <c r="A11" s="80" t="s">
        <v>97</v>
      </c>
      <c r="B11" s="138">
        <v>-2.8193717721985978E-3</v>
      </c>
      <c r="C11" s="10"/>
      <c r="D11" s="10"/>
    </row>
    <row r="12" spans="1:4" x14ac:dyDescent="0.2">
      <c r="C12" s="10"/>
      <c r="D12" s="10"/>
    </row>
    <row r="13" spans="1:4" x14ac:dyDescent="0.2">
      <c r="A13" s="10"/>
      <c r="B13" s="10"/>
      <c r="C13" s="10"/>
      <c r="D13" s="10"/>
    </row>
    <row r="14" spans="1:4" x14ac:dyDescent="0.2">
      <c r="B14" s="10"/>
      <c r="C14" s="10"/>
      <c r="D14" s="10"/>
    </row>
    <row r="15" spans="1:4" x14ac:dyDescent="0.2">
      <c r="C15" s="10"/>
    </row>
  </sheetData>
  <autoFilter ref="A1:B1" xr:uid="{80A35754-37C7-41F7-9E5F-800863948BF5}"/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A675F-7834-406F-A72F-6AD1E53E548A}">
  <sheetPr>
    <tabColor indexed="42"/>
  </sheetPr>
  <dimension ref="A1:I31"/>
  <sheetViews>
    <sheetView zoomScale="85" zoomScaleNormal="40" workbookViewId="0">
      <selection activeCell="B3" sqref="B3"/>
    </sheetView>
  </sheetViews>
  <sheetFormatPr defaultRowHeight="14.25" x14ac:dyDescent="0.2"/>
  <cols>
    <col min="1" max="1" width="4.7109375" style="22" customWidth="1"/>
    <col min="2" max="2" width="61.7109375" style="20" bestFit="1" customWidth="1"/>
    <col min="3" max="3" width="18.7109375" style="23" customWidth="1"/>
    <col min="4" max="4" width="14.7109375" style="24" customWidth="1"/>
    <col min="5" max="5" width="14.7109375" style="23" customWidth="1"/>
    <col min="6" max="6" width="14.7109375" style="24" customWidth="1"/>
    <col min="7" max="7" width="55.7109375" style="20" bestFit="1" customWidth="1"/>
    <col min="8" max="8" width="34.7109375" style="20" customWidth="1"/>
    <col min="9" max="18" width="4.7109375" style="20" customWidth="1"/>
    <col min="19" max="16384" width="9.140625" style="20"/>
  </cols>
  <sheetData>
    <row r="1" spans="1:9" s="14" customFormat="1" ht="16.5" thickBot="1" x14ac:dyDescent="0.25">
      <c r="A1" s="162" t="s">
        <v>92</v>
      </c>
      <c r="B1" s="162"/>
      <c r="C1" s="162"/>
      <c r="D1" s="162"/>
      <c r="E1" s="162"/>
      <c r="F1" s="162"/>
      <c r="G1" s="162"/>
      <c r="H1" s="162"/>
      <c r="I1" s="13"/>
    </row>
    <row r="2" spans="1:9" ht="30.75" thickBot="1" x14ac:dyDescent="0.25">
      <c r="A2" s="15" t="s">
        <v>35</v>
      </c>
      <c r="B2" s="16" t="s">
        <v>75</v>
      </c>
      <c r="C2" s="17" t="s">
        <v>36</v>
      </c>
      <c r="D2" s="17" t="s">
        <v>37</v>
      </c>
      <c r="E2" s="17" t="s">
        <v>38</v>
      </c>
      <c r="F2" s="17" t="s">
        <v>13</v>
      </c>
      <c r="G2" s="17" t="s">
        <v>14</v>
      </c>
      <c r="H2" s="18" t="s">
        <v>15</v>
      </c>
      <c r="I2" s="19"/>
    </row>
    <row r="3" spans="1:9" x14ac:dyDescent="0.2">
      <c r="A3" s="21">
        <v>1</v>
      </c>
      <c r="B3" s="85" t="s">
        <v>105</v>
      </c>
      <c r="C3" s="86">
        <v>92636150.150000006</v>
      </c>
      <c r="D3" s="87">
        <v>11395</v>
      </c>
      <c r="E3" s="86">
        <v>8129.54</v>
      </c>
      <c r="F3" s="87">
        <v>1000</v>
      </c>
      <c r="G3" s="85" t="s">
        <v>103</v>
      </c>
      <c r="H3" s="88" t="s">
        <v>104</v>
      </c>
      <c r="I3" s="19"/>
    </row>
    <row r="4" spans="1:9" x14ac:dyDescent="0.2">
      <c r="A4" s="21">
        <v>2</v>
      </c>
      <c r="B4" s="85" t="s">
        <v>64</v>
      </c>
      <c r="C4" s="86">
        <v>33960430.100000001</v>
      </c>
      <c r="D4" s="87">
        <v>44304</v>
      </c>
      <c r="E4" s="86">
        <v>766.53189999999995</v>
      </c>
      <c r="F4" s="87">
        <v>100</v>
      </c>
      <c r="G4" s="85" t="s">
        <v>88</v>
      </c>
      <c r="H4" s="88" t="s">
        <v>65</v>
      </c>
      <c r="I4" s="19"/>
    </row>
    <row r="5" spans="1:9" ht="14.25" customHeight="1" x14ac:dyDescent="0.2">
      <c r="A5" s="21">
        <v>3</v>
      </c>
      <c r="B5" s="85" t="s">
        <v>69</v>
      </c>
      <c r="C5" s="86">
        <v>13891307.73</v>
      </c>
      <c r="D5" s="87">
        <v>1452</v>
      </c>
      <c r="E5" s="86">
        <v>9567.0162999999993</v>
      </c>
      <c r="F5" s="87">
        <v>1000</v>
      </c>
      <c r="G5" s="85" t="s">
        <v>17</v>
      </c>
      <c r="H5" s="88" t="s">
        <v>40</v>
      </c>
      <c r="I5" s="19"/>
    </row>
    <row r="6" spans="1:9" x14ac:dyDescent="0.2">
      <c r="A6" s="21">
        <v>4</v>
      </c>
      <c r="B6" s="85" t="s">
        <v>95</v>
      </c>
      <c r="C6" s="86">
        <v>11272900.73</v>
      </c>
      <c r="D6" s="87">
        <v>12877</v>
      </c>
      <c r="E6" s="86">
        <v>875.42909999999995</v>
      </c>
      <c r="F6" s="87">
        <v>100</v>
      </c>
      <c r="G6" s="85" t="s">
        <v>88</v>
      </c>
      <c r="H6" s="88" t="s">
        <v>65</v>
      </c>
      <c r="I6" s="19"/>
    </row>
    <row r="7" spans="1:9" ht="14.25" customHeight="1" x14ac:dyDescent="0.2">
      <c r="A7" s="21">
        <v>5</v>
      </c>
      <c r="B7" s="85" t="s">
        <v>102</v>
      </c>
      <c r="C7" s="86">
        <v>11193015.939999999</v>
      </c>
      <c r="D7" s="87">
        <v>5745492</v>
      </c>
      <c r="E7" s="86">
        <v>1.95</v>
      </c>
      <c r="F7" s="87">
        <v>1</v>
      </c>
      <c r="G7" s="85" t="s">
        <v>103</v>
      </c>
      <c r="H7" s="88" t="s">
        <v>104</v>
      </c>
      <c r="I7" s="19"/>
    </row>
    <row r="8" spans="1:9" x14ac:dyDescent="0.2">
      <c r="A8" s="21">
        <v>6</v>
      </c>
      <c r="B8" s="85" t="s">
        <v>68</v>
      </c>
      <c r="C8" s="86">
        <v>9811223.2699999996</v>
      </c>
      <c r="D8" s="87">
        <v>8326</v>
      </c>
      <c r="E8" s="86">
        <v>1178.3838000000001</v>
      </c>
      <c r="F8" s="87">
        <v>1000</v>
      </c>
      <c r="G8" s="85" t="s">
        <v>17</v>
      </c>
      <c r="H8" s="88" t="s">
        <v>40</v>
      </c>
      <c r="I8" s="19"/>
    </row>
    <row r="9" spans="1:9" x14ac:dyDescent="0.2">
      <c r="A9" s="21">
        <v>7</v>
      </c>
      <c r="B9" s="85" t="s">
        <v>54</v>
      </c>
      <c r="C9" s="86">
        <v>6730123.0599999996</v>
      </c>
      <c r="D9" s="87">
        <v>1256</v>
      </c>
      <c r="E9" s="86">
        <v>5358.38</v>
      </c>
      <c r="F9" s="87">
        <v>1000</v>
      </c>
      <c r="G9" s="85" t="s">
        <v>39</v>
      </c>
      <c r="H9" s="88" t="s">
        <v>53</v>
      </c>
      <c r="I9" s="19"/>
    </row>
    <row r="10" spans="1:9" x14ac:dyDescent="0.2">
      <c r="A10" s="21">
        <v>8</v>
      </c>
      <c r="B10" s="85" t="s">
        <v>52</v>
      </c>
      <c r="C10" s="86">
        <v>5022432.5199999996</v>
      </c>
      <c r="D10" s="87">
        <v>643</v>
      </c>
      <c r="E10" s="86">
        <v>7810.94</v>
      </c>
      <c r="F10" s="87">
        <v>1000</v>
      </c>
      <c r="G10" s="85" t="s">
        <v>16</v>
      </c>
      <c r="H10" s="88" t="s">
        <v>53</v>
      </c>
      <c r="I10" s="19"/>
    </row>
    <row r="11" spans="1:9" x14ac:dyDescent="0.2">
      <c r="A11" s="21">
        <v>9</v>
      </c>
      <c r="B11" s="85" t="s">
        <v>61</v>
      </c>
      <c r="C11" s="86">
        <v>3348543.74</v>
      </c>
      <c r="D11" s="87">
        <v>1608</v>
      </c>
      <c r="E11" s="86">
        <v>2082.4277000000002</v>
      </c>
      <c r="F11" s="87">
        <v>1000</v>
      </c>
      <c r="G11" s="85" t="s">
        <v>62</v>
      </c>
      <c r="H11" s="88" t="s">
        <v>63</v>
      </c>
      <c r="I11" s="19"/>
    </row>
    <row r="12" spans="1:9" x14ac:dyDescent="0.2">
      <c r="A12" s="21">
        <v>10</v>
      </c>
      <c r="B12" s="85" t="s">
        <v>66</v>
      </c>
      <c r="C12" s="86">
        <v>3160117.64</v>
      </c>
      <c r="D12" s="87">
        <v>3028</v>
      </c>
      <c r="E12" s="86">
        <v>1043.6320000000001</v>
      </c>
      <c r="F12" s="87">
        <v>1000</v>
      </c>
      <c r="G12" s="85" t="s">
        <v>88</v>
      </c>
      <c r="H12" s="88" t="s">
        <v>65</v>
      </c>
      <c r="I12" s="19"/>
    </row>
    <row r="13" spans="1:9" x14ac:dyDescent="0.2">
      <c r="A13" s="21">
        <v>11</v>
      </c>
      <c r="B13" s="85" t="s">
        <v>51</v>
      </c>
      <c r="C13" s="86">
        <v>2878647.64</v>
      </c>
      <c r="D13" s="87">
        <v>2566</v>
      </c>
      <c r="E13" s="86">
        <v>1121.8424</v>
      </c>
      <c r="F13" s="87">
        <v>1000</v>
      </c>
      <c r="G13" s="85" t="s">
        <v>67</v>
      </c>
      <c r="H13" s="88" t="s">
        <v>73</v>
      </c>
      <c r="I13" s="19"/>
    </row>
    <row r="14" spans="1:9" x14ac:dyDescent="0.2">
      <c r="A14" s="21">
        <v>12</v>
      </c>
      <c r="B14" s="85" t="s">
        <v>70</v>
      </c>
      <c r="C14" s="86">
        <v>2449366.7799999998</v>
      </c>
      <c r="D14" s="87">
        <v>396</v>
      </c>
      <c r="E14" s="86">
        <v>6185.2695999999996</v>
      </c>
      <c r="F14" s="87">
        <v>1000</v>
      </c>
      <c r="G14" s="85" t="s">
        <v>17</v>
      </c>
      <c r="H14" s="88" t="s">
        <v>40</v>
      </c>
      <c r="I14" s="19"/>
    </row>
    <row r="15" spans="1:9" x14ac:dyDescent="0.2">
      <c r="A15" s="21">
        <v>13</v>
      </c>
      <c r="B15" s="85" t="s">
        <v>71</v>
      </c>
      <c r="C15" s="86">
        <v>1669282.71</v>
      </c>
      <c r="D15" s="87">
        <v>529</v>
      </c>
      <c r="E15" s="86">
        <v>3155.5439000000001</v>
      </c>
      <c r="F15" s="87">
        <v>1000</v>
      </c>
      <c r="G15" s="85" t="s">
        <v>17</v>
      </c>
      <c r="H15" s="88" t="s">
        <v>40</v>
      </c>
      <c r="I15" s="19"/>
    </row>
    <row r="16" spans="1:9" x14ac:dyDescent="0.2">
      <c r="A16" s="21">
        <v>14</v>
      </c>
      <c r="B16" s="85" t="s">
        <v>21</v>
      </c>
      <c r="C16" s="86">
        <v>1206726.3799999999</v>
      </c>
      <c r="D16" s="87">
        <v>14120</v>
      </c>
      <c r="E16" s="86">
        <v>85.462199999999996</v>
      </c>
      <c r="F16" s="87">
        <v>100</v>
      </c>
      <c r="G16" s="85" t="s">
        <v>41</v>
      </c>
      <c r="H16" s="88" t="s">
        <v>91</v>
      </c>
      <c r="I16" s="19"/>
    </row>
    <row r="17" spans="1:9" x14ac:dyDescent="0.2">
      <c r="A17" s="21">
        <v>15</v>
      </c>
      <c r="B17" s="85" t="s">
        <v>18</v>
      </c>
      <c r="C17" s="86">
        <v>1019959.0000999999</v>
      </c>
      <c r="D17" s="87">
        <v>953</v>
      </c>
      <c r="E17" s="86">
        <v>1070.2612999999999</v>
      </c>
      <c r="F17" s="87">
        <v>1000</v>
      </c>
      <c r="G17" s="85" t="s">
        <v>19</v>
      </c>
      <c r="H17" s="88" t="s">
        <v>31</v>
      </c>
      <c r="I17" s="19"/>
    </row>
    <row r="18" spans="1:9" ht="15" customHeight="1" thickBot="1" x14ac:dyDescent="0.25">
      <c r="A18" s="163" t="s">
        <v>42</v>
      </c>
      <c r="B18" s="164"/>
      <c r="C18" s="100">
        <f>SUM(C3:C17)</f>
        <v>200250227.39009997</v>
      </c>
      <c r="D18" s="101">
        <f>SUM(D3:D17)</f>
        <v>5848945</v>
      </c>
      <c r="E18" s="56" t="s">
        <v>43</v>
      </c>
      <c r="F18" s="56" t="s">
        <v>43</v>
      </c>
      <c r="G18" s="56" t="s">
        <v>43</v>
      </c>
      <c r="H18" s="57" t="s">
        <v>43</v>
      </c>
    </row>
    <row r="19" spans="1:9" ht="15" customHeight="1" thickBot="1" x14ac:dyDescent="0.25">
      <c r="A19" s="165" t="s">
        <v>89</v>
      </c>
      <c r="B19" s="165"/>
      <c r="C19" s="165"/>
      <c r="D19" s="165"/>
      <c r="E19" s="165"/>
      <c r="F19" s="165"/>
      <c r="G19" s="165"/>
      <c r="H19" s="165"/>
    </row>
    <row r="21" spans="1:9" x14ac:dyDescent="0.2">
      <c r="B21" s="20" t="s">
        <v>47</v>
      </c>
      <c r="C21" s="23">
        <f>C18-SUM(C3:C12)</f>
        <v>9223982.5100999773</v>
      </c>
      <c r="D21" s="128">
        <f>C21/$C$18</f>
        <v>4.6062282327056149E-2</v>
      </c>
    </row>
    <row r="22" spans="1:9" x14ac:dyDescent="0.2">
      <c r="B22" s="85" t="str">
        <f t="shared" ref="B22:C28" si="0">B3</f>
        <v>ОТП Класичний</v>
      </c>
      <c r="C22" s="86">
        <f t="shared" si="0"/>
        <v>92636150.150000006</v>
      </c>
      <c r="D22" s="128">
        <f>C22/$C$18</f>
        <v>0.46260197232904504</v>
      </c>
      <c r="H22" s="19"/>
    </row>
    <row r="23" spans="1:9" x14ac:dyDescent="0.2">
      <c r="B23" s="85" t="str">
        <f t="shared" si="0"/>
        <v>КІНТО-Класичний</v>
      </c>
      <c r="C23" s="86">
        <f t="shared" si="0"/>
        <v>33960430.100000001</v>
      </c>
      <c r="D23" s="128">
        <f t="shared" ref="D23:D31" si="1">C23/$C$18</f>
        <v>0.16958997022182132</v>
      </c>
      <c r="H23" s="19"/>
    </row>
    <row r="24" spans="1:9" x14ac:dyDescent="0.2">
      <c r="B24" s="85" t="str">
        <f t="shared" si="0"/>
        <v>УНIВЕР.УА/Михайло Грушевський: Фонд Державних Паперiв</v>
      </c>
      <c r="C24" s="86">
        <f t="shared" si="0"/>
        <v>13891307.73</v>
      </c>
      <c r="D24" s="128">
        <f t="shared" si="1"/>
        <v>6.936974759553638E-2</v>
      </c>
      <c r="H24" s="19"/>
    </row>
    <row r="25" spans="1:9" x14ac:dyDescent="0.2">
      <c r="B25" s="85" t="str">
        <f t="shared" si="0"/>
        <v>КІНТО-Казначейський</v>
      </c>
      <c r="C25" s="86">
        <f t="shared" si="0"/>
        <v>11272900.73</v>
      </c>
      <c r="D25" s="128">
        <f t="shared" si="1"/>
        <v>5.6294072056356191E-2</v>
      </c>
      <c r="H25" s="19"/>
    </row>
    <row r="26" spans="1:9" x14ac:dyDescent="0.2">
      <c r="B26" s="85" t="str">
        <f t="shared" si="0"/>
        <v>ОТП Фонд Акцій</v>
      </c>
      <c r="C26" s="86">
        <f t="shared" si="0"/>
        <v>11193015.939999999</v>
      </c>
      <c r="D26" s="128">
        <f t="shared" si="1"/>
        <v>5.5895147215964475E-2</v>
      </c>
      <c r="H26" s="19"/>
    </row>
    <row r="27" spans="1:9" x14ac:dyDescent="0.2">
      <c r="B27" s="85" t="str">
        <f t="shared" si="0"/>
        <v>УНІВЕР.УА/Ярослав Мудрий: Фонд Акцiй</v>
      </c>
      <c r="C27" s="86">
        <f t="shared" si="0"/>
        <v>9811223.2699999996</v>
      </c>
      <c r="D27" s="128">
        <f t="shared" si="1"/>
        <v>4.8994817123913285E-2</v>
      </c>
      <c r="H27" s="19"/>
    </row>
    <row r="28" spans="1:9" x14ac:dyDescent="0.2">
      <c r="B28" s="85" t="str">
        <f t="shared" si="0"/>
        <v>Альтус-Депозит</v>
      </c>
      <c r="C28" s="86">
        <f t="shared" si="0"/>
        <v>6730123.0599999996</v>
      </c>
      <c r="D28" s="128">
        <f t="shared" si="1"/>
        <v>3.3608566380747718E-2</v>
      </c>
      <c r="H28" s="19"/>
    </row>
    <row r="29" spans="1:9" x14ac:dyDescent="0.2">
      <c r="B29" s="85" t="str">
        <f t="shared" ref="B29:C31" si="2">B10</f>
        <v>Альтус-Збалансований</v>
      </c>
      <c r="C29" s="86">
        <f t="shared" si="2"/>
        <v>5022432.5199999996</v>
      </c>
      <c r="D29" s="128">
        <f t="shared" si="1"/>
        <v>2.5080783105509222E-2</v>
      </c>
      <c r="H29" s="19"/>
    </row>
    <row r="30" spans="1:9" x14ac:dyDescent="0.2">
      <c r="B30" s="85" t="str">
        <f t="shared" si="2"/>
        <v>ВСІ</v>
      </c>
      <c r="C30" s="86">
        <f t="shared" si="2"/>
        <v>3348543.74</v>
      </c>
      <c r="D30" s="128">
        <f t="shared" si="1"/>
        <v>1.6721797441342362E-2</v>
      </c>
    </row>
    <row r="31" spans="1:9" x14ac:dyDescent="0.2">
      <c r="B31" s="85" t="str">
        <f t="shared" si="2"/>
        <v>КІНТО-Еквіті</v>
      </c>
      <c r="C31" s="86">
        <f t="shared" si="2"/>
        <v>3160117.64</v>
      </c>
      <c r="D31" s="128">
        <f t="shared" si="1"/>
        <v>1.5780844202707912E-2</v>
      </c>
    </row>
  </sheetData>
  <mergeCells count="3">
    <mergeCell ref="A1:H1"/>
    <mergeCell ref="A18:B18"/>
    <mergeCell ref="A19:H19"/>
  </mergeCells>
  <phoneticPr fontId="12" type="noConversion"/>
  <hyperlinks>
    <hyperlink ref="H18" r:id="rId1" display="http://art-capital.com.ua/" xr:uid="{A4983382-041F-4A81-862E-A7D55093C245}"/>
  </hyperlinks>
  <pageMargins left="0.75" right="0.75" top="1" bottom="1" header="0.5" footer="0.5"/>
  <pageSetup paperSize="9" scale="29" orientation="portrait" verticalDpi="1200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FA2F1-8CD6-45EA-8479-E7F9DE63E5B4}">
  <sheetPr>
    <tabColor indexed="42"/>
    <pageSetUpPr fitToPage="1"/>
  </sheetPr>
  <dimension ref="A1:K58"/>
  <sheetViews>
    <sheetView zoomScale="85" workbookViewId="0">
      <selection activeCell="B4" sqref="B4"/>
    </sheetView>
  </sheetViews>
  <sheetFormatPr defaultRowHeight="14.25" x14ac:dyDescent="0.2"/>
  <cols>
    <col min="1" max="1" width="4.28515625" style="32" customWidth="1"/>
    <col min="2" max="2" width="61.7109375" style="32" bestFit="1" customWidth="1"/>
    <col min="3" max="4" width="14.7109375" style="33" customWidth="1"/>
    <col min="5" max="8" width="12.7109375" style="34" customWidth="1"/>
    <col min="9" max="9" width="16.140625" style="32" bestFit="1" customWidth="1"/>
    <col min="10" max="10" width="18.5703125" style="32" customWidth="1"/>
    <col min="11" max="16384" width="9.140625" style="32"/>
  </cols>
  <sheetData>
    <row r="1" spans="1:10" s="14" customFormat="1" ht="16.5" thickBot="1" x14ac:dyDescent="0.25">
      <c r="A1" s="166" t="s">
        <v>81</v>
      </c>
      <c r="B1" s="166"/>
      <c r="C1" s="166"/>
      <c r="D1" s="166"/>
      <c r="E1" s="166"/>
      <c r="F1" s="166"/>
      <c r="G1" s="166"/>
      <c r="H1" s="166"/>
      <c r="I1" s="166"/>
      <c r="J1" s="103"/>
    </row>
    <row r="2" spans="1:10" s="20" customFormat="1" ht="15.75" customHeight="1" thickBot="1" x14ac:dyDescent="0.25">
      <c r="A2" s="167" t="s">
        <v>35</v>
      </c>
      <c r="B2" s="104"/>
      <c r="C2" s="105"/>
      <c r="D2" s="106"/>
      <c r="E2" s="169" t="s">
        <v>59</v>
      </c>
      <c r="F2" s="169"/>
      <c r="G2" s="169"/>
      <c r="H2" s="169"/>
      <c r="I2" s="169"/>
      <c r="J2" s="169"/>
    </row>
    <row r="3" spans="1:10" s="22" customFormat="1" ht="75.75" thickBot="1" x14ac:dyDescent="0.25">
      <c r="A3" s="168"/>
      <c r="B3" s="107" t="s">
        <v>22</v>
      </c>
      <c r="C3" s="26" t="s">
        <v>11</v>
      </c>
      <c r="D3" s="26" t="s">
        <v>12</v>
      </c>
      <c r="E3" s="17" t="s">
        <v>82</v>
      </c>
      <c r="F3" s="17" t="s">
        <v>100</v>
      </c>
      <c r="G3" s="17" t="s">
        <v>101</v>
      </c>
      <c r="H3" s="17" t="s">
        <v>76</v>
      </c>
      <c r="I3" s="17" t="s">
        <v>44</v>
      </c>
      <c r="J3" s="18" t="s">
        <v>83</v>
      </c>
    </row>
    <row r="4" spans="1:10" s="20" customFormat="1" collapsed="1" x14ac:dyDescent="0.2">
      <c r="A4" s="21">
        <v>1</v>
      </c>
      <c r="B4" s="143" t="s">
        <v>64</v>
      </c>
      <c r="C4" s="144">
        <v>38118</v>
      </c>
      <c r="D4" s="144">
        <v>38182</v>
      </c>
      <c r="E4" s="145">
        <v>6.1729059479922466E-3</v>
      </c>
      <c r="F4" s="145">
        <v>2.2246437422208887E-2</v>
      </c>
      <c r="G4" s="145">
        <v>0.25214382931965762</v>
      </c>
      <c r="H4" s="145">
        <v>0.32349407232260985</v>
      </c>
      <c r="I4" s="145">
        <v>6.6653189999988456</v>
      </c>
      <c r="J4" s="146">
        <v>0.10197058490980315</v>
      </c>
    </row>
    <row r="5" spans="1:10" s="20" customFormat="1" collapsed="1" x14ac:dyDescent="0.2">
      <c r="A5" s="21">
        <v>2</v>
      </c>
      <c r="B5" s="143" t="s">
        <v>52</v>
      </c>
      <c r="C5" s="144">
        <v>38828</v>
      </c>
      <c r="D5" s="144">
        <v>39028</v>
      </c>
      <c r="E5" s="145">
        <v>7.6928932014059814E-3</v>
      </c>
      <c r="F5" s="145">
        <v>2.3151083283055041E-2</v>
      </c>
      <c r="G5" s="145">
        <v>4.2035259510192491E-2</v>
      </c>
      <c r="H5" s="145">
        <v>9.5064251927123422E-2</v>
      </c>
      <c r="I5" s="145">
        <v>6.8109400000004969</v>
      </c>
      <c r="J5" s="146">
        <v>0.11646933593227038</v>
      </c>
    </row>
    <row r="6" spans="1:10" s="20" customFormat="1" collapsed="1" x14ac:dyDescent="0.2">
      <c r="A6" s="21">
        <v>3</v>
      </c>
      <c r="B6" s="143" t="s">
        <v>71</v>
      </c>
      <c r="C6" s="144">
        <v>38919</v>
      </c>
      <c r="D6" s="144">
        <v>39092</v>
      </c>
      <c r="E6" s="145">
        <v>1.3974623730830249E-3</v>
      </c>
      <c r="F6" s="145">
        <v>2.095018549053429E-2</v>
      </c>
      <c r="G6" s="145">
        <v>3.9759206255006063E-2</v>
      </c>
      <c r="H6" s="145">
        <v>7.0567481419790523E-2</v>
      </c>
      <c r="I6" s="145">
        <v>2.155543900000787</v>
      </c>
      <c r="J6" s="146">
        <v>6.4150316298824839E-2</v>
      </c>
    </row>
    <row r="7" spans="1:10" s="20" customFormat="1" collapsed="1" x14ac:dyDescent="0.2">
      <c r="A7" s="21">
        <v>4</v>
      </c>
      <c r="B7" s="143" t="s">
        <v>68</v>
      </c>
      <c r="C7" s="144">
        <v>38919</v>
      </c>
      <c r="D7" s="144">
        <v>39092</v>
      </c>
      <c r="E7" s="145">
        <v>1.190794327742517E-2</v>
      </c>
      <c r="F7" s="145">
        <v>1.9281676793113656E-2</v>
      </c>
      <c r="G7" s="145">
        <v>-1.4797635281457611E-2</v>
      </c>
      <c r="H7" s="145">
        <v>-1.1166591456523989E-4</v>
      </c>
      <c r="I7" s="145">
        <v>0.17838379999995513</v>
      </c>
      <c r="J7" s="146">
        <v>8.920743785275409E-3</v>
      </c>
    </row>
    <row r="8" spans="1:10" s="20" customFormat="1" collapsed="1" x14ac:dyDescent="0.2">
      <c r="A8" s="21">
        <v>5</v>
      </c>
      <c r="B8" s="143" t="s">
        <v>105</v>
      </c>
      <c r="C8" s="144">
        <v>39413</v>
      </c>
      <c r="D8" s="144">
        <v>39589</v>
      </c>
      <c r="E8" s="145">
        <v>1.1291528430394049E-2</v>
      </c>
      <c r="F8" s="145">
        <v>3.4795536761694779E-2</v>
      </c>
      <c r="G8" s="145">
        <v>6.6703581334562889E-2</v>
      </c>
      <c r="H8" s="145">
        <v>0.14127639263240521</v>
      </c>
      <c r="I8" s="145">
        <v>7.1295400000007376</v>
      </c>
      <c r="J8" s="146">
        <v>0.13020274508925422</v>
      </c>
    </row>
    <row r="9" spans="1:10" s="20" customFormat="1" collapsed="1" x14ac:dyDescent="0.2">
      <c r="A9" s="21">
        <v>6</v>
      </c>
      <c r="B9" s="143" t="s">
        <v>18</v>
      </c>
      <c r="C9" s="144">
        <v>39429</v>
      </c>
      <c r="D9" s="144">
        <v>39618</v>
      </c>
      <c r="E9" s="145">
        <v>1.6967595251959899E-3</v>
      </c>
      <c r="F9" s="145">
        <v>1.242509883388232E-2</v>
      </c>
      <c r="G9" s="145">
        <v>-2.835229444886167E-2</v>
      </c>
      <c r="H9" s="145">
        <v>-5.4179407607143348E-3</v>
      </c>
      <c r="I9" s="145">
        <v>7.0261299999943239E-2</v>
      </c>
      <c r="J9" s="146">
        <v>3.9926005410140242E-3</v>
      </c>
    </row>
    <row r="10" spans="1:10" s="20" customFormat="1" collapsed="1" x14ac:dyDescent="0.2">
      <c r="A10" s="21">
        <v>7</v>
      </c>
      <c r="B10" s="143" t="s">
        <v>21</v>
      </c>
      <c r="C10" s="144">
        <v>39560</v>
      </c>
      <c r="D10" s="144">
        <v>39770</v>
      </c>
      <c r="E10" s="145">
        <v>3.6629348341865597E-3</v>
      </c>
      <c r="F10" s="145">
        <v>-3.0179674345409691E-4</v>
      </c>
      <c r="G10" s="145">
        <v>7.4890765434224793E-2</v>
      </c>
      <c r="H10" s="145">
        <v>4.0188509535782346E-2</v>
      </c>
      <c r="I10" s="145">
        <v>-0.14537799999994461</v>
      </c>
      <c r="J10" s="146">
        <v>-9.4050719309631825E-3</v>
      </c>
    </row>
    <row r="11" spans="1:10" s="20" customFormat="1" collapsed="1" x14ac:dyDescent="0.2">
      <c r="A11" s="21">
        <v>8</v>
      </c>
      <c r="B11" s="143" t="s">
        <v>66</v>
      </c>
      <c r="C11" s="144">
        <v>39884</v>
      </c>
      <c r="D11" s="144">
        <v>40001</v>
      </c>
      <c r="E11" s="145">
        <v>1.1948543080104734E-3</v>
      </c>
      <c r="F11" s="145">
        <v>-8.0503616665557054E-3</v>
      </c>
      <c r="G11" s="145">
        <v>1.2654114235237572</v>
      </c>
      <c r="H11" s="145">
        <v>1.2624671972914787</v>
      </c>
      <c r="I11" s="145">
        <v>4.3632000000158211E-2</v>
      </c>
      <c r="J11" s="146">
        <v>2.6741245264747526E-3</v>
      </c>
    </row>
    <row r="12" spans="1:10" s="20" customFormat="1" collapsed="1" x14ac:dyDescent="0.2">
      <c r="A12" s="21">
        <v>9</v>
      </c>
      <c r="B12" s="143" t="s">
        <v>102</v>
      </c>
      <c r="C12" s="144">
        <v>40253</v>
      </c>
      <c r="D12" s="144">
        <v>40366</v>
      </c>
      <c r="E12" s="145">
        <v>5.1546391751990939E-3</v>
      </c>
      <c r="F12" s="145">
        <v>1.5624999999933387E-2</v>
      </c>
      <c r="G12" s="145">
        <v>8.9385474860317782E-2</v>
      </c>
      <c r="H12" s="145">
        <v>0.18902439024379514</v>
      </c>
      <c r="I12" s="145">
        <v>0.94999999999993312</v>
      </c>
      <c r="J12" s="146">
        <v>4.5553454909974533E-2</v>
      </c>
    </row>
    <row r="13" spans="1:10" s="20" customFormat="1" collapsed="1" x14ac:dyDescent="0.2">
      <c r="A13" s="21">
        <v>10</v>
      </c>
      <c r="B13" s="143" t="s">
        <v>51</v>
      </c>
      <c r="C13" s="144">
        <v>40114</v>
      </c>
      <c r="D13" s="144">
        <v>40401</v>
      </c>
      <c r="E13" s="145">
        <v>4.8159511552558598E-2</v>
      </c>
      <c r="F13" s="145">
        <v>5.2137846794684917E-2</v>
      </c>
      <c r="G13" s="145">
        <v>3.2162829355157019E-2</v>
      </c>
      <c r="H13" s="145">
        <v>0.12554510573431199</v>
      </c>
      <c r="I13" s="145">
        <v>0.12184239999998825</v>
      </c>
      <c r="J13" s="146">
        <v>7.7482564096043038E-3</v>
      </c>
    </row>
    <row r="14" spans="1:10" s="20" customFormat="1" collapsed="1" x14ac:dyDescent="0.2">
      <c r="A14" s="21">
        <v>11</v>
      </c>
      <c r="B14" s="143" t="s">
        <v>54</v>
      </c>
      <c r="C14" s="144">
        <v>40226</v>
      </c>
      <c r="D14" s="144">
        <v>40430</v>
      </c>
      <c r="E14" s="145">
        <v>6.8565866637839701E-3</v>
      </c>
      <c r="F14" s="145">
        <v>1.9847357301883362E-2</v>
      </c>
      <c r="G14" s="145">
        <v>3.2946696559325472E-2</v>
      </c>
      <c r="H14" s="145">
        <v>8.4332326919838163E-2</v>
      </c>
      <c r="I14" s="145">
        <v>4.358380000000289</v>
      </c>
      <c r="J14" s="146">
        <v>0.11996479074528943</v>
      </c>
    </row>
    <row r="15" spans="1:10" s="20" customFormat="1" collapsed="1" x14ac:dyDescent="0.2">
      <c r="A15" s="21">
        <v>12</v>
      </c>
      <c r="B15" s="143" t="s">
        <v>70</v>
      </c>
      <c r="C15" s="144">
        <v>40427</v>
      </c>
      <c r="D15" s="144">
        <v>40543</v>
      </c>
      <c r="E15" s="145">
        <v>1.1748348112593066E-2</v>
      </c>
      <c r="F15" s="145">
        <v>4.2306295291555829E-2</v>
      </c>
      <c r="G15" s="145">
        <v>8.9539049068618093E-2</v>
      </c>
      <c r="H15" s="145">
        <v>0.13475009406420191</v>
      </c>
      <c r="I15" s="145">
        <v>5.1852695999987848</v>
      </c>
      <c r="J15" s="146">
        <v>0.13383716860598871</v>
      </c>
    </row>
    <row r="16" spans="1:10" s="20" customFormat="1" collapsed="1" x14ac:dyDescent="0.2">
      <c r="A16" s="21">
        <v>13</v>
      </c>
      <c r="B16" s="143" t="s">
        <v>61</v>
      </c>
      <c r="C16" s="144">
        <v>40444</v>
      </c>
      <c r="D16" s="144">
        <v>40638</v>
      </c>
      <c r="E16" s="145">
        <v>5.4923273805596029E-3</v>
      </c>
      <c r="F16" s="145">
        <v>1.7420355816828659E-2</v>
      </c>
      <c r="G16" s="145">
        <v>2.5931067847788203E-2</v>
      </c>
      <c r="H16" s="145">
        <v>6.9484056815837247E-2</v>
      </c>
      <c r="I16" s="145">
        <v>1.0824276999999998</v>
      </c>
      <c r="J16" s="146">
        <v>5.2837047709048512E-2</v>
      </c>
    </row>
    <row r="17" spans="1:11" s="20" customFormat="1" x14ac:dyDescent="0.2">
      <c r="A17" s="21">
        <v>14</v>
      </c>
      <c r="B17" s="143" t="s">
        <v>69</v>
      </c>
      <c r="C17" s="144">
        <v>40427</v>
      </c>
      <c r="D17" s="144">
        <v>40708</v>
      </c>
      <c r="E17" s="145">
        <v>1.486400362848328E-2</v>
      </c>
      <c r="F17" s="145">
        <v>5.345721368536549E-2</v>
      </c>
      <c r="G17" s="145">
        <v>0.12080711423894464</v>
      </c>
      <c r="H17" s="145">
        <v>0.37062306624757735</v>
      </c>
      <c r="I17" s="145">
        <v>8.5670162999989579</v>
      </c>
      <c r="J17" s="146">
        <v>0.17430887884621371</v>
      </c>
    </row>
    <row r="18" spans="1:11" s="20" customFormat="1" collapsed="1" x14ac:dyDescent="0.2">
      <c r="A18" s="21">
        <v>15</v>
      </c>
      <c r="B18" s="143" t="s">
        <v>95</v>
      </c>
      <c r="C18" s="144">
        <v>41026</v>
      </c>
      <c r="D18" s="144">
        <v>41242</v>
      </c>
      <c r="E18" s="145">
        <v>6.2868422196029616E-3</v>
      </c>
      <c r="F18" s="145">
        <v>3.6620228318859249E-2</v>
      </c>
      <c r="G18" s="145">
        <v>1.3499263290104278</v>
      </c>
      <c r="H18" s="145">
        <v>1.53647650099568</v>
      </c>
      <c r="I18" s="145">
        <v>7.7542909999998262</v>
      </c>
      <c r="J18" s="146">
        <v>0.18803231665465758</v>
      </c>
    </row>
    <row r="19" spans="1:11" s="20" customFormat="1" ht="15.75" thickBot="1" x14ac:dyDescent="0.25">
      <c r="A19" s="142"/>
      <c r="B19" s="147" t="s">
        <v>96</v>
      </c>
      <c r="C19" s="148" t="s">
        <v>43</v>
      </c>
      <c r="D19" s="148" t="s">
        <v>43</v>
      </c>
      <c r="E19" s="149">
        <f>AVERAGE(E4:E18)</f>
        <v>9.5719693753649384E-3</v>
      </c>
      <c r="F19" s="149">
        <f>AVERAGE(F4:F18)</f>
        <v>2.4127477158906004E-2</v>
      </c>
      <c r="G19" s="149">
        <f>AVERAGE(G4:G18)</f>
        <v>0.22923284643917738</v>
      </c>
      <c r="H19" s="149">
        <f>AVERAGE(H4:H18)</f>
        <v>0.29585092263167678</v>
      </c>
      <c r="I19" s="148" t="s">
        <v>43</v>
      </c>
      <c r="J19" s="148" t="s">
        <v>43</v>
      </c>
      <c r="K19" s="150"/>
    </row>
    <row r="20" spans="1:11" s="20" customFormat="1" x14ac:dyDescent="0.2">
      <c r="A20" s="170" t="s">
        <v>84</v>
      </c>
      <c r="B20" s="170"/>
      <c r="C20" s="170"/>
      <c r="D20" s="170"/>
      <c r="E20" s="170"/>
      <c r="F20" s="170"/>
      <c r="G20" s="170"/>
      <c r="H20" s="170"/>
      <c r="I20" s="170"/>
      <c r="J20" s="170"/>
    </row>
    <row r="21" spans="1:11" s="20" customFormat="1" collapsed="1" x14ac:dyDescent="0.2">
      <c r="J21" s="19"/>
    </row>
    <row r="22" spans="1:11" s="20" customFormat="1" x14ac:dyDescent="0.2">
      <c r="E22" s="110"/>
      <c r="F22" s="110"/>
      <c r="J22" s="19"/>
    </row>
    <row r="23" spans="1:11" s="20" customFormat="1" collapsed="1" x14ac:dyDescent="0.2">
      <c r="E23" s="111"/>
      <c r="I23" s="111"/>
      <c r="J23" s="19"/>
    </row>
    <row r="24" spans="1:11" s="20" customFormat="1" collapsed="1" x14ac:dyDescent="0.2"/>
    <row r="25" spans="1:11" s="20" customFormat="1" collapsed="1" x14ac:dyDescent="0.2"/>
    <row r="26" spans="1:11" s="20" customFormat="1" collapsed="1" x14ac:dyDescent="0.2"/>
    <row r="27" spans="1:11" s="20" customFormat="1" collapsed="1" x14ac:dyDescent="0.2"/>
    <row r="28" spans="1:11" s="20" customFormat="1" collapsed="1" x14ac:dyDescent="0.2"/>
    <row r="29" spans="1:11" s="20" customFormat="1" collapsed="1" x14ac:dyDescent="0.2"/>
    <row r="30" spans="1:11" s="20" customFormat="1" collapsed="1" x14ac:dyDescent="0.2"/>
    <row r="31" spans="1:11" s="20" customFormat="1" collapsed="1" x14ac:dyDescent="0.2"/>
    <row r="32" spans="1:11" s="20" customFormat="1" collapsed="1" x14ac:dyDescent="0.2"/>
    <row r="33" spans="3:8" s="20" customFormat="1" collapsed="1" x14ac:dyDescent="0.2"/>
    <row r="34" spans="3:8" s="20" customFormat="1" collapsed="1" x14ac:dyDescent="0.2"/>
    <row r="35" spans="3:8" s="20" customFormat="1" collapsed="1" x14ac:dyDescent="0.2"/>
    <row r="36" spans="3:8" s="20" customFormat="1" collapsed="1" x14ac:dyDescent="0.2"/>
    <row r="37" spans="3:8" s="20" customFormat="1" x14ac:dyDescent="0.2"/>
    <row r="38" spans="3:8" s="20" customFormat="1" x14ac:dyDescent="0.2"/>
    <row r="39" spans="3:8" s="29" customFormat="1" x14ac:dyDescent="0.2">
      <c r="C39" s="30"/>
      <c r="D39" s="30"/>
      <c r="E39" s="31"/>
      <c r="F39" s="31"/>
      <c r="G39" s="31"/>
      <c r="H39" s="31"/>
    </row>
    <row r="40" spans="3:8" s="29" customFormat="1" x14ac:dyDescent="0.2">
      <c r="C40" s="30"/>
      <c r="D40" s="30"/>
      <c r="E40" s="31"/>
      <c r="F40" s="31"/>
      <c r="G40" s="31"/>
      <c r="H40" s="31"/>
    </row>
    <row r="41" spans="3:8" s="29" customFormat="1" x14ac:dyDescent="0.2">
      <c r="C41" s="30"/>
      <c r="D41" s="30"/>
      <c r="E41" s="31"/>
      <c r="F41" s="31"/>
      <c r="G41" s="31"/>
      <c r="H41" s="31"/>
    </row>
    <row r="42" spans="3:8" s="29" customFormat="1" x14ac:dyDescent="0.2">
      <c r="C42" s="30"/>
      <c r="D42" s="30"/>
      <c r="E42" s="31"/>
      <c r="F42" s="31"/>
      <c r="G42" s="31"/>
      <c r="H42" s="31"/>
    </row>
    <row r="43" spans="3:8" s="29" customFormat="1" x14ac:dyDescent="0.2">
      <c r="C43" s="30"/>
      <c r="D43" s="30"/>
      <c r="E43" s="31"/>
      <c r="F43" s="31"/>
      <c r="G43" s="31"/>
      <c r="H43" s="31"/>
    </row>
    <row r="44" spans="3:8" s="29" customFormat="1" x14ac:dyDescent="0.2">
      <c r="C44" s="30"/>
      <c r="D44" s="30"/>
      <c r="E44" s="31"/>
      <c r="F44" s="31"/>
      <c r="G44" s="31"/>
      <c r="H44" s="31"/>
    </row>
    <row r="45" spans="3:8" s="29" customFormat="1" x14ac:dyDescent="0.2">
      <c r="C45" s="30"/>
      <c r="D45" s="30"/>
      <c r="E45" s="31"/>
      <c r="F45" s="31"/>
      <c r="G45" s="31"/>
      <c r="H45" s="31"/>
    </row>
    <row r="46" spans="3:8" s="29" customFormat="1" x14ac:dyDescent="0.2">
      <c r="C46" s="30"/>
      <c r="D46" s="30"/>
      <c r="E46" s="31"/>
      <c r="F46" s="31"/>
      <c r="G46" s="31"/>
      <c r="H46" s="31"/>
    </row>
    <row r="47" spans="3:8" s="29" customFormat="1" x14ac:dyDescent="0.2">
      <c r="C47" s="30"/>
      <c r="D47" s="30"/>
      <c r="E47" s="31"/>
      <c r="F47" s="31"/>
      <c r="G47" s="31"/>
      <c r="H47" s="31"/>
    </row>
    <row r="48" spans="3:8" s="29" customFormat="1" x14ac:dyDescent="0.2">
      <c r="C48" s="30"/>
      <c r="D48" s="30"/>
      <c r="E48" s="31"/>
      <c r="F48" s="31"/>
      <c r="G48" s="31"/>
      <c r="H48" s="31"/>
    </row>
    <row r="49" spans="3:8" s="29" customFormat="1" x14ac:dyDescent="0.2">
      <c r="C49" s="30"/>
      <c r="D49" s="30"/>
      <c r="E49" s="31"/>
      <c r="F49" s="31"/>
      <c r="G49" s="31"/>
      <c r="H49" s="31"/>
    </row>
    <row r="50" spans="3:8" s="29" customFormat="1" x14ac:dyDescent="0.2">
      <c r="C50" s="30"/>
      <c r="D50" s="30"/>
      <c r="E50" s="31"/>
      <c r="F50" s="31"/>
      <c r="G50" s="31"/>
      <c r="H50" s="31"/>
    </row>
    <row r="51" spans="3:8" s="29" customFormat="1" x14ac:dyDescent="0.2">
      <c r="C51" s="30"/>
      <c r="D51" s="30"/>
      <c r="E51" s="31"/>
      <c r="F51" s="31"/>
      <c r="G51" s="31"/>
      <c r="H51" s="31"/>
    </row>
    <row r="52" spans="3:8" s="29" customFormat="1" x14ac:dyDescent="0.2">
      <c r="C52" s="30"/>
      <c r="D52" s="30"/>
      <c r="E52" s="31"/>
      <c r="F52" s="31"/>
      <c r="G52" s="31"/>
      <c r="H52" s="31"/>
    </row>
    <row r="53" spans="3:8" s="29" customFormat="1" x14ac:dyDescent="0.2">
      <c r="C53" s="30"/>
      <c r="D53" s="30"/>
      <c r="E53" s="31"/>
      <c r="F53" s="31"/>
      <c r="G53" s="31"/>
      <c r="H53" s="31"/>
    </row>
    <row r="54" spans="3:8" s="29" customFormat="1" x14ac:dyDescent="0.2">
      <c r="C54" s="30"/>
      <c r="D54" s="30"/>
      <c r="E54" s="31"/>
      <c r="F54" s="31"/>
      <c r="G54" s="31"/>
      <c r="H54" s="31"/>
    </row>
    <row r="55" spans="3:8" s="29" customFormat="1" x14ac:dyDescent="0.2">
      <c r="C55" s="30"/>
      <c r="D55" s="30"/>
      <c r="E55" s="31"/>
      <c r="F55" s="31"/>
      <c r="G55" s="31"/>
      <c r="H55" s="31"/>
    </row>
    <row r="56" spans="3:8" s="29" customFormat="1" x14ac:dyDescent="0.2">
      <c r="C56" s="30"/>
      <c r="D56" s="30"/>
      <c r="E56" s="31"/>
      <c r="F56" s="31"/>
      <c r="G56" s="31"/>
      <c r="H56" s="31"/>
    </row>
    <row r="57" spans="3:8" s="29" customFormat="1" x14ac:dyDescent="0.2">
      <c r="C57" s="30"/>
      <c r="D57" s="30"/>
      <c r="E57" s="31"/>
      <c r="F57" s="31"/>
      <c r="G57" s="31"/>
      <c r="H57" s="31"/>
    </row>
    <row r="58" spans="3:8" s="29" customFormat="1" x14ac:dyDescent="0.2">
      <c r="C58" s="30"/>
      <c r="D58" s="30"/>
      <c r="E58" s="31"/>
      <c r="F58" s="31"/>
      <c r="G58" s="31"/>
      <c r="H58" s="31"/>
    </row>
  </sheetData>
  <mergeCells count="4">
    <mergeCell ref="A1:I1"/>
    <mergeCell ref="A2:A3"/>
    <mergeCell ref="E2:J2"/>
    <mergeCell ref="A20:J20"/>
  </mergeCells>
  <phoneticPr fontId="12" type="noConversion"/>
  <pageMargins left="0.75" right="0.75" top="1" bottom="1" header="0.5" footer="0.5"/>
  <pageSetup paperSize="9" scale="64" orientation="landscape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C1F76-5523-48AD-BB03-73A2AC3650CD}">
  <sheetPr>
    <tabColor indexed="42"/>
  </sheetPr>
  <dimension ref="A1:H65"/>
  <sheetViews>
    <sheetView zoomScale="85" workbookViewId="0">
      <selection activeCell="B4" sqref="B4"/>
    </sheetView>
  </sheetViews>
  <sheetFormatPr defaultRowHeight="14.25" x14ac:dyDescent="0.2"/>
  <cols>
    <col min="1" max="1" width="3.85546875" style="29" customWidth="1"/>
    <col min="2" max="2" width="61.85546875" style="29" bestFit="1" customWidth="1"/>
    <col min="3" max="3" width="24.7109375" style="29" customWidth="1"/>
    <col min="4" max="4" width="24.7109375" style="41" customWidth="1"/>
    <col min="5" max="7" width="24.7109375" style="29" customWidth="1"/>
    <col min="8" max="16384" width="9.140625" style="29"/>
  </cols>
  <sheetData>
    <row r="1" spans="1:8" ht="16.5" thickBot="1" x14ac:dyDescent="0.25">
      <c r="A1" s="171" t="s">
        <v>78</v>
      </c>
      <c r="B1" s="171"/>
      <c r="C1" s="171"/>
      <c r="D1" s="171"/>
      <c r="E1" s="171"/>
      <c r="F1" s="171"/>
      <c r="G1" s="171"/>
    </row>
    <row r="2" spans="1:8" ht="15.75" thickBot="1" x14ac:dyDescent="0.25">
      <c r="A2" s="167" t="s">
        <v>35</v>
      </c>
      <c r="B2" s="92"/>
      <c r="C2" s="172" t="s">
        <v>23</v>
      </c>
      <c r="D2" s="173"/>
      <c r="E2" s="172" t="s">
        <v>24</v>
      </c>
      <c r="F2" s="173"/>
      <c r="G2" s="93"/>
    </row>
    <row r="3" spans="1:8" ht="45.75" thickBot="1" x14ac:dyDescent="0.25">
      <c r="A3" s="168"/>
      <c r="B3" s="42" t="s">
        <v>22</v>
      </c>
      <c r="C3" s="35" t="s">
        <v>45</v>
      </c>
      <c r="D3" s="35" t="s">
        <v>25</v>
      </c>
      <c r="E3" s="35" t="s">
        <v>26</v>
      </c>
      <c r="F3" s="35" t="s">
        <v>25</v>
      </c>
      <c r="G3" s="36" t="s">
        <v>90</v>
      </c>
    </row>
    <row r="4" spans="1:8" ht="15" customHeight="1" x14ac:dyDescent="0.2">
      <c r="A4" s="21">
        <v>1</v>
      </c>
      <c r="B4" s="37" t="s">
        <v>69</v>
      </c>
      <c r="C4" s="38">
        <v>1381.8182599999998</v>
      </c>
      <c r="D4" s="98">
        <v>0.11046160303454812</v>
      </c>
      <c r="E4" s="39">
        <v>125</v>
      </c>
      <c r="F4" s="98">
        <v>9.4197437829691033E-2</v>
      </c>
      <c r="G4" s="40">
        <v>1183.456220484175</v>
      </c>
      <c r="H4" s="53"/>
    </row>
    <row r="5" spans="1:8" ht="14.25" customHeight="1" x14ac:dyDescent="0.2">
      <c r="A5" s="21">
        <v>2</v>
      </c>
      <c r="B5" s="37" t="s">
        <v>95</v>
      </c>
      <c r="C5" s="38">
        <v>166.1243300000001</v>
      </c>
      <c r="D5" s="98">
        <v>1.4957024794340877E-2</v>
      </c>
      <c r="E5" s="39">
        <v>110</v>
      </c>
      <c r="F5" s="98">
        <v>8.615963029685909E-3</v>
      </c>
      <c r="G5" s="40">
        <v>96.387204059369481</v>
      </c>
      <c r="H5" s="53"/>
    </row>
    <row r="6" spans="1:8" x14ac:dyDescent="0.2">
      <c r="A6" s="21">
        <v>3</v>
      </c>
      <c r="B6" s="37" t="s">
        <v>64</v>
      </c>
      <c r="C6" s="38">
        <v>217.49213000000267</v>
      </c>
      <c r="D6" s="98">
        <v>6.445559962602234E-3</v>
      </c>
      <c r="E6" s="39">
        <v>12</v>
      </c>
      <c r="F6" s="98">
        <v>2.70929287455974E-4</v>
      </c>
      <c r="G6" s="40">
        <v>9.1429236494139161</v>
      </c>
    </row>
    <row r="7" spans="1:8" x14ac:dyDescent="0.2">
      <c r="A7" s="21">
        <v>4</v>
      </c>
      <c r="B7" s="37" t="s">
        <v>51</v>
      </c>
      <c r="C7" s="38">
        <v>132.26445000000018</v>
      </c>
      <c r="D7" s="98">
        <v>4.8159503190084774E-2</v>
      </c>
      <c r="E7" s="39">
        <v>0</v>
      </c>
      <c r="F7" s="98">
        <v>0</v>
      </c>
      <c r="G7" s="40">
        <v>0</v>
      </c>
    </row>
    <row r="8" spans="1:8" x14ac:dyDescent="0.2">
      <c r="A8" s="21">
        <v>5</v>
      </c>
      <c r="B8" s="37" t="s">
        <v>68</v>
      </c>
      <c r="C8" s="38">
        <v>115.45603999999911</v>
      </c>
      <c r="D8" s="98">
        <v>1.1907880754682588E-2</v>
      </c>
      <c r="E8" s="39">
        <v>0</v>
      </c>
      <c r="F8" s="98">
        <v>0</v>
      </c>
      <c r="G8" s="40">
        <v>0</v>
      </c>
    </row>
    <row r="9" spans="1:8" x14ac:dyDescent="0.2">
      <c r="A9" s="21">
        <v>6</v>
      </c>
      <c r="B9" s="37" t="s">
        <v>54</v>
      </c>
      <c r="C9" s="38">
        <v>45.833409999999219</v>
      </c>
      <c r="D9" s="98">
        <v>6.8568856826842052E-3</v>
      </c>
      <c r="E9" s="39">
        <v>0</v>
      </c>
      <c r="F9" s="98">
        <v>0</v>
      </c>
      <c r="G9" s="40">
        <v>0</v>
      </c>
    </row>
    <row r="10" spans="1:8" x14ac:dyDescent="0.2">
      <c r="A10" s="21">
        <v>7</v>
      </c>
      <c r="B10" s="37" t="s">
        <v>52</v>
      </c>
      <c r="C10" s="38">
        <v>38.340679999999701</v>
      </c>
      <c r="D10" s="98">
        <v>7.6926110575040495E-3</v>
      </c>
      <c r="E10" s="39">
        <v>0</v>
      </c>
      <c r="F10" s="98">
        <v>0</v>
      </c>
      <c r="G10" s="40">
        <v>0</v>
      </c>
    </row>
    <row r="11" spans="1:8" x14ac:dyDescent="0.2">
      <c r="A11" s="21">
        <v>8</v>
      </c>
      <c r="B11" s="37" t="s">
        <v>70</v>
      </c>
      <c r="C11" s="38">
        <v>28.441879999999884</v>
      </c>
      <c r="D11" s="98">
        <v>1.1748352871251762E-2</v>
      </c>
      <c r="E11" s="39">
        <v>0</v>
      </c>
      <c r="F11" s="98">
        <v>0</v>
      </c>
      <c r="G11" s="40">
        <v>0</v>
      </c>
    </row>
    <row r="12" spans="1:8" x14ac:dyDescent="0.2">
      <c r="A12" s="21">
        <v>9</v>
      </c>
      <c r="B12" s="37" t="s">
        <v>21</v>
      </c>
      <c r="C12" s="38">
        <v>4.4041699999999251</v>
      </c>
      <c r="D12" s="98">
        <v>3.6630530180424147E-3</v>
      </c>
      <c r="E12" s="39">
        <v>0</v>
      </c>
      <c r="F12" s="98">
        <v>0</v>
      </c>
      <c r="G12" s="40">
        <v>0</v>
      </c>
    </row>
    <row r="13" spans="1:8" x14ac:dyDescent="0.2">
      <c r="A13" s="21">
        <v>10</v>
      </c>
      <c r="B13" s="37" t="s">
        <v>71</v>
      </c>
      <c r="C13" s="38">
        <v>2.3294899999999905</v>
      </c>
      <c r="D13" s="98">
        <v>1.397453732984775E-3</v>
      </c>
      <c r="E13" s="39">
        <v>0</v>
      </c>
      <c r="F13" s="98">
        <v>0</v>
      </c>
      <c r="G13" s="40">
        <v>0</v>
      </c>
    </row>
    <row r="14" spans="1:8" x14ac:dyDescent="0.2">
      <c r="A14" s="21">
        <v>11</v>
      </c>
      <c r="B14" s="37" t="s">
        <v>18</v>
      </c>
      <c r="C14" s="38">
        <v>1.7276699999999257</v>
      </c>
      <c r="D14" s="98">
        <v>1.6967362414887117E-3</v>
      </c>
      <c r="E14" s="39">
        <v>0</v>
      </c>
      <c r="F14" s="98">
        <v>0</v>
      </c>
      <c r="G14" s="40">
        <v>0</v>
      </c>
    </row>
    <row r="15" spans="1:8" ht="13.5" customHeight="1" x14ac:dyDescent="0.2">
      <c r="A15" s="21">
        <v>12</v>
      </c>
      <c r="B15" s="37" t="s">
        <v>102</v>
      </c>
      <c r="C15" s="38">
        <v>30.718879999998961</v>
      </c>
      <c r="D15" s="98">
        <v>2.752021365752737E-3</v>
      </c>
      <c r="E15" s="39">
        <v>-10101</v>
      </c>
      <c r="F15" s="98">
        <v>-1.7549885824101879E-3</v>
      </c>
      <c r="G15" s="40">
        <v>-19.60060344341062</v>
      </c>
    </row>
    <row r="16" spans="1:8" x14ac:dyDescent="0.2">
      <c r="A16" s="21">
        <v>13</v>
      </c>
      <c r="B16" s="37" t="s">
        <v>66</v>
      </c>
      <c r="C16" s="38">
        <v>-66.068439999999953</v>
      </c>
      <c r="D16" s="98">
        <v>-2.047880635576977E-2</v>
      </c>
      <c r="E16" s="39">
        <v>-67</v>
      </c>
      <c r="F16" s="98">
        <v>-2.1647819063004847E-2</v>
      </c>
      <c r="G16" s="40">
        <v>-69.832370960028513</v>
      </c>
    </row>
    <row r="17" spans="1:8" x14ac:dyDescent="0.2">
      <c r="A17" s="21">
        <v>14</v>
      </c>
      <c r="B17" s="37" t="s">
        <v>61</v>
      </c>
      <c r="C17" s="38">
        <v>-468.40653999999955</v>
      </c>
      <c r="D17" s="98">
        <v>-0.12271748533229508</v>
      </c>
      <c r="E17" s="39">
        <v>-235</v>
      </c>
      <c r="F17" s="98">
        <v>-0.12750949538795442</v>
      </c>
      <c r="G17" s="40">
        <v>-488.80984500813889</v>
      </c>
    </row>
    <row r="18" spans="1:8" x14ac:dyDescent="0.2">
      <c r="A18" s="21">
        <v>15</v>
      </c>
      <c r="B18" s="37" t="s">
        <v>105</v>
      </c>
      <c r="C18" s="38">
        <v>-35164.15028999999</v>
      </c>
      <c r="D18" s="98">
        <v>-0.27514919893720396</v>
      </c>
      <c r="E18" s="39">
        <v>-4503</v>
      </c>
      <c r="F18" s="98">
        <v>-0.2832431752421688</v>
      </c>
      <c r="G18" s="40">
        <v>-36415.642850088137</v>
      </c>
    </row>
    <row r="19" spans="1:8" ht="15.75" thickBot="1" x14ac:dyDescent="0.25">
      <c r="A19" s="91"/>
      <c r="B19" s="94" t="s">
        <v>42</v>
      </c>
      <c r="C19" s="95">
        <v>-33533.673879999988</v>
      </c>
      <c r="D19" s="99">
        <v>-0.14343876416561796</v>
      </c>
      <c r="E19" s="96">
        <v>-14659</v>
      </c>
      <c r="F19" s="99">
        <v>-2.4999982945642304E-3</v>
      </c>
      <c r="G19" s="97">
        <v>-35704.899321306759</v>
      </c>
      <c r="H19" s="53"/>
    </row>
    <row r="20" spans="1:8" x14ac:dyDescent="0.2">
      <c r="B20" s="69"/>
      <c r="C20" s="70"/>
      <c r="D20" s="71"/>
      <c r="E20" s="72"/>
      <c r="F20" s="71"/>
      <c r="G20" s="70"/>
      <c r="H20" s="53"/>
    </row>
    <row r="39" spans="2:5" ht="15" x14ac:dyDescent="0.2">
      <c r="B39" s="61"/>
      <c r="C39" s="62"/>
      <c r="D39" s="63"/>
      <c r="E39" s="64"/>
    </row>
    <row r="40" spans="2:5" ht="15" x14ac:dyDescent="0.2">
      <c r="B40" s="61"/>
      <c r="C40" s="62"/>
      <c r="D40" s="63"/>
      <c r="E40" s="64"/>
    </row>
    <row r="41" spans="2:5" ht="15" x14ac:dyDescent="0.2">
      <c r="B41" s="61"/>
      <c r="C41" s="62"/>
      <c r="D41" s="63"/>
      <c r="E41" s="64"/>
    </row>
    <row r="42" spans="2:5" ht="15" x14ac:dyDescent="0.2">
      <c r="B42" s="61"/>
      <c r="C42" s="62"/>
      <c r="D42" s="63"/>
      <c r="E42" s="64"/>
    </row>
    <row r="43" spans="2:5" ht="15" x14ac:dyDescent="0.2">
      <c r="B43" s="61"/>
      <c r="C43" s="62"/>
      <c r="D43" s="63"/>
      <c r="E43" s="64"/>
    </row>
    <row r="44" spans="2:5" ht="15" x14ac:dyDescent="0.2">
      <c r="B44" s="61"/>
      <c r="C44" s="62"/>
      <c r="D44" s="63"/>
      <c r="E44" s="64"/>
    </row>
    <row r="45" spans="2:5" ht="15.75" thickBot="1" x14ac:dyDescent="0.25">
      <c r="B45" s="82"/>
      <c r="C45" s="82"/>
      <c r="D45" s="82"/>
      <c r="E45" s="82"/>
    </row>
    <row r="48" spans="2:5" ht="14.25" customHeight="1" x14ac:dyDescent="0.2"/>
    <row r="49" spans="2:6" x14ac:dyDescent="0.2">
      <c r="F49" s="53"/>
    </row>
    <row r="51" spans="2:6" x14ac:dyDescent="0.2">
      <c r="F51"/>
    </row>
    <row r="52" spans="2:6" x14ac:dyDescent="0.2">
      <c r="F52"/>
    </row>
    <row r="53" spans="2:6" ht="30.75" thickBot="1" x14ac:dyDescent="0.25">
      <c r="B53" s="42" t="s">
        <v>22</v>
      </c>
      <c r="C53" s="35" t="s">
        <v>48</v>
      </c>
      <c r="D53" s="35" t="s">
        <v>49</v>
      </c>
      <c r="E53" s="60" t="s">
        <v>46</v>
      </c>
      <c r="F53"/>
    </row>
    <row r="54" spans="2:6" x14ac:dyDescent="0.2">
      <c r="B54" s="37" t="str">
        <f t="shared" ref="B54:D58" si="0">B4</f>
        <v>УНIВЕР.УА/Михайло Грушевський: Фонд Державних Паперiв</v>
      </c>
      <c r="C54" s="38">
        <f t="shared" si="0"/>
        <v>1381.8182599999998</v>
      </c>
      <c r="D54" s="98">
        <f t="shared" si="0"/>
        <v>0.11046160303454812</v>
      </c>
      <c r="E54" s="40">
        <f>G4</f>
        <v>1183.456220484175</v>
      </c>
    </row>
    <row r="55" spans="2:6" x14ac:dyDescent="0.2">
      <c r="B55" s="37" t="str">
        <f t="shared" si="0"/>
        <v>КІНТО-Казначейський</v>
      </c>
      <c r="C55" s="38">
        <f t="shared" si="0"/>
        <v>166.1243300000001</v>
      </c>
      <c r="D55" s="98">
        <f t="shared" si="0"/>
        <v>1.4957024794340877E-2</v>
      </c>
      <c r="E55" s="40">
        <f>G5</f>
        <v>96.387204059369481</v>
      </c>
    </row>
    <row r="56" spans="2:6" x14ac:dyDescent="0.2">
      <c r="B56" s="37" t="str">
        <f t="shared" si="0"/>
        <v>КІНТО-Класичний</v>
      </c>
      <c r="C56" s="38">
        <f t="shared" si="0"/>
        <v>217.49213000000267</v>
      </c>
      <c r="D56" s="98">
        <f t="shared" si="0"/>
        <v>6.445559962602234E-3</v>
      </c>
      <c r="E56" s="40">
        <f>G6</f>
        <v>9.1429236494139161</v>
      </c>
    </row>
    <row r="57" spans="2:6" x14ac:dyDescent="0.2">
      <c r="B57" s="37" t="str">
        <f t="shared" si="0"/>
        <v>Софіївський</v>
      </c>
      <c r="C57" s="38">
        <f t="shared" si="0"/>
        <v>132.26445000000018</v>
      </c>
      <c r="D57" s="98">
        <f t="shared" si="0"/>
        <v>4.8159503190084774E-2</v>
      </c>
      <c r="E57" s="40">
        <f>G7</f>
        <v>0</v>
      </c>
    </row>
    <row r="58" spans="2:6" x14ac:dyDescent="0.2">
      <c r="B58" s="124" t="str">
        <f t="shared" si="0"/>
        <v>УНІВЕР.УА/Ярослав Мудрий: Фонд Акцiй</v>
      </c>
      <c r="C58" s="125">
        <f t="shared" si="0"/>
        <v>115.45603999999911</v>
      </c>
      <c r="D58" s="126">
        <f t="shared" si="0"/>
        <v>1.1907880754682588E-2</v>
      </c>
      <c r="E58" s="127">
        <f>G8</f>
        <v>0</v>
      </c>
    </row>
    <row r="59" spans="2:6" x14ac:dyDescent="0.2">
      <c r="B59" s="123" t="str">
        <f>B13</f>
        <v>УНІВЕР.УА/Володимир Великий: Фонд Збалансований</v>
      </c>
      <c r="C59" s="38">
        <f t="shared" ref="C59:D63" si="1">C14</f>
        <v>1.7276699999999257</v>
      </c>
      <c r="D59" s="98">
        <f t="shared" si="1"/>
        <v>1.6967362414887117E-3</v>
      </c>
      <c r="E59" s="40">
        <f>G14</f>
        <v>0</v>
      </c>
    </row>
    <row r="60" spans="2:6" x14ac:dyDescent="0.2">
      <c r="B60" s="123" t="str">
        <f>B14</f>
        <v>ТАСК Ресурс</v>
      </c>
      <c r="C60" s="38">
        <f t="shared" si="1"/>
        <v>30.718879999998961</v>
      </c>
      <c r="D60" s="98">
        <f t="shared" si="1"/>
        <v>2.752021365752737E-3</v>
      </c>
      <c r="E60" s="40">
        <f>G15</f>
        <v>-19.60060344341062</v>
      </c>
    </row>
    <row r="61" spans="2:6" x14ac:dyDescent="0.2">
      <c r="B61" s="123" t="str">
        <f>B15</f>
        <v>ОТП Фонд Акцій</v>
      </c>
      <c r="C61" s="38">
        <f t="shared" si="1"/>
        <v>-66.068439999999953</v>
      </c>
      <c r="D61" s="98">
        <f t="shared" si="1"/>
        <v>-2.047880635576977E-2</v>
      </c>
      <c r="E61" s="40">
        <f>G16</f>
        <v>-69.832370960028513</v>
      </c>
    </row>
    <row r="62" spans="2:6" x14ac:dyDescent="0.2">
      <c r="B62" s="123" t="str">
        <f>B16</f>
        <v>КІНТО-Еквіті</v>
      </c>
      <c r="C62" s="38">
        <f t="shared" si="1"/>
        <v>-468.40653999999955</v>
      </c>
      <c r="D62" s="98">
        <f t="shared" si="1"/>
        <v>-0.12271748533229508</v>
      </c>
      <c r="E62" s="40">
        <f>G17</f>
        <v>-488.80984500813889</v>
      </c>
    </row>
    <row r="63" spans="2:6" x14ac:dyDescent="0.2">
      <c r="B63" s="123" t="str">
        <f>B18</f>
        <v>ОТП Класичний</v>
      </c>
      <c r="C63" s="38">
        <f t="shared" si="1"/>
        <v>-35164.15028999999</v>
      </c>
      <c r="D63" s="98">
        <f t="shared" si="1"/>
        <v>-0.27514919893720396</v>
      </c>
      <c r="E63" s="40">
        <f>G18</f>
        <v>-36415.642850088137</v>
      </c>
    </row>
    <row r="64" spans="2:6" x14ac:dyDescent="0.2">
      <c r="B64" s="131" t="s">
        <v>47</v>
      </c>
      <c r="C64" s="132">
        <f>C19-SUM(C54:C63)</f>
        <v>119.34963000000425</v>
      </c>
      <c r="D64" s="132">
        <f>D19-SUM(D54:D63)</f>
        <v>7.8526397116150837E-2</v>
      </c>
      <c r="E64" s="132">
        <f>G19-SUM(E54:E63)</f>
        <v>0</v>
      </c>
    </row>
    <row r="65" spans="2:5" ht="15" x14ac:dyDescent="0.2">
      <c r="B65" s="129" t="s">
        <v>42</v>
      </c>
      <c r="C65" s="130">
        <f>SUM(C54:C64)</f>
        <v>-33533.673879999988</v>
      </c>
      <c r="D65" s="130"/>
      <c r="E65" s="130">
        <f>SUM(E54:E64)</f>
        <v>-35704.899321306759</v>
      </c>
    </row>
  </sheetData>
  <mergeCells count="4">
    <mergeCell ref="A1:G1"/>
    <mergeCell ref="C2:D2"/>
    <mergeCell ref="E2:F2"/>
    <mergeCell ref="A2:A3"/>
  </mergeCells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D5653-30B6-4A75-AAA6-A73AC7DCFE94}">
  <sheetPr>
    <tabColor indexed="42"/>
  </sheetPr>
  <dimension ref="A1:C105"/>
  <sheetViews>
    <sheetView zoomScale="80" workbookViewId="0">
      <selection activeCell="A2" sqref="A2"/>
    </sheetView>
  </sheetViews>
  <sheetFormatPr defaultRowHeight="12.75" x14ac:dyDescent="0.2"/>
  <cols>
    <col min="1" max="1" width="64.42578125" bestFit="1" customWidth="1"/>
    <col min="2" max="2" width="12.7109375" customWidth="1"/>
    <col min="3" max="3" width="2.7109375" customWidth="1"/>
  </cols>
  <sheetData>
    <row r="1" spans="1:3" ht="15.75" thickBot="1" x14ac:dyDescent="0.25">
      <c r="A1" s="67" t="s">
        <v>22</v>
      </c>
      <c r="B1" s="68" t="s">
        <v>74</v>
      </c>
      <c r="C1" s="10"/>
    </row>
    <row r="2" spans="1:3" ht="14.25" x14ac:dyDescent="0.2">
      <c r="A2" s="151" t="s">
        <v>66</v>
      </c>
      <c r="B2" s="152">
        <v>1.1948543080104734E-3</v>
      </c>
      <c r="C2" s="10"/>
    </row>
    <row r="3" spans="1:3" ht="14.25" x14ac:dyDescent="0.2">
      <c r="A3" s="133" t="s">
        <v>71</v>
      </c>
      <c r="B3" s="139">
        <v>1.3974623730830249E-3</v>
      </c>
      <c r="C3" s="10"/>
    </row>
    <row r="4" spans="1:3" ht="14.25" x14ac:dyDescent="0.2">
      <c r="A4" s="133" t="s">
        <v>18</v>
      </c>
      <c r="B4" s="139">
        <v>1.6967595251959899E-3</v>
      </c>
      <c r="C4" s="10"/>
    </row>
    <row r="5" spans="1:3" ht="14.25" x14ac:dyDescent="0.2">
      <c r="A5" s="133" t="s">
        <v>21</v>
      </c>
      <c r="B5" s="140">
        <v>3.6629348341865597E-3</v>
      </c>
      <c r="C5" s="10"/>
    </row>
    <row r="6" spans="1:3" ht="14.25" x14ac:dyDescent="0.2">
      <c r="A6" s="133" t="s">
        <v>102</v>
      </c>
      <c r="B6" s="140">
        <v>5.1546391751990939E-3</v>
      </c>
      <c r="C6" s="10"/>
    </row>
    <row r="7" spans="1:3" ht="14.25" x14ac:dyDescent="0.2">
      <c r="A7" s="133" t="s">
        <v>61</v>
      </c>
      <c r="B7" s="140">
        <v>5.4923273805596029E-3</v>
      </c>
      <c r="C7" s="10"/>
    </row>
    <row r="8" spans="1:3" ht="14.25" x14ac:dyDescent="0.2">
      <c r="A8" s="133" t="s">
        <v>64</v>
      </c>
      <c r="B8" s="140">
        <v>6.1729059479922466E-3</v>
      </c>
      <c r="C8" s="10"/>
    </row>
    <row r="9" spans="1:3" ht="14.25" x14ac:dyDescent="0.2">
      <c r="A9" s="133" t="s">
        <v>95</v>
      </c>
      <c r="B9" s="140">
        <v>6.2868422196029616E-3</v>
      </c>
      <c r="C9" s="10"/>
    </row>
    <row r="10" spans="1:3" ht="14.25" x14ac:dyDescent="0.2">
      <c r="A10" s="133" t="s">
        <v>54</v>
      </c>
      <c r="B10" s="140">
        <v>6.8565866637839701E-3</v>
      </c>
      <c r="C10" s="10"/>
    </row>
    <row r="11" spans="1:3" ht="14.25" x14ac:dyDescent="0.2">
      <c r="A11" s="133" t="s">
        <v>52</v>
      </c>
      <c r="B11" s="140">
        <v>7.6928932014059814E-3</v>
      </c>
      <c r="C11" s="10"/>
    </row>
    <row r="12" spans="1:3" ht="14.25" x14ac:dyDescent="0.2">
      <c r="A12" s="133" t="s">
        <v>105</v>
      </c>
      <c r="B12" s="140">
        <v>1.1291528430394049E-2</v>
      </c>
      <c r="C12" s="10"/>
    </row>
    <row r="13" spans="1:3" ht="14.25" x14ac:dyDescent="0.2">
      <c r="A13" s="133" t="s">
        <v>70</v>
      </c>
      <c r="B13" s="140">
        <v>1.1748348112593066E-2</v>
      </c>
      <c r="C13" s="10"/>
    </row>
    <row r="14" spans="1:3" ht="14.25" x14ac:dyDescent="0.2">
      <c r="A14" s="133" t="s">
        <v>68</v>
      </c>
      <c r="B14" s="140">
        <v>1.190794327742517E-2</v>
      </c>
      <c r="C14" s="10"/>
    </row>
    <row r="15" spans="1:3" ht="14.25" x14ac:dyDescent="0.2">
      <c r="A15" s="133" t="s">
        <v>69</v>
      </c>
      <c r="B15" s="140">
        <v>1.486400362848328E-2</v>
      </c>
      <c r="C15" s="10"/>
    </row>
    <row r="16" spans="1:3" ht="14.25" x14ac:dyDescent="0.2">
      <c r="A16" s="133" t="s">
        <v>51</v>
      </c>
      <c r="B16" s="140">
        <v>4.8159511552558598E-2</v>
      </c>
      <c r="C16" s="10"/>
    </row>
    <row r="17" spans="1:3" ht="14.25" x14ac:dyDescent="0.2">
      <c r="A17" s="134" t="s">
        <v>27</v>
      </c>
      <c r="B17" s="139">
        <v>9.5719693753649384E-3</v>
      </c>
      <c r="C17" s="10"/>
    </row>
    <row r="18" spans="1:3" ht="14.25" x14ac:dyDescent="0.2">
      <c r="A18" s="134" t="s">
        <v>1</v>
      </c>
      <c r="B18" s="139">
        <v>-2.5031323777561565E-2</v>
      </c>
      <c r="C18" s="10"/>
    </row>
    <row r="19" spans="1:3" ht="14.25" x14ac:dyDescent="0.2">
      <c r="A19" s="134" t="s">
        <v>113</v>
      </c>
      <c r="B19" s="139">
        <v>0.14395202117269923</v>
      </c>
      <c r="C19" s="58"/>
    </row>
    <row r="20" spans="1:3" ht="14.25" x14ac:dyDescent="0.2">
      <c r="A20" s="134" t="s">
        <v>28</v>
      </c>
      <c r="B20" s="139">
        <v>4.2883190635293778E-2</v>
      </c>
      <c r="C20" s="9"/>
    </row>
    <row r="21" spans="1:3" ht="14.25" x14ac:dyDescent="0.2">
      <c r="A21" s="134" t="s">
        <v>29</v>
      </c>
      <c r="B21" s="139">
        <v>3.8051568091299615E-3</v>
      </c>
      <c r="C21" s="78"/>
    </row>
    <row r="22" spans="1:3" ht="14.25" x14ac:dyDescent="0.2">
      <c r="A22" s="134" t="s">
        <v>30</v>
      </c>
      <c r="B22" s="139">
        <v>1.0973150684931508E-2</v>
      </c>
      <c r="C22" s="10"/>
    </row>
    <row r="23" spans="1:3" ht="15" thickBot="1" x14ac:dyDescent="0.25">
      <c r="A23" s="135" t="s">
        <v>97</v>
      </c>
      <c r="B23" s="141">
        <v>-2.8193717721985978E-3</v>
      </c>
      <c r="C23" s="10"/>
    </row>
    <row r="24" spans="1:3" x14ac:dyDescent="0.2">
      <c r="B24" s="10"/>
      <c r="C24" s="10"/>
    </row>
    <row r="25" spans="1:3" x14ac:dyDescent="0.2">
      <c r="C25" s="10"/>
    </row>
    <row r="26" spans="1:3" x14ac:dyDescent="0.2">
      <c r="B26" s="10"/>
      <c r="C26" s="10"/>
    </row>
    <row r="27" spans="1:3" x14ac:dyDescent="0.2">
      <c r="C27" s="10"/>
    </row>
    <row r="28" spans="1:3" x14ac:dyDescent="0.2">
      <c r="B28" s="10"/>
    </row>
    <row r="29" spans="1:3" x14ac:dyDescent="0.2">
      <c r="B29" s="10"/>
    </row>
    <row r="30" spans="1:3" x14ac:dyDescent="0.2">
      <c r="B30" s="10"/>
    </row>
    <row r="31" spans="1:3" x14ac:dyDescent="0.2">
      <c r="B31" s="10"/>
    </row>
    <row r="32" spans="1:3" x14ac:dyDescent="0.2">
      <c r="B32" s="10"/>
    </row>
    <row r="33" spans="2:2" x14ac:dyDescent="0.2">
      <c r="B33" s="10"/>
    </row>
    <row r="34" spans="2:2" x14ac:dyDescent="0.2">
      <c r="B34" s="10"/>
    </row>
    <row r="35" spans="2:2" x14ac:dyDescent="0.2">
      <c r="B35" s="10"/>
    </row>
    <row r="36" spans="2:2" x14ac:dyDescent="0.2">
      <c r="B36" s="10"/>
    </row>
    <row r="37" spans="2:2" x14ac:dyDescent="0.2">
      <c r="B37" s="10"/>
    </row>
    <row r="38" spans="2:2" x14ac:dyDescent="0.2">
      <c r="B38" s="10"/>
    </row>
    <row r="39" spans="2:2" x14ac:dyDescent="0.2">
      <c r="B39" s="10"/>
    </row>
    <row r="40" spans="2:2" x14ac:dyDescent="0.2">
      <c r="B40" s="10"/>
    </row>
    <row r="41" spans="2:2" x14ac:dyDescent="0.2">
      <c r="B41" s="10"/>
    </row>
    <row r="42" spans="2:2" x14ac:dyDescent="0.2">
      <c r="B42" s="10"/>
    </row>
    <row r="43" spans="2:2" x14ac:dyDescent="0.2">
      <c r="B43" s="10"/>
    </row>
    <row r="44" spans="2:2" x14ac:dyDescent="0.2">
      <c r="B44" s="10"/>
    </row>
    <row r="45" spans="2:2" x14ac:dyDescent="0.2">
      <c r="B45" s="10"/>
    </row>
    <row r="46" spans="2:2" x14ac:dyDescent="0.2">
      <c r="B46" s="10"/>
    </row>
    <row r="47" spans="2:2" x14ac:dyDescent="0.2">
      <c r="B47" s="10"/>
    </row>
    <row r="48" spans="2:2" x14ac:dyDescent="0.2">
      <c r="B48" s="10"/>
    </row>
    <row r="49" spans="2:2" x14ac:dyDescent="0.2">
      <c r="B49" s="10"/>
    </row>
    <row r="50" spans="2:2" x14ac:dyDescent="0.2">
      <c r="B50" s="10"/>
    </row>
    <row r="51" spans="2:2" x14ac:dyDescent="0.2">
      <c r="B51" s="10"/>
    </row>
    <row r="52" spans="2:2" x14ac:dyDescent="0.2">
      <c r="B52" s="10"/>
    </row>
    <row r="53" spans="2:2" x14ac:dyDescent="0.2">
      <c r="B53" s="10"/>
    </row>
    <row r="54" spans="2:2" x14ac:dyDescent="0.2">
      <c r="B54" s="10"/>
    </row>
    <row r="55" spans="2:2" x14ac:dyDescent="0.2">
      <c r="B55" s="10"/>
    </row>
    <row r="56" spans="2:2" x14ac:dyDescent="0.2">
      <c r="B56" s="10"/>
    </row>
    <row r="57" spans="2:2" x14ac:dyDescent="0.2">
      <c r="B57" s="10"/>
    </row>
    <row r="58" spans="2:2" x14ac:dyDescent="0.2">
      <c r="B58" s="10"/>
    </row>
    <row r="59" spans="2:2" x14ac:dyDescent="0.2">
      <c r="B59" s="10"/>
    </row>
    <row r="60" spans="2:2" x14ac:dyDescent="0.2">
      <c r="B60" s="10"/>
    </row>
    <row r="61" spans="2:2" x14ac:dyDescent="0.2">
      <c r="B61" s="10"/>
    </row>
    <row r="62" spans="2:2" x14ac:dyDescent="0.2">
      <c r="B62" s="10"/>
    </row>
    <row r="63" spans="2:2" x14ac:dyDescent="0.2">
      <c r="B63" s="10"/>
    </row>
    <row r="64" spans="2:2" x14ac:dyDescent="0.2">
      <c r="B64" s="10"/>
    </row>
    <row r="65" spans="2:2" x14ac:dyDescent="0.2">
      <c r="B65" s="10"/>
    </row>
    <row r="66" spans="2:2" x14ac:dyDescent="0.2">
      <c r="B66" s="10"/>
    </row>
    <row r="67" spans="2:2" x14ac:dyDescent="0.2">
      <c r="B67" s="10"/>
    </row>
    <row r="68" spans="2:2" x14ac:dyDescent="0.2">
      <c r="B68" s="10"/>
    </row>
    <row r="69" spans="2:2" x14ac:dyDescent="0.2">
      <c r="B69" s="10"/>
    </row>
    <row r="70" spans="2:2" x14ac:dyDescent="0.2">
      <c r="B70" s="10"/>
    </row>
    <row r="71" spans="2:2" x14ac:dyDescent="0.2">
      <c r="B71" s="10"/>
    </row>
    <row r="72" spans="2:2" x14ac:dyDescent="0.2">
      <c r="B72" s="10"/>
    </row>
    <row r="73" spans="2:2" x14ac:dyDescent="0.2">
      <c r="B73" s="10"/>
    </row>
    <row r="74" spans="2:2" x14ac:dyDescent="0.2">
      <c r="B74" s="10"/>
    </row>
    <row r="75" spans="2:2" x14ac:dyDescent="0.2">
      <c r="B75" s="10"/>
    </row>
    <row r="76" spans="2:2" x14ac:dyDescent="0.2">
      <c r="B76" s="10"/>
    </row>
    <row r="77" spans="2:2" x14ac:dyDescent="0.2">
      <c r="B77" s="10"/>
    </row>
    <row r="78" spans="2:2" x14ac:dyDescent="0.2">
      <c r="B78" s="10"/>
    </row>
    <row r="79" spans="2:2" x14ac:dyDescent="0.2">
      <c r="B79" s="10"/>
    </row>
    <row r="80" spans="2:2" x14ac:dyDescent="0.2">
      <c r="B80" s="10"/>
    </row>
    <row r="81" spans="2:2" x14ac:dyDescent="0.2">
      <c r="B81" s="10"/>
    </row>
    <row r="82" spans="2:2" x14ac:dyDescent="0.2">
      <c r="B82" s="10"/>
    </row>
    <row r="83" spans="2:2" x14ac:dyDescent="0.2">
      <c r="B83" s="10"/>
    </row>
    <row r="84" spans="2:2" x14ac:dyDescent="0.2">
      <c r="B84" s="10"/>
    </row>
    <row r="85" spans="2:2" x14ac:dyDescent="0.2">
      <c r="B85" s="10"/>
    </row>
    <row r="86" spans="2:2" x14ac:dyDescent="0.2">
      <c r="B86" s="10"/>
    </row>
    <row r="87" spans="2:2" x14ac:dyDescent="0.2">
      <c r="B87" s="10"/>
    </row>
    <row r="88" spans="2:2" x14ac:dyDescent="0.2">
      <c r="B88" s="10"/>
    </row>
    <row r="89" spans="2:2" x14ac:dyDescent="0.2">
      <c r="B89" s="10"/>
    </row>
    <row r="90" spans="2:2" x14ac:dyDescent="0.2">
      <c r="B90" s="10"/>
    </row>
    <row r="91" spans="2:2" x14ac:dyDescent="0.2">
      <c r="B91" s="10"/>
    </row>
    <row r="92" spans="2:2" x14ac:dyDescent="0.2">
      <c r="B92" s="10"/>
    </row>
    <row r="93" spans="2:2" x14ac:dyDescent="0.2">
      <c r="B93" s="10"/>
    </row>
    <row r="94" spans="2:2" x14ac:dyDescent="0.2">
      <c r="B94" s="10"/>
    </row>
    <row r="95" spans="2:2" x14ac:dyDescent="0.2">
      <c r="B95" s="10"/>
    </row>
    <row r="96" spans="2:2" x14ac:dyDescent="0.2">
      <c r="B96" s="10"/>
    </row>
    <row r="97" spans="2:2" x14ac:dyDescent="0.2">
      <c r="B97" s="10"/>
    </row>
    <row r="98" spans="2:2" x14ac:dyDescent="0.2">
      <c r="B98" s="10"/>
    </row>
    <row r="99" spans="2:2" x14ac:dyDescent="0.2">
      <c r="B99" s="10"/>
    </row>
    <row r="100" spans="2:2" x14ac:dyDescent="0.2">
      <c r="B100" s="10"/>
    </row>
    <row r="101" spans="2:2" x14ac:dyDescent="0.2">
      <c r="B101" s="10"/>
    </row>
    <row r="102" spans="2:2" x14ac:dyDescent="0.2">
      <c r="B102" s="10"/>
    </row>
    <row r="103" spans="2:2" x14ac:dyDescent="0.2">
      <c r="B103" s="10"/>
    </row>
    <row r="104" spans="2:2" x14ac:dyDescent="0.2">
      <c r="B104" s="10"/>
    </row>
    <row r="105" spans="2:2" x14ac:dyDescent="0.2">
      <c r="B105" s="10"/>
    </row>
  </sheetData>
  <autoFilter ref="A1:B1" xr:uid="{FAD426B0-6711-48C9-9A20-4C9427D39ADA}"/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32016-7929-4F31-BCAF-DC5624B426C1}">
  <sheetPr>
    <tabColor indexed="22"/>
    <pageSetUpPr fitToPage="1"/>
  </sheetPr>
  <dimension ref="A1:M4"/>
  <sheetViews>
    <sheetView zoomScale="85" workbookViewId="0">
      <selection activeCell="B3" sqref="B3"/>
    </sheetView>
  </sheetViews>
  <sheetFormatPr defaultRowHeight="14.25" x14ac:dyDescent="0.2"/>
  <cols>
    <col min="1" max="1" width="4.7109375" style="31" customWidth="1"/>
    <col min="2" max="2" width="21.5703125" style="29" bestFit="1" customWidth="1"/>
    <col min="3" max="4" width="12.7109375" style="31" customWidth="1"/>
    <col min="5" max="5" width="16.7109375" style="41" customWidth="1"/>
    <col min="6" max="6" width="14.7109375" style="45" customWidth="1"/>
    <col min="7" max="7" width="14.7109375" style="41" customWidth="1"/>
    <col min="8" max="8" width="12.7109375" style="45" customWidth="1"/>
    <col min="9" max="9" width="26.7109375" style="29" bestFit="1" customWidth="1"/>
    <col min="10" max="10" width="34.7109375" style="29" customWidth="1"/>
    <col min="11" max="20" width="4.7109375" style="29" customWidth="1"/>
    <col min="21" max="16384" width="9.140625" style="29"/>
  </cols>
  <sheetData>
    <row r="1" spans="1:13" s="43" customFormat="1" ht="16.5" thickBot="1" x14ac:dyDescent="0.25">
      <c r="A1" s="162" t="s">
        <v>93</v>
      </c>
      <c r="B1" s="162"/>
      <c r="C1" s="162"/>
      <c r="D1" s="162"/>
      <c r="E1" s="162"/>
      <c r="F1" s="162"/>
      <c r="G1" s="162"/>
      <c r="H1" s="162"/>
      <c r="I1" s="162"/>
      <c r="J1" s="162"/>
      <c r="K1" s="13"/>
      <c r="L1" s="14"/>
      <c r="M1" s="14"/>
    </row>
    <row r="2" spans="1:13" ht="30.75" thickBot="1" x14ac:dyDescent="0.25">
      <c r="A2" s="15" t="s">
        <v>35</v>
      </c>
      <c r="B2" s="15" t="s">
        <v>22</v>
      </c>
      <c r="C2" s="44" t="s">
        <v>32</v>
      </c>
      <c r="D2" s="44" t="s">
        <v>33</v>
      </c>
      <c r="E2" s="44" t="s">
        <v>36</v>
      </c>
      <c r="F2" s="44" t="s">
        <v>37</v>
      </c>
      <c r="G2" s="44" t="s">
        <v>38</v>
      </c>
      <c r="H2" s="44" t="s">
        <v>13</v>
      </c>
      <c r="I2" s="44" t="s">
        <v>14</v>
      </c>
      <c r="J2" s="25" t="s">
        <v>15</v>
      </c>
    </row>
    <row r="3" spans="1:13" x14ac:dyDescent="0.2">
      <c r="A3" s="21">
        <v>1</v>
      </c>
      <c r="B3" s="85" t="s">
        <v>114</v>
      </c>
      <c r="C3" s="112" t="s">
        <v>34</v>
      </c>
      <c r="D3" s="113" t="s">
        <v>115</v>
      </c>
      <c r="E3" s="86">
        <v>238756.95</v>
      </c>
      <c r="F3" s="87">
        <v>5019561</v>
      </c>
      <c r="G3" s="86">
        <v>4.7600000000000003E-2</v>
      </c>
      <c r="H3" s="159">
        <v>0.1</v>
      </c>
      <c r="I3" s="85" t="s">
        <v>116</v>
      </c>
      <c r="J3" s="88" t="s">
        <v>117</v>
      </c>
    </row>
    <row r="4" spans="1:13" ht="15.75" thickBot="1" x14ac:dyDescent="0.25">
      <c r="A4" s="163" t="s">
        <v>42</v>
      </c>
      <c r="B4" s="164"/>
      <c r="C4" s="114" t="s">
        <v>43</v>
      </c>
      <c r="D4" s="114" t="s">
        <v>43</v>
      </c>
      <c r="E4" s="100">
        <f>SUM(E3)</f>
        <v>238756.95</v>
      </c>
      <c r="F4" s="101">
        <f>SUM(F3)</f>
        <v>5019561</v>
      </c>
      <c r="G4" s="114" t="s">
        <v>43</v>
      </c>
      <c r="H4" s="114" t="s">
        <v>43</v>
      </c>
      <c r="I4" s="114" t="s">
        <v>43</v>
      </c>
      <c r="J4" s="115" t="s">
        <v>43</v>
      </c>
    </row>
  </sheetData>
  <mergeCells count="2">
    <mergeCell ref="A1:J1"/>
    <mergeCell ref="A4:B4"/>
  </mergeCells>
  <phoneticPr fontId="12" type="noConversion"/>
  <hyperlinks>
    <hyperlink ref="J4" r:id="rId1" display="http://www.sem.biz.ua/" xr:uid="{6ED1E08E-B9B6-4A62-A766-3834F1181C54}"/>
  </hyperlinks>
  <pageMargins left="0.75" right="0.75" top="1" bottom="1" header="0.5" footer="0.5"/>
  <pageSetup paperSize="9" scale="60" orientation="landscape" verticalDpi="1200" r:id="rId2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C293E-D0EF-4190-9E3F-4639E217D55F}">
  <sheetPr>
    <tabColor indexed="22"/>
  </sheetPr>
  <dimension ref="A1:J26"/>
  <sheetViews>
    <sheetView zoomScale="85" workbookViewId="0">
      <selection activeCell="B4" sqref="B4"/>
    </sheetView>
  </sheetViews>
  <sheetFormatPr defaultRowHeight="14.25" x14ac:dyDescent="0.2"/>
  <cols>
    <col min="1" max="1" width="4.5703125" style="5" customWidth="1"/>
    <col min="2" max="2" width="48.85546875" style="5" bestFit="1" customWidth="1"/>
    <col min="3" max="4" width="14.7109375" style="46" customWidth="1"/>
    <col min="5" max="8" width="12.7109375" style="5" customWidth="1"/>
    <col min="9" max="9" width="16.140625" style="5" bestFit="1" customWidth="1"/>
    <col min="10" max="10" width="18.28515625" style="5" customWidth="1"/>
    <col min="11" max="16384" width="9.140625" style="5"/>
  </cols>
  <sheetData>
    <row r="1" spans="1:10" s="11" customFormat="1" ht="16.5" thickBot="1" x14ac:dyDescent="0.25">
      <c r="A1" s="174" t="s">
        <v>85</v>
      </c>
      <c r="B1" s="174"/>
      <c r="C1" s="174"/>
      <c r="D1" s="174"/>
      <c r="E1" s="174"/>
      <c r="F1" s="174"/>
      <c r="G1" s="174"/>
      <c r="H1" s="174"/>
      <c r="I1" s="174"/>
      <c r="J1" s="174"/>
    </row>
    <row r="2" spans="1:10" customFormat="1" ht="15.75" customHeight="1" thickBot="1" x14ac:dyDescent="0.25">
      <c r="A2" s="167" t="s">
        <v>35</v>
      </c>
      <c r="B2" s="104"/>
      <c r="C2" s="105"/>
      <c r="D2" s="106"/>
      <c r="E2" s="169" t="s">
        <v>59</v>
      </c>
      <c r="F2" s="169"/>
      <c r="G2" s="169"/>
      <c r="H2" s="169"/>
      <c r="I2" s="169"/>
      <c r="J2" s="169"/>
    </row>
    <row r="3" spans="1:10" customFormat="1" ht="75.75" thickBot="1" x14ac:dyDescent="0.25">
      <c r="A3" s="168"/>
      <c r="B3" s="107" t="s">
        <v>22</v>
      </c>
      <c r="C3" s="26" t="s">
        <v>11</v>
      </c>
      <c r="D3" s="26" t="s">
        <v>12</v>
      </c>
      <c r="E3" s="17" t="s">
        <v>82</v>
      </c>
      <c r="F3" s="17" t="s">
        <v>100</v>
      </c>
      <c r="G3" s="17" t="s">
        <v>101</v>
      </c>
      <c r="H3" s="17" t="s">
        <v>76</v>
      </c>
      <c r="I3" s="17" t="s">
        <v>44</v>
      </c>
      <c r="J3" s="17" t="s">
        <v>83</v>
      </c>
    </row>
    <row r="4" spans="1:10" customFormat="1" collapsed="1" x14ac:dyDescent="0.2">
      <c r="A4" s="21">
        <v>1</v>
      </c>
      <c r="B4" s="27" t="s">
        <v>114</v>
      </c>
      <c r="C4" s="108">
        <v>38574</v>
      </c>
      <c r="D4" s="108">
        <v>38782</v>
      </c>
      <c r="E4" s="102" t="s">
        <v>20</v>
      </c>
      <c r="F4" s="102">
        <v>0</v>
      </c>
      <c r="G4" s="102">
        <v>0</v>
      </c>
      <c r="H4" s="102" t="s">
        <v>20</v>
      </c>
      <c r="I4" s="102">
        <v>-0.52400000000000568</v>
      </c>
      <c r="J4" s="109">
        <v>-3.7672443703745229E-2</v>
      </c>
    </row>
    <row r="5" spans="1:10" ht="15.75" thickBot="1" x14ac:dyDescent="0.25">
      <c r="A5" s="142"/>
      <c r="B5" s="147" t="s">
        <v>96</v>
      </c>
      <c r="C5" s="148" t="s">
        <v>43</v>
      </c>
      <c r="D5" s="148" t="s">
        <v>43</v>
      </c>
      <c r="E5" s="149" t="s">
        <v>20</v>
      </c>
      <c r="F5" s="149">
        <v>0</v>
      </c>
      <c r="G5" s="149">
        <v>0</v>
      </c>
      <c r="H5" s="149" t="s">
        <v>20</v>
      </c>
      <c r="I5" s="148" t="s">
        <v>43</v>
      </c>
      <c r="J5" s="148" t="s">
        <v>43</v>
      </c>
    </row>
    <row r="6" spans="1:10" ht="15" thickBot="1" x14ac:dyDescent="0.25">
      <c r="A6" s="175" t="s">
        <v>84</v>
      </c>
      <c r="B6" s="175"/>
      <c r="C6" s="175"/>
      <c r="D6" s="175"/>
      <c r="E6" s="175"/>
      <c r="F6" s="175"/>
      <c r="G6" s="175"/>
      <c r="H6" s="175"/>
      <c r="I6" s="175"/>
      <c r="J6" s="175"/>
    </row>
    <row r="7" spans="1:10" x14ac:dyDescent="0.2">
      <c r="B7" s="29"/>
      <c r="C7" s="30"/>
      <c r="D7" s="30"/>
      <c r="E7" s="29"/>
      <c r="F7" s="29"/>
      <c r="G7" s="29"/>
      <c r="H7" s="29"/>
      <c r="I7" s="29"/>
    </row>
    <row r="8" spans="1:10" x14ac:dyDescent="0.2">
      <c r="B8" s="29"/>
      <c r="C8" s="30"/>
      <c r="D8" s="30"/>
      <c r="E8" s="29"/>
      <c r="F8" s="29"/>
      <c r="G8" s="29"/>
      <c r="H8" s="29"/>
      <c r="I8" s="29"/>
    </row>
    <row r="9" spans="1:10" x14ac:dyDescent="0.2">
      <c r="B9" s="29"/>
      <c r="C9" s="30"/>
      <c r="D9" s="30"/>
      <c r="E9" s="120"/>
      <c r="F9" s="29"/>
      <c r="G9" s="29"/>
      <c r="H9" s="29"/>
      <c r="I9" s="29"/>
    </row>
    <row r="10" spans="1:10" x14ac:dyDescent="0.2">
      <c r="B10" s="29"/>
      <c r="C10" s="30"/>
      <c r="D10" s="30"/>
      <c r="E10" s="29"/>
      <c r="F10" s="29"/>
      <c r="G10" s="29"/>
      <c r="H10" s="29"/>
      <c r="I10" s="29"/>
    </row>
    <row r="11" spans="1:10" x14ac:dyDescent="0.2">
      <c r="B11" s="29"/>
      <c r="C11" s="30"/>
      <c r="D11" s="30"/>
      <c r="E11" s="29"/>
      <c r="F11" s="29"/>
      <c r="G11" s="29"/>
      <c r="H11" s="29"/>
      <c r="I11" s="29"/>
    </row>
    <row r="12" spans="1:10" x14ac:dyDescent="0.2">
      <c r="B12" s="29"/>
      <c r="C12" s="30"/>
      <c r="D12" s="30"/>
      <c r="E12" s="29"/>
      <c r="F12" s="29"/>
      <c r="G12" s="29"/>
      <c r="H12" s="29"/>
      <c r="I12" s="29"/>
    </row>
    <row r="13" spans="1:10" x14ac:dyDescent="0.2">
      <c r="B13" s="29"/>
      <c r="C13" s="30"/>
      <c r="D13" s="30"/>
      <c r="E13" s="29"/>
      <c r="F13" s="29"/>
      <c r="G13" s="29"/>
      <c r="H13" s="29"/>
      <c r="I13" s="29"/>
    </row>
    <row r="14" spans="1:10" x14ac:dyDescent="0.2">
      <c r="B14" s="29"/>
      <c r="C14" s="30"/>
      <c r="D14" s="30"/>
      <c r="E14" s="29"/>
      <c r="F14" s="29"/>
      <c r="G14" s="29"/>
      <c r="H14" s="29"/>
      <c r="I14" s="29"/>
    </row>
    <row r="15" spans="1:10" x14ac:dyDescent="0.2">
      <c r="B15" s="29"/>
      <c r="C15" s="30"/>
      <c r="D15" s="30"/>
      <c r="E15" s="29"/>
      <c r="F15" s="29"/>
      <c r="G15" s="29"/>
      <c r="H15" s="29"/>
      <c r="I15" s="29"/>
    </row>
    <row r="19" spans="3:3" x14ac:dyDescent="0.2">
      <c r="C19" s="5"/>
    </row>
    <row r="20" spans="3:3" x14ac:dyDescent="0.2">
      <c r="C20" s="5"/>
    </row>
    <row r="21" spans="3:3" x14ac:dyDescent="0.2">
      <c r="C21" s="5"/>
    </row>
    <row r="22" spans="3:3" x14ac:dyDescent="0.2">
      <c r="C22" s="5"/>
    </row>
    <row r="23" spans="3:3" x14ac:dyDescent="0.2">
      <c r="C23" s="5"/>
    </row>
    <row r="24" spans="3:3" x14ac:dyDescent="0.2">
      <c r="C24" s="5"/>
    </row>
    <row r="25" spans="3:3" x14ac:dyDescent="0.2">
      <c r="C25" s="5"/>
    </row>
    <row r="26" spans="3:3" x14ac:dyDescent="0.2">
      <c r="C26" s="5"/>
    </row>
  </sheetData>
  <mergeCells count="4">
    <mergeCell ref="A2:A3"/>
    <mergeCell ref="A1:J1"/>
    <mergeCell ref="E2:J2"/>
    <mergeCell ref="A6:J6"/>
  </mergeCells>
  <phoneticPr fontId="12" type="noConversion"/>
  <pageMargins left="0.75" right="0.75" top="1" bottom="1" header="0.5" footer="0.5"/>
  <pageSetup paperSize="9" orientation="portrait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70CD1-B03B-465D-BB45-3EAC7BA502C9}">
  <sheetPr>
    <tabColor indexed="22"/>
  </sheetPr>
  <dimension ref="A1:I34"/>
  <sheetViews>
    <sheetView zoomScale="85" workbookViewId="0">
      <selection activeCell="B4" sqref="B4"/>
    </sheetView>
  </sheetViews>
  <sheetFormatPr defaultRowHeight="14.25" x14ac:dyDescent="0.2"/>
  <cols>
    <col min="1" max="1" width="4.140625" style="22" customWidth="1"/>
    <col min="2" max="2" width="50.7109375" style="22" customWidth="1"/>
    <col min="3" max="3" width="24.7109375" style="22" customWidth="1"/>
    <col min="4" max="4" width="24.7109375" style="23" customWidth="1"/>
    <col min="5" max="7" width="24.7109375" style="22" customWidth="1"/>
    <col min="8" max="16384" width="9.140625" style="22"/>
  </cols>
  <sheetData>
    <row r="1" spans="1:7" s="31" customFormat="1" ht="16.5" thickBot="1" x14ac:dyDescent="0.25">
      <c r="A1" s="171" t="s">
        <v>79</v>
      </c>
      <c r="B1" s="171"/>
      <c r="C1" s="171"/>
      <c r="D1" s="171"/>
      <c r="E1" s="171"/>
      <c r="F1" s="171"/>
      <c r="G1" s="171"/>
    </row>
    <row r="2" spans="1:7" s="31" customFormat="1" ht="15.75" customHeight="1" thickBot="1" x14ac:dyDescent="0.25">
      <c r="A2" s="167" t="s">
        <v>35</v>
      </c>
      <c r="B2" s="92"/>
      <c r="C2" s="172" t="s">
        <v>23</v>
      </c>
      <c r="D2" s="173"/>
      <c r="E2" s="172" t="s">
        <v>24</v>
      </c>
      <c r="F2" s="173"/>
      <c r="G2" s="93"/>
    </row>
    <row r="3" spans="1:7" s="31" customFormat="1" ht="45.75" thickBot="1" x14ac:dyDescent="0.25">
      <c r="A3" s="168"/>
      <c r="B3" s="35" t="s">
        <v>22</v>
      </c>
      <c r="C3" s="35" t="s">
        <v>45</v>
      </c>
      <c r="D3" s="35" t="s">
        <v>25</v>
      </c>
      <c r="E3" s="35" t="s">
        <v>26</v>
      </c>
      <c r="F3" s="35" t="s">
        <v>25</v>
      </c>
      <c r="G3" s="36" t="s">
        <v>90</v>
      </c>
    </row>
    <row r="4" spans="1:7" s="31" customFormat="1" x14ac:dyDescent="0.2">
      <c r="A4" s="21">
        <v>1</v>
      </c>
      <c r="B4" s="37" t="s">
        <v>114</v>
      </c>
      <c r="C4" s="38" t="s">
        <v>20</v>
      </c>
      <c r="D4" s="102" t="s">
        <v>20</v>
      </c>
      <c r="E4" s="39" t="s">
        <v>20</v>
      </c>
      <c r="F4" s="102" t="s">
        <v>20</v>
      </c>
      <c r="G4" s="40" t="s">
        <v>20</v>
      </c>
    </row>
    <row r="5" spans="1:7" s="31" customFormat="1" ht="15.75" thickBot="1" x14ac:dyDescent="0.25">
      <c r="A5" s="116"/>
      <c r="B5" s="94" t="s">
        <v>42</v>
      </c>
      <c r="C5" s="117" t="s">
        <v>20</v>
      </c>
      <c r="D5" s="99" t="s">
        <v>20</v>
      </c>
      <c r="E5" s="96" t="s">
        <v>20</v>
      </c>
      <c r="F5" s="99" t="s">
        <v>20</v>
      </c>
      <c r="G5" s="97" t="s">
        <v>20</v>
      </c>
    </row>
    <row r="6" spans="1:7" s="31" customFormat="1" x14ac:dyDescent="0.2">
      <c r="D6" s="41"/>
    </row>
    <row r="7" spans="1:7" s="31" customFormat="1" x14ac:dyDescent="0.2">
      <c r="A7" s="29"/>
      <c r="D7" s="41"/>
    </row>
    <row r="8" spans="1:7" s="31" customFormat="1" x14ac:dyDescent="0.2">
      <c r="A8" s="29"/>
      <c r="D8" s="41"/>
    </row>
    <row r="9" spans="1:7" s="31" customFormat="1" x14ac:dyDescent="0.2">
      <c r="D9" s="41"/>
    </row>
    <row r="10" spans="1:7" s="31" customFormat="1" x14ac:dyDescent="0.2">
      <c r="D10" s="41"/>
    </row>
    <row r="11" spans="1:7" s="31" customFormat="1" x14ac:dyDescent="0.2">
      <c r="D11" s="41"/>
    </row>
    <row r="12" spans="1:7" s="31" customFormat="1" x14ac:dyDescent="0.2">
      <c r="D12" s="41"/>
    </row>
    <row r="13" spans="1:7" s="31" customFormat="1" x14ac:dyDescent="0.2">
      <c r="D13" s="41"/>
    </row>
    <row r="14" spans="1:7" s="31" customFormat="1" x14ac:dyDescent="0.2">
      <c r="D14" s="41"/>
    </row>
    <row r="15" spans="1:7" s="31" customFormat="1" x14ac:dyDescent="0.2">
      <c r="D15" s="41"/>
    </row>
    <row r="16" spans="1:7" s="31" customFormat="1" x14ac:dyDescent="0.2">
      <c r="D16" s="41"/>
    </row>
    <row r="17" spans="2:9" s="31" customFormat="1" x14ac:dyDescent="0.2">
      <c r="D17" s="41"/>
    </row>
    <row r="18" spans="2:9" s="31" customFormat="1" x14ac:dyDescent="0.2">
      <c r="D18" s="41"/>
    </row>
    <row r="19" spans="2:9" s="31" customFormat="1" x14ac:dyDescent="0.2">
      <c r="D19" s="41"/>
    </row>
    <row r="20" spans="2:9" s="31" customFormat="1" x14ac:dyDescent="0.2">
      <c r="D20" s="41"/>
    </row>
    <row r="21" spans="2:9" s="31" customFormat="1" x14ac:dyDescent="0.2">
      <c r="D21" s="41"/>
    </row>
    <row r="22" spans="2:9" s="31" customFormat="1" x14ac:dyDescent="0.2">
      <c r="D22" s="41"/>
    </row>
    <row r="23" spans="2:9" s="31" customFormat="1" x14ac:dyDescent="0.2">
      <c r="D23" s="41"/>
    </row>
    <row r="24" spans="2:9" s="31" customFormat="1" x14ac:dyDescent="0.2">
      <c r="D24" s="41"/>
    </row>
    <row r="25" spans="2:9" s="31" customFormat="1" x14ac:dyDescent="0.2">
      <c r="D25" s="41"/>
    </row>
    <row r="26" spans="2:9" s="31" customFormat="1" x14ac:dyDescent="0.2">
      <c r="D26" s="41"/>
    </row>
    <row r="27" spans="2:9" s="31" customFormat="1" x14ac:dyDescent="0.2"/>
    <row r="28" spans="2:9" s="31" customFormat="1" x14ac:dyDescent="0.2"/>
    <row r="29" spans="2:9" s="31" customFormat="1" x14ac:dyDescent="0.2">
      <c r="H29" s="22"/>
      <c r="I29" s="22"/>
    </row>
    <row r="32" spans="2:9" ht="30.75" thickBot="1" x14ac:dyDescent="0.25">
      <c r="B32" s="42" t="s">
        <v>22</v>
      </c>
      <c r="C32" s="35" t="s">
        <v>48</v>
      </c>
      <c r="D32" s="35" t="s">
        <v>49</v>
      </c>
      <c r="E32" s="36" t="s">
        <v>46</v>
      </c>
    </row>
    <row r="33" spans="1:5" x14ac:dyDescent="0.2">
      <c r="A33" s="22">
        <v>1</v>
      </c>
      <c r="B33" s="37" t="str">
        <f>B4</f>
        <v>Промінвест-Керамет</v>
      </c>
      <c r="C33" s="121" t="str">
        <f>C4</f>
        <v>н.д.</v>
      </c>
      <c r="D33" s="102" t="str">
        <f>D4</f>
        <v>н.д.</v>
      </c>
      <c r="E33" s="122" t="str">
        <f>G4</f>
        <v>н.д.</v>
      </c>
    </row>
    <row r="34" spans="1:5" x14ac:dyDescent="0.2">
      <c r="B34" s="37"/>
    </row>
  </sheetData>
  <mergeCells count="4">
    <mergeCell ref="A2:A3"/>
    <mergeCell ref="A1:G1"/>
    <mergeCell ref="C2:D2"/>
    <mergeCell ref="E2:F2"/>
  </mergeCells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62CC9-1003-4919-839B-2767504F06F1}">
  <sheetPr>
    <tabColor indexed="22"/>
  </sheetPr>
  <dimension ref="A1:D22"/>
  <sheetViews>
    <sheetView zoomScale="85" workbookViewId="0">
      <selection activeCell="F1" sqref="F1"/>
    </sheetView>
  </sheetViews>
  <sheetFormatPr defaultRowHeight="12.75" x14ac:dyDescent="0.2"/>
  <cols>
    <col min="1" max="1" width="49.42578125" bestFit="1" customWidth="1"/>
    <col min="2" max="2" width="12.7109375" customWidth="1"/>
    <col min="3" max="3" width="2.7109375" customWidth="1"/>
  </cols>
  <sheetData>
    <row r="1" spans="1:4" ht="15.75" thickBot="1" x14ac:dyDescent="0.25">
      <c r="A1" s="67" t="s">
        <v>22</v>
      </c>
      <c r="B1" s="68" t="s">
        <v>74</v>
      </c>
      <c r="C1" s="10"/>
      <c r="D1" s="10"/>
    </row>
    <row r="2" spans="1:4" ht="14.25" x14ac:dyDescent="0.2">
      <c r="A2" s="27" t="s">
        <v>114</v>
      </c>
      <c r="B2" s="136" t="s">
        <v>20</v>
      </c>
      <c r="C2" s="10"/>
      <c r="D2" s="10"/>
    </row>
    <row r="3" spans="1:4" ht="14.25" x14ac:dyDescent="0.2">
      <c r="A3" s="27" t="s">
        <v>27</v>
      </c>
      <c r="B3" s="136" t="s">
        <v>20</v>
      </c>
      <c r="C3" s="10"/>
      <c r="D3" s="10"/>
    </row>
    <row r="4" spans="1:4" ht="14.25" x14ac:dyDescent="0.2">
      <c r="A4" s="27" t="s">
        <v>1</v>
      </c>
      <c r="B4" s="137">
        <v>-2.5031323777561565E-2</v>
      </c>
      <c r="C4" s="10"/>
      <c r="D4" s="10"/>
    </row>
    <row r="5" spans="1:4" ht="14.25" x14ac:dyDescent="0.2">
      <c r="A5" s="27" t="s">
        <v>113</v>
      </c>
      <c r="B5" s="137">
        <v>0.14395202117269923</v>
      </c>
      <c r="C5" s="10"/>
      <c r="D5" s="10"/>
    </row>
    <row r="6" spans="1:4" ht="14.25" x14ac:dyDescent="0.2">
      <c r="A6" s="27" t="s">
        <v>28</v>
      </c>
      <c r="B6" s="137">
        <v>4.2883190635293778E-2</v>
      </c>
      <c r="C6" s="10"/>
      <c r="D6" s="10"/>
    </row>
    <row r="7" spans="1:4" ht="14.25" x14ac:dyDescent="0.2">
      <c r="A7" s="27" t="s">
        <v>29</v>
      </c>
      <c r="B7" s="137">
        <v>3.8051568091299615E-3</v>
      </c>
      <c r="C7" s="10"/>
      <c r="D7" s="10"/>
    </row>
    <row r="8" spans="1:4" ht="14.25" x14ac:dyDescent="0.2">
      <c r="A8" s="27" t="s">
        <v>30</v>
      </c>
      <c r="B8" s="137">
        <v>1.0973150684931508E-2</v>
      </c>
      <c r="C8" s="10"/>
      <c r="D8" s="10"/>
    </row>
    <row r="9" spans="1:4" ht="15" thickBot="1" x14ac:dyDescent="0.25">
      <c r="A9" s="80" t="s">
        <v>97</v>
      </c>
      <c r="B9" s="138">
        <v>-2.8193717721985978E-3</v>
      </c>
      <c r="C9" s="10"/>
      <c r="D9" s="10"/>
    </row>
    <row r="10" spans="1:4" x14ac:dyDescent="0.2">
      <c r="B10" s="10"/>
      <c r="C10" s="10"/>
      <c r="D10" s="10"/>
    </row>
    <row r="11" spans="1:4" ht="14.25" x14ac:dyDescent="0.2">
      <c r="A11" s="54"/>
      <c r="B11" s="55"/>
      <c r="C11" s="10"/>
      <c r="D11" s="10"/>
    </row>
    <row r="12" spans="1:4" ht="14.25" x14ac:dyDescent="0.2">
      <c r="A12" s="54"/>
      <c r="B12" s="55"/>
      <c r="C12" s="10"/>
      <c r="D12" s="10"/>
    </row>
    <row r="13" spans="1:4" ht="14.25" x14ac:dyDescent="0.2">
      <c r="A13" s="54"/>
      <c r="B13" s="55"/>
      <c r="C13" s="10"/>
      <c r="D13" s="10"/>
    </row>
    <row r="14" spans="1:4" ht="14.25" x14ac:dyDescent="0.2">
      <c r="A14" s="54"/>
      <c r="B14" s="55"/>
      <c r="C14" s="10"/>
      <c r="D14" s="10"/>
    </row>
    <row r="15" spans="1:4" ht="14.25" x14ac:dyDescent="0.2">
      <c r="A15" s="54"/>
      <c r="B15" s="55"/>
      <c r="C15" s="10"/>
      <c r="D15" s="10"/>
    </row>
    <row r="16" spans="1:4" x14ac:dyDescent="0.2">
      <c r="B16" s="10"/>
    </row>
    <row r="20" spans="1:2" x14ac:dyDescent="0.2">
      <c r="A20" s="7"/>
      <c r="B20" s="8"/>
    </row>
    <row r="21" spans="1:2" x14ac:dyDescent="0.2">
      <c r="B21" s="8"/>
    </row>
    <row r="22" spans="1:2" x14ac:dyDescent="0.2">
      <c r="B22" s="8"/>
    </row>
  </sheetData>
  <autoFilter ref="A1:B1" xr:uid="{1C799D84-966F-46B5-8668-E9856B0838A1}"/>
  <phoneticPr fontId="12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13</vt:i4>
      </vt:variant>
    </vt:vector>
  </HeadingPairs>
  <TitlesOfParts>
    <vt:vector size="13" baseType="lpstr">
      <vt:lpstr>інд+дох</vt:lpstr>
      <vt:lpstr>В_ВЧА</vt:lpstr>
      <vt:lpstr>В_дох</vt:lpstr>
      <vt:lpstr>В_динаміка ВЧА</vt:lpstr>
      <vt:lpstr>В_діаграма(дох)</vt:lpstr>
      <vt:lpstr>І_ВЧА</vt:lpstr>
      <vt:lpstr>І_дох</vt:lpstr>
      <vt:lpstr>І_динаміка ВЧА</vt:lpstr>
      <vt:lpstr>І_діаграма(дох)</vt:lpstr>
      <vt:lpstr>3_ВЧА</vt:lpstr>
      <vt:lpstr>З_дох</vt:lpstr>
      <vt:lpstr>3_динаміка ВЧА</vt:lpstr>
      <vt:lpstr>З_діаграма(дох)</vt:lpstr>
    </vt:vector>
  </TitlesOfParts>
  <Company>UAIB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Щомісячний огляд діяльності публічних ІСІ в Україні</dc:title>
  <dc:subject>Червень 2011</dc:subject>
  <dc:creator>Tymchenko Artem</dc:creator>
  <cp:lastModifiedBy>Sergiy Kutsy</cp:lastModifiedBy>
  <dcterms:created xsi:type="dcterms:W3CDTF">2010-05-19T12:57:40Z</dcterms:created>
  <dcterms:modified xsi:type="dcterms:W3CDTF">2025-07-11T17:39:14Z</dcterms:modified>
</cp:coreProperties>
</file>