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<sst xmlns="http://schemas.openxmlformats.org/spreadsheetml/2006/main" count="529" uniqueCount="175">
  <si>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</si>
  <si>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</si>
  <si>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</si>
  <si>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</si>
  <si>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</si>
  <si>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</si>
  <si>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</si>
  <si>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</si>
  <si>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</si>
  <si>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</si>
  <si>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</si>
  <si>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</si>
  <si>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</si>
  <si>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</si>
  <si>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</si>
  <si>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</si>
  <si>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</si>
  <si>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</si>
  <si>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</si>
  <si>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</si>
  <si>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</si>
  <si>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</si>
  <si>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</si>
  <si>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</si>
  <si>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</si>
  <si>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</si>
  <si>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</si>
  <si>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</si>
  <si>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</si>
  <si>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</si>
  <si>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</si>
  <si>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</si>
  <si>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</si>
  <si>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</si>
  <si>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</si>
  <si>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</si>
  <si>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</si>
  <si>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</si>
  <si>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</si>
  <si>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</si>
  <si>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</si>
  <si>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</si>
  <si>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</si>
  <si>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</si>
  <si>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</si>
  <si>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</si>
  <si>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</si>
  <si>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</si>
  <si>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</si>
  <si>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</si>
  <si>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</si>
  <si>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</si>
  <si>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</si>
  <si>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</si>
  <si>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</si>
  <si>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</si>
  <si>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</si>
  <si>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</si>
  <si>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</si>
  <si>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</si>
  <si>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</si>
  <si>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</si>
  <si>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</si>
  <si>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</si>
  <si>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</si>
  <si>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</si>
  <si>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</si>
  <si>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</si>
  <si>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</si>
  <si>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</si>
  <si>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</si>
  <si>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</si>
  <si>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</si>
  <si>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</si>
  <si>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</si>
  <si>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</si>
  <si>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</si>
  <si>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</si>
  <si>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</si>
  <si>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</si>
  <si>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</si>
  <si>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</si>
  <si>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</si>
  <si>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</si>
  <si>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</si>
  <si>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</si>
  <si>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</si>
  <si>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</si>
  <si>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</si>
  <si>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</si>
  <si>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</si>
  <si>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</si>
  <si>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</si>
  <si>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</si>
  <si>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</si>
  <si>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</si>
  <si>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</si>
  <si>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</si>
  <si>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</si>
  <si>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</si>
  <si>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</si>
  <si>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</si>
  <si>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</si>
  <si>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</si>
  <si>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</si>
  <si>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</si>
  <si>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</si>
  <si>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</si>
  <si>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</si>
  <si>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</si>
  <si>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</si>
  <si>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</si>
  <si>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</si>
  <si>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</si>
  <si>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</si>
  <si>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</si>
  <si>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</si>
  <si>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</si>
  <si>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</si>
  <si>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</si>
  <si>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</si>
  <si>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</si>
  <si>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</si>
  <si>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</si>
  <si>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КІНТО-Весна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</si>
  <si>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</si>
  <si>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</si>
  <si>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</si>
  <si>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</si>
  <si>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</si>
  <si>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</si>
  <si>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</si>
  <si>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</si>
  <si>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</si>
  <si>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</si>
  <si>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</si>
  <si>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</si>
  <si>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</si>
  <si>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</si>
  <si>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</si>
  <si>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</si>
  <si>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</si>
  <si>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</si>
  <si>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</si>
  <si>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</si>
  <si>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</si>
  <si>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месяц</t>
  </si>
  <si>
    <t>год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</si>
  <si>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</si>
  <si>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</si>
  <si>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</si>
  <si>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</si>
  <si>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</si>
  <si>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</si>
  <si>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</si>
  <si>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</si>
  <si>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</si>
  <si>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</si>
  <si>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</si>
  <si>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</si>
  <si>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лютий</t>
  </si>
  <si>
    <t>березень</t>
  </si>
  <si>
    <t>ОТП Облігаційний</t>
  </si>
  <si>
    <t>3 місяці (з початку року)</t>
  </si>
  <si>
    <t>"Золотий" депозит (за офіційним курсом золота)</t>
  </si>
  <si>
    <t>Запорізькі феросплави</t>
  </si>
  <si>
    <t>ЗАТ КУА "СЛАВУТИЧ-ІНВЕСТ"</t>
  </si>
  <si>
    <t>http://www.universalna-am.com/</t>
  </si>
  <si>
    <t>з початку 2014 року</t>
  </si>
  <si>
    <t>ФІДО Фонд Облігаційний</t>
  </si>
  <si>
    <t>н.д</t>
  </si>
  <si>
    <t>ТАСК Український Капітал</t>
  </si>
  <si>
    <t>ТАСК Універсал</t>
  </si>
  <si>
    <t/>
  </si>
  <si>
    <t>WIG20 (Польща)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</si>
</sst>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0" fillId="0" borderId="48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0" fontId="11" fillId="0" borderId="5" xfId="0" applyFont="1" applyBorder="1" applyAlignment="1">
      <alignment horizontal="left"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10" fontId="22" fillId="0" borderId="52" xfId="21" applyNumberFormat="1" applyFont="1" applyFill="1" applyBorder="1" applyAlignment="1">
      <alignment horizontal="center" vertical="center" wrapText="1"/>
      <protection/>
    </xf>
    <xf numFmtId="0" fontId="22" fillId="0" borderId="53" xfId="20" applyFont="1" applyFill="1" applyBorder="1" applyAlignment="1">
      <alignment vertical="center" wrapText="1"/>
      <protection/>
    </xf>
    <xf numFmtId="10" fontId="22" fillId="0" borderId="53" xfId="21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7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2884509"/>
        <c:crosses val="autoZero"/>
        <c:auto val="1"/>
        <c:lblOffset val="0"/>
        <c:noMultiLvlLbl val="0"/>
      </c:catAx>
      <c:valAx>
        <c:axId val="32884509"/>
        <c:scaling>
          <c:orientation val="minMax"/>
          <c:max val="0.11"/>
        </c:scaling>
        <c:axPos val="l"/>
        <c:delete val="0"/>
        <c:numFmt formatCode="0%" sourceLinked="0"/>
        <c:majorTickMark val="out"/>
        <c:minorTickMark val="none"/>
        <c:tickLblPos val="nextTo"/>
        <c:crossAx val="33479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27525126"/>
        <c:axId val="46399543"/>
      </c:barChart>
      <c:catAx>
        <c:axId val="27525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9543"/>
        <c:crosses val="autoZero"/>
        <c:auto val="0"/>
        <c:lblOffset val="100"/>
        <c:tickLblSkip val="1"/>
        <c:noMultiLvlLbl val="0"/>
      </c:catAx>
      <c:valAx>
        <c:axId val="46399543"/>
        <c:scaling>
          <c:orientation val="minMax"/>
          <c:max val="0.22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25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475"/>
          <c:w val="0.445"/>
          <c:h val="0.36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В_ВЧА!$B$37:$B$47</c:f>
              <c:strCache/>
            </c:strRef>
          </c:cat>
          <c:val>
            <c:numRef>
              <c:f>В_ВЧА!$C$37:$C$47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В_ВЧА!$B$37:$B$47</c:f>
              <c:strCache/>
            </c:strRef>
          </c:cat>
          <c:val>
            <c:numRef>
              <c:f>В_ВЧА!$D$37:$D$47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ВЧА'!$B$70:$B$80</c:f>
              <c:strCache/>
            </c:strRef>
          </c:cat>
          <c:val>
            <c:numRef>
              <c:f>'В_динаміка ВЧА'!$C$70:$C$80</c:f>
              <c:numCache/>
            </c:numRef>
          </c:val>
        </c:ser>
        <c:ser>
          <c:idx val="0"/>
          <c:order val="1"/>
          <c:tx>
            <c:strRef>
              <c:f>'В_динаміка ВЧА'!$E$69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ВЧА'!$B$70:$B$80</c:f>
              <c:strCache/>
            </c:strRef>
          </c:cat>
          <c:val>
            <c:numRef>
              <c:f>'В_динаміка ВЧА'!$E$70:$E$80</c:f>
              <c:numCache/>
            </c:numRef>
          </c:val>
        </c:ser>
        <c:overlap val="-30"/>
        <c:axId val="14942704"/>
        <c:axId val="266609"/>
      </c:barChart>
      <c:lineChart>
        <c:grouping val="standard"/>
        <c:varyColors val="0"/>
        <c:ser>
          <c:idx val="2"/>
          <c:order val="2"/>
          <c:tx>
            <c:strRef>
              <c:f>'В_динаміка ВЧА'!$D$69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ВЧА'!$B$70:$B$79</c:f>
              <c:strCache/>
            </c:strRef>
          </c:cat>
          <c:val>
            <c:numRef>
              <c:f>'В_динаміка ВЧА'!$D$70:$D$79</c:f>
              <c:numCache/>
            </c:numRef>
          </c:val>
          <c:smooth val="0"/>
        </c:ser>
        <c:axId val="2399482"/>
        <c:axId val="21595339"/>
      </c:lineChart>
      <c:catAx>
        <c:axId val="149427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66609"/>
        <c:crosses val="autoZero"/>
        <c:auto val="0"/>
        <c:lblOffset val="40"/>
        <c:noMultiLvlLbl val="0"/>
      </c:catAx>
      <c:valAx>
        <c:axId val="266609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14942704"/>
        <c:crossesAt val="1"/>
        <c:crossBetween val="between"/>
        <c:dispUnits/>
      </c:valAx>
      <c:catAx>
        <c:axId val="2399482"/>
        <c:scaling>
          <c:orientation val="minMax"/>
        </c:scaling>
        <c:axPos val="b"/>
        <c:delete val="1"/>
        <c:majorTickMark val="in"/>
        <c:minorTickMark val="none"/>
        <c:tickLblPos val="nextTo"/>
        <c:crossAx val="21595339"/>
        <c:crosses val="autoZero"/>
        <c:auto val="0"/>
        <c:lblOffset val="100"/>
        <c:noMultiLvlLbl val="0"/>
      </c:catAx>
      <c:valAx>
        <c:axId val="21595339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3994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'В_діаграма(дох)'!$A$2:$A$38</c:f>
              <c:strCache/>
            </c:strRef>
          </c:cat>
          <c:val>
            <c:numRef>
              <c:f>'В_діаграма(дох)'!$B$2:$B$38</c:f>
              <c:numCache/>
            </c:numRef>
          </c:val>
        </c:ser>
        <c:gapWidth val="60"/>
        <c:axId val="60140324"/>
        <c:axId val="4392005"/>
      </c:barChart>
      <c:catAx>
        <c:axId val="60140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2005"/>
        <c:crosses val="autoZero"/>
        <c:auto val="0"/>
        <c:lblOffset val="0"/>
        <c:tickLblSkip val="1"/>
        <c:noMultiLvlLbl val="0"/>
      </c:catAx>
      <c:valAx>
        <c:axId val="4392005"/>
        <c:scaling>
          <c:orientation val="minMax"/>
          <c:max val="0.12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40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ВЧА'!$C$41:$C$48</c:f>
              <c:numCache/>
            </c:numRef>
          </c:val>
        </c:ser>
        <c:ser>
          <c:idx val="0"/>
          <c:order val="1"/>
          <c:tx>
            <c:strRef>
              <c:f>'І_динаміка ВЧА'!$E$40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ВЧА'!$B$41:$B$48</c:f>
              <c:strCache/>
            </c:strRef>
          </c:cat>
          <c:val>
            <c:numRef>
              <c:f>'І_динаміка ВЧА'!$E$41:$E$48</c:f>
              <c:numCache/>
            </c:numRef>
          </c:val>
        </c:ser>
        <c:overlap val="-20"/>
        <c:axId val="39528046"/>
        <c:axId val="20208095"/>
      </c:barChart>
      <c:lineChart>
        <c:grouping val="standard"/>
        <c:varyColors val="0"/>
        <c:ser>
          <c:idx val="2"/>
          <c:order val="2"/>
          <c:tx>
            <c:strRef>
              <c:f>'І_динаміка ВЧА'!$D$40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ВЧА'!$D$41:$D$48</c:f>
              <c:numCache/>
            </c:numRef>
          </c:val>
          <c:smooth val="0"/>
        </c:ser>
        <c:axId val="47655128"/>
        <c:axId val="26242969"/>
      </c:lineChart>
      <c:catAx>
        <c:axId val="395280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0208095"/>
        <c:crosses val="autoZero"/>
        <c:auto val="0"/>
        <c:lblOffset val="100"/>
        <c:noMultiLvlLbl val="0"/>
      </c:catAx>
      <c:valAx>
        <c:axId val="2020809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528046"/>
        <c:crossesAt val="1"/>
        <c:crossBetween val="between"/>
        <c:dispUnits/>
      </c:valAx>
      <c:catAx>
        <c:axId val="47655128"/>
        <c:scaling>
          <c:orientation val="minMax"/>
        </c:scaling>
        <c:axPos val="b"/>
        <c:delete val="1"/>
        <c:majorTickMark val="in"/>
        <c:minorTickMark val="none"/>
        <c:tickLblPos val="nextTo"/>
        <c:crossAx val="26242969"/>
        <c:crosses val="autoZero"/>
        <c:auto val="0"/>
        <c:lblOffset val="100"/>
        <c:noMultiLvlLbl val="0"/>
      </c:catAx>
      <c:valAx>
        <c:axId val="2624296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6551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175"/>
          <c:w val="0.964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34860130"/>
        <c:axId val="45305715"/>
      </c:barChart>
      <c:catAx>
        <c:axId val="34860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05715"/>
        <c:crosses val="autoZero"/>
        <c:auto val="0"/>
        <c:lblOffset val="100"/>
        <c:tickLblSkip val="1"/>
        <c:noMultiLvlLbl val="0"/>
      </c:catAx>
      <c:valAx>
        <c:axId val="45305715"/>
        <c:scaling>
          <c:orientation val="minMax"/>
          <c:max val="0.14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60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ВЧА'!$B$39:$B$44</c:f>
              <c:strCache/>
            </c:strRef>
          </c:cat>
          <c:val>
            <c:numRef>
              <c:f>'3_динаміка ВЧА'!$C$39:$C$44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ВЧА'!$B$39:$B$44</c:f>
              <c:strCache/>
            </c:strRef>
          </c:cat>
          <c:val>
            <c:numRef>
              <c:f>'3_динаміка ВЧА'!$E$39:$E$44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0"/>
        <c:axId val="5098252"/>
        <c:axId val="45884269"/>
      </c:barChart>
      <c:lineChart>
        <c:grouping val="standard"/>
        <c:varyColors val="0"/>
        <c:ser>
          <c:idx val="2"/>
          <c:order val="2"/>
          <c:tx>
            <c:strRef>
              <c:f>'3_динаміка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ВЧА'!$D$39:$D$44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0305238"/>
        <c:axId val="25638279"/>
      </c:lineChart>
      <c:catAx>
        <c:axId val="50982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5884269"/>
        <c:crosses val="autoZero"/>
        <c:auto val="0"/>
        <c:lblOffset val="100"/>
        <c:noMultiLvlLbl val="0"/>
      </c:catAx>
      <c:valAx>
        <c:axId val="4588426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98252"/>
        <c:crossesAt val="1"/>
        <c:crossBetween val="between"/>
        <c:dispUnits/>
      </c:valAx>
      <c:catAx>
        <c:axId val="10305238"/>
        <c:scaling>
          <c:orientation val="minMax"/>
        </c:scaling>
        <c:axPos val="b"/>
        <c:delete val="1"/>
        <c:majorTickMark val="in"/>
        <c:minorTickMark val="none"/>
        <c:tickLblPos val="nextTo"/>
        <c:crossAx val="25638279"/>
        <c:crosses val="autoZero"/>
        <c:auto val="0"/>
        <c:lblOffset val="100"/>
        <c:noMultiLvlLbl val="0"/>
      </c:catAx>
      <c:valAx>
        <c:axId val="25638279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3052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25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'З_діаграма(дох)'!$A$2:$A$14</c:f>
              <c:strCache/>
            </c:strRef>
          </c:cat>
          <c:val>
            <c:numRef>
              <c:f>'З_діаграма(дох)'!$B$2:$B$14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60"/>
        <c:axId val="29417920"/>
        <c:axId val="63434689"/>
      </c:barChart>
      <c:catAx>
        <c:axId val="29417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34689"/>
        <c:crosses val="autoZero"/>
        <c:auto val="0"/>
        <c:lblOffset val="100"/>
        <c:tickLblSkip val="1"/>
        <c:noMultiLvlLbl val="0"/>
      </c:catAx>
      <c:valAx>
        <c:axId val="63434689"/>
        <c:scaling>
          <c:orientation val="minMax"/>
          <c:max val="0.1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17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47</xdr:row>
      <xdr:rowOff>95250</xdr:rowOff>
    </xdr:from>
    <xdr:to>
      <xdr:col>4</xdr:col>
      <xdr:colOff>609600</xdr:colOff>
      <xdr:row>71</xdr:row>
      <xdr:rowOff>95250</xdr:rowOff>
    </xdr:to>
    <xdr:graphicFrame>
      <xdr:nvGraphicFramePr>
        <xdr:cNvPr id="1" name="Chart 2"/>
        <xdr:cNvGraphicFramePr/>
      </xdr:nvGraphicFramePr>
      <xdr:xfrm>
        <a:off x="304800" y="884872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104775</xdr:rowOff>
    </xdr:from>
    <xdr:to>
      <xdr:col>12</xdr:col>
      <xdr:colOff>390525</xdr:colOff>
      <xdr:row>60</xdr:row>
      <xdr:rowOff>161925</xdr:rowOff>
    </xdr:to>
    <xdr:graphicFrame>
      <xdr:nvGraphicFramePr>
        <xdr:cNvPr id="1" name="Chart 7"/>
        <xdr:cNvGraphicFramePr/>
      </xdr:nvGraphicFramePr>
      <xdr:xfrm>
        <a:off x="47625" y="690562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190500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6105525" y="190500"/>
        <a:ext cx="10458450" cy="940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19050</xdr:rowOff>
    </xdr:from>
    <xdr:to>
      <xdr:col>9</xdr:col>
      <xdr:colOff>666750</xdr:colOff>
      <xdr:row>33</xdr:row>
      <xdr:rowOff>152400</xdr:rowOff>
    </xdr:to>
    <xdr:graphicFrame>
      <xdr:nvGraphicFramePr>
        <xdr:cNvPr id="1" name="Chart 8"/>
        <xdr:cNvGraphicFramePr/>
      </xdr:nvGraphicFramePr>
      <xdr:xfrm>
        <a:off x="85725" y="30194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9</xdr:col>
      <xdr:colOff>647700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323850" y="24669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E4" sqref="E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137</v>
      </c>
      <c r="B1" s="82"/>
      <c r="C1" s="82"/>
      <c r="D1" s="83"/>
      <c r="E1" s="83"/>
      <c r="F1" s="83"/>
    </row>
    <row r="2" spans="1:9" ht="15.75" thickBot="1">
      <c r="A2" s="27" t="s">
        <v>76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6" t="s">
        <v>160</v>
      </c>
      <c r="B3" s="97">
        <v>0.0809</v>
      </c>
      <c r="C3" s="97">
        <v>0.059090675571538576</v>
      </c>
      <c r="D3" s="97">
        <v>0.09064695686263134</v>
      </c>
      <c r="E3" s="97">
        <v>0.09834331558827532</v>
      </c>
      <c r="F3" s="97">
        <v>0.09743054692843549</v>
      </c>
      <c r="G3" s="65"/>
      <c r="H3" s="65"/>
      <c r="I3" s="2"/>
      <c r="J3" s="2"/>
      <c r="K3" s="2"/>
      <c r="L3" s="2"/>
    </row>
    <row r="4" spans="1:12" ht="14.25">
      <c r="A4" s="96" t="s">
        <v>161</v>
      </c>
      <c r="B4" s="97">
        <v>-0.09627653723462759</v>
      </c>
      <c r="C4" s="97">
        <v>-0.1235</v>
      </c>
      <c r="D4" s="97">
        <v>-0.025042127047867322</v>
      </c>
      <c r="E4" s="97">
        <v>-0.04968812587208761</v>
      </c>
      <c r="F4" s="97">
        <v>-0.035089150692351745</v>
      </c>
      <c r="G4" s="65"/>
      <c r="H4" s="65"/>
      <c r="I4" s="2"/>
      <c r="J4" s="2"/>
      <c r="K4" s="2"/>
      <c r="L4" s="2"/>
    </row>
    <row r="5" spans="1:12" ht="15" thickBot="1">
      <c r="A5" s="86" t="s">
        <v>168</v>
      </c>
      <c r="B5" s="87">
        <v>-0.00018254282150353962</v>
      </c>
      <c r="C5" s="87">
        <v>-0.0496</v>
      </c>
      <c r="D5" s="87">
        <v>0.07243077370075948</v>
      </c>
      <c r="E5" s="87">
        <v>0.03838548406339805</v>
      </c>
      <c r="F5" s="87">
        <v>0.0684145119787201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113</v>
      </c>
      <c r="B22" s="18" t="s">
        <v>126</v>
      </c>
      <c r="C22" s="18" t="s">
        <v>96</v>
      </c>
      <c r="D22" s="85"/>
      <c r="E22" s="81"/>
      <c r="F22" s="81"/>
    </row>
    <row r="23" spans="1:6" ht="14.25">
      <c r="A23" s="174" t="s">
        <v>1</v>
      </c>
      <c r="B23" s="30">
        <v>-0.08890933945659063</v>
      </c>
      <c r="C23" s="72">
        <v>0.12052217484945715</v>
      </c>
      <c r="D23" s="85"/>
      <c r="E23" s="81"/>
      <c r="F23" s="81"/>
    </row>
    <row r="24" spans="1:6" ht="14.25">
      <c r="A24" s="29" t="s">
        <v>0</v>
      </c>
      <c r="B24" s="30">
        <v>-0.06154198123999077</v>
      </c>
      <c r="C24" s="72">
        <v>0.22842977406581721</v>
      </c>
      <c r="D24" s="85"/>
      <c r="E24" s="81"/>
      <c r="F24" s="81"/>
    </row>
    <row r="25" spans="1:6" ht="14.25">
      <c r="A25" s="29" t="s">
        <v>100</v>
      </c>
      <c r="B25" s="30">
        <v>-0.052204248603526016</v>
      </c>
      <c r="C25" s="72">
        <v>-0.08961624381681821</v>
      </c>
      <c r="D25" s="85"/>
      <c r="E25" s="81"/>
      <c r="F25" s="81"/>
    </row>
    <row r="26" spans="1:6" ht="14.25">
      <c r="A26" s="29" t="s">
        <v>72</v>
      </c>
      <c r="B26" s="30">
        <v>-0.03248715743290698</v>
      </c>
      <c r="C26" s="72">
        <v>-0.1501528352498389</v>
      </c>
      <c r="D26" s="85"/>
      <c r="E26" s="81"/>
      <c r="F26" s="81"/>
    </row>
    <row r="27" spans="1:6" ht="14.25">
      <c r="A27" s="29" t="s">
        <v>7</v>
      </c>
      <c r="B27" s="30">
        <v>-0.03103367255532552</v>
      </c>
      <c r="C27" s="72">
        <v>-0.01974367392780274</v>
      </c>
      <c r="D27" s="85"/>
      <c r="E27" s="81"/>
      <c r="F27" s="81"/>
    </row>
    <row r="28" spans="1:6" ht="14.25">
      <c r="A28" s="29" t="s">
        <v>8</v>
      </c>
      <c r="B28" s="30">
        <v>-0.030034645592057707</v>
      </c>
      <c r="C28" s="72">
        <v>-0.04705597407083795</v>
      </c>
      <c r="D28" s="85"/>
      <c r="E28" s="81"/>
      <c r="F28" s="81"/>
    </row>
    <row r="29" spans="1:6" ht="14.25">
      <c r="A29" s="29" t="s">
        <v>174</v>
      </c>
      <c r="B29" s="30">
        <v>-0.02225901617213233</v>
      </c>
      <c r="C29" s="72">
        <v>0.025610375763229998</v>
      </c>
      <c r="D29" s="85"/>
      <c r="E29" s="81"/>
      <c r="F29" s="81"/>
    </row>
    <row r="30" spans="1:6" ht="14.25">
      <c r="A30" s="29" t="s">
        <v>10</v>
      </c>
      <c r="B30" s="30">
        <v>-0.014049615768751411</v>
      </c>
      <c r="C30" s="72">
        <v>0.0003925813637961628</v>
      </c>
      <c r="D30" s="85"/>
      <c r="E30" s="81"/>
      <c r="F30" s="81"/>
    </row>
    <row r="31" spans="1:6" ht="28.5">
      <c r="A31" s="29" t="s">
        <v>5</v>
      </c>
      <c r="B31" s="30">
        <v>-0.011180275251665761</v>
      </c>
      <c r="C31" s="72">
        <v>-0.030616963762139404</v>
      </c>
      <c r="D31" s="85"/>
      <c r="E31" s="81"/>
      <c r="F31" s="81"/>
    </row>
    <row r="32" spans="1:6" ht="14.25">
      <c r="A32" s="29" t="s">
        <v>6</v>
      </c>
      <c r="B32" s="30">
        <v>-0.0037612747500045396</v>
      </c>
      <c r="C32" s="72">
        <v>0.02708088247332019</v>
      </c>
      <c r="D32" s="85"/>
      <c r="E32" s="81"/>
      <c r="F32" s="81"/>
    </row>
    <row r="33" spans="1:6" ht="14.25">
      <c r="A33" s="29" t="s">
        <v>9</v>
      </c>
      <c r="B33" s="30">
        <v>-0.0008921189644681693</v>
      </c>
      <c r="C33" s="72">
        <v>-0.08983194107778925</v>
      </c>
      <c r="D33" s="85"/>
      <c r="E33" s="81"/>
      <c r="F33" s="81"/>
    </row>
    <row r="34" spans="1:6" ht="14.25">
      <c r="A34" s="175" t="s">
        <v>12</v>
      </c>
      <c r="B34" s="176">
        <v>0.006932157358358504</v>
      </c>
      <c r="C34" s="177">
        <v>0.01698468825194044</v>
      </c>
      <c r="D34" s="85"/>
      <c r="E34" s="81"/>
      <c r="F34" s="81"/>
    </row>
    <row r="35" spans="1:6" ht="15" thickBot="1">
      <c r="A35" s="178" t="s">
        <v>11</v>
      </c>
      <c r="B35" s="179">
        <v>0.008329396858540061</v>
      </c>
      <c r="C35" s="179">
        <v>-0.002825326021295149</v>
      </c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9"/>
  <sheetViews>
    <sheetView zoomScale="85" zoomScaleNormal="85" workbookViewId="0" topLeftCell="A1">
      <selection activeCell="C3" sqref="C3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0.75" thickBot="1">
      <c r="A2" s="15" t="s">
        <v>54</v>
      </c>
      <c r="B2" s="51" t="s">
        <v>34</v>
      </c>
      <c r="C2" s="18" t="s">
        <v>46</v>
      </c>
      <c r="D2" s="18" t="s">
        <v>47</v>
      </c>
      <c r="E2" s="17" t="s">
        <v>55</v>
      </c>
      <c r="F2" s="17" t="s">
        <v>88</v>
      </c>
      <c r="G2" s="17" t="s">
        <v>89</v>
      </c>
      <c r="H2" s="18" t="s">
        <v>90</v>
      </c>
      <c r="I2" s="18" t="s">
        <v>16</v>
      </c>
      <c r="J2" s="18" t="s">
        <v>17</v>
      </c>
    </row>
    <row r="3" spans="1:11" ht="14.25" customHeight="1">
      <c r="A3" s="21">
        <v>1</v>
      </c>
      <c r="B3" s="119" t="s">
        <v>71</v>
      </c>
      <c r="C3" s="120" t="s">
        <v>51</v>
      </c>
      <c r="D3" s="121" t="s">
        <v>52</v>
      </c>
      <c r="E3" s="122">
        <v>3707032.44</v>
      </c>
      <c r="F3" s="123">
        <v>4806</v>
      </c>
      <c r="G3" s="122">
        <v>771.3342571785269</v>
      </c>
      <c r="H3" s="58">
        <v>1000</v>
      </c>
      <c r="I3" s="119" t="s">
        <v>32</v>
      </c>
      <c r="J3" s="124" t="s">
        <v>145</v>
      </c>
      <c r="K3" s="52"/>
    </row>
    <row r="4" spans="1:11" ht="14.25">
      <c r="A4" s="21">
        <v>2</v>
      </c>
      <c r="B4" s="119" t="s">
        <v>111</v>
      </c>
      <c r="C4" s="120" t="s">
        <v>51</v>
      </c>
      <c r="D4" s="121" t="s">
        <v>48</v>
      </c>
      <c r="E4" s="122">
        <v>3543514.18</v>
      </c>
      <c r="F4" s="123">
        <v>105669</v>
      </c>
      <c r="G4" s="122">
        <v>33.534094010542354</v>
      </c>
      <c r="H4" s="58">
        <v>100</v>
      </c>
      <c r="I4" s="119" t="s">
        <v>138</v>
      </c>
      <c r="J4" s="124" t="s">
        <v>102</v>
      </c>
      <c r="K4" s="53"/>
    </row>
    <row r="5" spans="1:11" ht="14.25" customHeight="1">
      <c r="A5" s="21">
        <v>3</v>
      </c>
      <c r="B5" s="119" t="s">
        <v>155</v>
      </c>
      <c r="C5" s="120" t="s">
        <v>51</v>
      </c>
      <c r="D5" s="121" t="s">
        <v>52</v>
      </c>
      <c r="E5" s="122">
        <v>1460660.12</v>
      </c>
      <c r="F5" s="123">
        <v>1121</v>
      </c>
      <c r="G5" s="122">
        <v>1302.9974308652988</v>
      </c>
      <c r="H5" s="58">
        <v>1000</v>
      </c>
      <c r="I5" s="119" t="s">
        <v>153</v>
      </c>
      <c r="J5" s="124" t="s">
        <v>154</v>
      </c>
      <c r="K5" s="54"/>
    </row>
    <row r="6" spans="1:11" ht="14.25" customHeight="1">
      <c r="A6" s="21">
        <v>4</v>
      </c>
      <c r="B6" s="119" t="s">
        <v>112</v>
      </c>
      <c r="C6" s="120" t="s">
        <v>51</v>
      </c>
      <c r="D6" s="121" t="s">
        <v>48</v>
      </c>
      <c r="E6" s="122">
        <v>1352292.95</v>
      </c>
      <c r="F6" s="123">
        <v>1156</v>
      </c>
      <c r="G6" s="122">
        <v>1169.8035899653978</v>
      </c>
      <c r="H6" s="58">
        <v>1000</v>
      </c>
      <c r="I6" s="119" t="s">
        <v>87</v>
      </c>
      <c r="J6" s="124" t="s">
        <v>62</v>
      </c>
      <c r="K6" s="55"/>
    </row>
    <row r="7" spans="1:11" ht="14.25" customHeight="1">
      <c r="A7" s="21">
        <v>5</v>
      </c>
      <c r="B7" s="119" t="s">
        <v>172</v>
      </c>
      <c r="C7" s="120" t="s">
        <v>51</v>
      </c>
      <c r="D7" s="121" t="s">
        <v>48</v>
      </c>
      <c r="E7" s="122">
        <v>1196970.66</v>
      </c>
      <c r="F7" s="123">
        <v>648</v>
      </c>
      <c r="G7" s="122">
        <v>1847.1769444444444</v>
      </c>
      <c r="H7" s="58">
        <v>5000</v>
      </c>
      <c r="I7" s="119" t="s">
        <v>27</v>
      </c>
      <c r="J7" s="124" t="s">
        <v>173</v>
      </c>
      <c r="K7" s="53"/>
    </row>
    <row r="8" spans="1:11" ht="14.25">
      <c r="A8" s="21">
        <v>6</v>
      </c>
      <c r="B8" s="119" t="s">
        <v>124</v>
      </c>
      <c r="C8" s="120" t="s">
        <v>51</v>
      </c>
      <c r="D8" s="121" t="s">
        <v>48</v>
      </c>
      <c r="E8" s="122">
        <v>498287.99</v>
      </c>
      <c r="F8" s="123">
        <v>1381</v>
      </c>
      <c r="G8" s="122">
        <v>360.81679217958003</v>
      </c>
      <c r="H8" s="58">
        <v>1000</v>
      </c>
      <c r="I8" s="119" t="s">
        <v>138</v>
      </c>
      <c r="J8" s="124" t="s">
        <v>102</v>
      </c>
      <c r="K8" s="53"/>
    </row>
    <row r="9" spans="1:10" ht="15.75" thickBot="1">
      <c r="A9" s="181" t="s">
        <v>66</v>
      </c>
      <c r="B9" s="182"/>
      <c r="C9" s="125" t="s">
        <v>67</v>
      </c>
      <c r="D9" s="125" t="s">
        <v>67</v>
      </c>
      <c r="E9" s="107">
        <f>SUM(E3:E8)</f>
        <v>11758758.34</v>
      </c>
      <c r="F9" s="108">
        <f>SUM(F3:F8)</f>
        <v>114781</v>
      </c>
      <c r="G9" s="125" t="s">
        <v>67</v>
      </c>
      <c r="H9" s="125" t="s">
        <v>67</v>
      </c>
      <c r="I9" s="125" t="s">
        <v>67</v>
      </c>
      <c r="J9" s="126" t="s">
        <v>67</v>
      </c>
    </row>
  </sheetData>
  <mergeCells count="2">
    <mergeCell ref="A1:J1"/>
    <mergeCell ref="A9:B9"/>
  </mergeCells>
  <hyperlinks>
    <hyperlink ref="J9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6"/>
  <sheetViews>
    <sheetView zoomScale="85" zoomScaleNormal="85" workbookViewId="0" topLeftCell="A1">
      <selection activeCell="E10" sqref="E10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6384" width="9.125" style="33" customWidth="1"/>
  </cols>
  <sheetData>
    <row r="1" spans="1:10" s="56" customFormat="1" ht="16.5" thickBot="1">
      <c r="A1" s="193" t="s">
        <v>136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24" customFormat="1" ht="15.75" customHeight="1" thickBot="1">
      <c r="A2" s="186" t="s">
        <v>54</v>
      </c>
      <c r="B2" s="111"/>
      <c r="C2" s="112"/>
      <c r="D2" s="113"/>
      <c r="E2" s="188" t="s">
        <v>93</v>
      </c>
      <c r="F2" s="188"/>
      <c r="G2" s="188"/>
      <c r="H2" s="188"/>
      <c r="I2" s="188"/>
      <c r="J2" s="188"/>
    </row>
    <row r="3" spans="1:10" s="24" customFormat="1" ht="60.75" thickBot="1">
      <c r="A3" s="187"/>
      <c r="B3" s="114" t="s">
        <v>34</v>
      </c>
      <c r="C3" s="28" t="s">
        <v>13</v>
      </c>
      <c r="D3" s="28" t="s">
        <v>14</v>
      </c>
      <c r="E3" s="17" t="s">
        <v>131</v>
      </c>
      <c r="F3" s="17" t="s">
        <v>163</v>
      </c>
      <c r="G3" s="17" t="s">
        <v>151</v>
      </c>
      <c r="H3" s="17" t="s">
        <v>125</v>
      </c>
      <c r="I3" s="17" t="s">
        <v>68</v>
      </c>
      <c r="J3" s="17" t="s">
        <v>132</v>
      </c>
    </row>
    <row r="4" spans="1:10" s="24" customFormat="1" ht="14.25" collapsed="1">
      <c r="A4" s="21">
        <v>1</v>
      </c>
      <c r="B4" s="29" t="s">
        <v>172</v>
      </c>
      <c r="C4" s="115">
        <v>38945</v>
      </c>
      <c r="D4" s="115">
        <v>39016</v>
      </c>
      <c r="E4" s="109">
        <v>-0.029205688059808943</v>
      </c>
      <c r="F4" s="109">
        <v>0.05461348010389133</v>
      </c>
      <c r="G4" s="109" t="s">
        <v>30</v>
      </c>
      <c r="H4" s="109" t="s">
        <v>30</v>
      </c>
      <c r="I4" s="109">
        <v>-0.6305646111111147</v>
      </c>
      <c r="J4" s="116">
        <v>-0.12538333507664934</v>
      </c>
    </row>
    <row r="5" spans="1:10" s="24" customFormat="1" ht="14.25" collapsed="1">
      <c r="A5" s="21">
        <v>2</v>
      </c>
      <c r="B5" s="29" t="s">
        <v>71</v>
      </c>
      <c r="C5" s="115">
        <v>39205</v>
      </c>
      <c r="D5" s="115">
        <v>39322</v>
      </c>
      <c r="E5" s="109">
        <v>-0.03488135793877867</v>
      </c>
      <c r="F5" s="109">
        <v>0.09170319341942168</v>
      </c>
      <c r="G5" s="109">
        <v>0.11144879896859639</v>
      </c>
      <c r="H5" s="109">
        <v>0.1744277566876855</v>
      </c>
      <c r="I5" s="109">
        <v>-0.228665742821492</v>
      </c>
      <c r="J5" s="116">
        <v>-0.038606120737332605</v>
      </c>
    </row>
    <row r="6" spans="1:10" s="24" customFormat="1" ht="14.25" collapsed="1">
      <c r="A6" s="21">
        <v>3</v>
      </c>
      <c r="B6" s="29" t="s">
        <v>112</v>
      </c>
      <c r="C6" s="115">
        <v>40050</v>
      </c>
      <c r="D6" s="115">
        <v>40319</v>
      </c>
      <c r="E6" s="109">
        <v>0.08575179590970472</v>
      </c>
      <c r="F6" s="109">
        <v>0.1090393344259637</v>
      </c>
      <c r="G6" s="109">
        <v>0.1543462151177839</v>
      </c>
      <c r="H6" s="109">
        <v>0.43835607987498815</v>
      </c>
      <c r="I6" s="109">
        <v>0.16980358996539335</v>
      </c>
      <c r="J6" s="116">
        <v>0.04143477587594169</v>
      </c>
    </row>
    <row r="7" spans="1:10" s="24" customFormat="1" ht="14.25" collapsed="1">
      <c r="A7" s="21">
        <v>4</v>
      </c>
      <c r="B7" s="29" t="s">
        <v>124</v>
      </c>
      <c r="C7" s="115">
        <v>40204</v>
      </c>
      <c r="D7" s="115">
        <v>40329</v>
      </c>
      <c r="E7" s="109">
        <v>-0.07474751492324183</v>
      </c>
      <c r="F7" s="109" t="s">
        <v>30</v>
      </c>
      <c r="G7" s="109">
        <v>-0.0522347817296418</v>
      </c>
      <c r="H7" s="109">
        <v>-0.22980385909866363</v>
      </c>
      <c r="I7" s="109">
        <v>-0.6391832078204089</v>
      </c>
      <c r="J7" s="116">
        <v>-0.23338320603637763</v>
      </c>
    </row>
    <row r="8" spans="1:10" s="24" customFormat="1" ht="14.25">
      <c r="A8" s="21">
        <v>5</v>
      </c>
      <c r="B8" s="29" t="s">
        <v>111</v>
      </c>
      <c r="C8" s="115">
        <v>40555</v>
      </c>
      <c r="D8" s="115">
        <v>40626</v>
      </c>
      <c r="E8" s="109">
        <v>-0.09917903206004697</v>
      </c>
      <c r="F8" s="109">
        <v>0.10657872471214525</v>
      </c>
      <c r="G8" s="109">
        <v>0.17614379983742556</v>
      </c>
      <c r="H8" s="109">
        <v>0.09631307025898361</v>
      </c>
      <c r="I8" s="109">
        <v>-0.6646590598945818</v>
      </c>
      <c r="J8" s="116">
        <v>-0.30341187597515074</v>
      </c>
    </row>
    <row r="9" spans="1:10" s="24" customFormat="1" ht="14.25">
      <c r="A9" s="21">
        <v>6</v>
      </c>
      <c r="B9" s="29" t="s">
        <v>155</v>
      </c>
      <c r="C9" s="115">
        <v>40716</v>
      </c>
      <c r="D9" s="115">
        <v>40995</v>
      </c>
      <c r="E9" s="109">
        <v>-0.05827310708193878</v>
      </c>
      <c r="F9" s="109">
        <v>-0.01986217276782143</v>
      </c>
      <c r="G9" s="109">
        <v>-0.00115930092316896</v>
      </c>
      <c r="H9" s="109">
        <v>0.0802044033154583</v>
      </c>
      <c r="I9" s="109">
        <v>0.3029974308653016</v>
      </c>
      <c r="J9" s="116">
        <v>0.14066622413097973</v>
      </c>
    </row>
    <row r="10" spans="1:10" s="24" customFormat="1" ht="15.75" collapsed="1" thickBot="1">
      <c r="A10" s="21"/>
      <c r="B10" s="164" t="s">
        <v>159</v>
      </c>
      <c r="C10" s="165" t="s">
        <v>67</v>
      </c>
      <c r="D10" s="165" t="s">
        <v>67</v>
      </c>
      <c r="E10" s="166">
        <f>AVERAGE(E4:E9)</f>
        <v>-0.035089150692351745</v>
      </c>
      <c r="F10" s="166">
        <f>AVERAGE(F4:F9)</f>
        <v>0.0684145119787201</v>
      </c>
      <c r="G10" s="166">
        <f>AVERAGE(G4:G9)</f>
        <v>0.07770894625419902</v>
      </c>
      <c r="H10" s="166">
        <f>AVERAGE(H4:H9)</f>
        <v>0.11189949020769038</v>
      </c>
      <c r="I10" s="166">
        <f>AVERAGE(I4:I9)</f>
        <v>-0.28171193346948376</v>
      </c>
      <c r="J10" s="165" t="s">
        <v>67</v>
      </c>
    </row>
    <row r="11" spans="1:10" s="24" customFormat="1" ht="14.25">
      <c r="A11" s="196" t="s">
        <v>133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s="24" customFormat="1" ht="15" thickBot="1">
      <c r="A12" s="195" t="s">
        <v>134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3:4" s="24" customFormat="1" ht="15.75" customHeight="1">
      <c r="C13" s="71"/>
      <c r="D13" s="71"/>
    </row>
    <row r="14" spans="2:8" ht="14.25">
      <c r="B14" s="31"/>
      <c r="C14" s="117"/>
      <c r="E14" s="117"/>
      <c r="F14" s="117"/>
      <c r="G14" s="117"/>
      <c r="H14" s="117"/>
    </row>
    <row r="15" spans="2:5" ht="14.25">
      <c r="B15" s="31"/>
      <c r="C15" s="117"/>
      <c r="E15" s="117"/>
    </row>
    <row r="16" spans="5:6" ht="14.25">
      <c r="E16" s="117"/>
      <c r="F16" s="117"/>
    </row>
  </sheetData>
  <mergeCells count="5">
    <mergeCell ref="A12:J12"/>
    <mergeCell ref="A1:J1"/>
    <mergeCell ref="A2:A3"/>
    <mergeCell ref="E2:J2"/>
    <mergeCell ref="A11:J1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4"/>
  <sheetViews>
    <sheetView zoomScale="85" zoomScaleNormal="85" workbookViewId="0" topLeftCell="A1">
      <selection activeCell="D40" sqref="D40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90" t="s">
        <v>129</v>
      </c>
      <c r="B1" s="190"/>
      <c r="C1" s="190"/>
      <c r="D1" s="190"/>
      <c r="E1" s="190"/>
      <c r="F1" s="190"/>
      <c r="G1" s="190"/>
    </row>
    <row r="2" spans="1:7" s="31" customFormat="1" ht="15.75" customHeight="1" thickBot="1">
      <c r="A2" s="200" t="s">
        <v>54</v>
      </c>
      <c r="B2" s="99"/>
      <c r="C2" s="191" t="s">
        <v>35</v>
      </c>
      <c r="D2" s="197"/>
      <c r="E2" s="198" t="s">
        <v>91</v>
      </c>
      <c r="F2" s="199"/>
      <c r="G2" s="100"/>
    </row>
    <row r="3" spans="1:7" s="31" customFormat="1" ht="45.75" thickBot="1">
      <c r="A3" s="187"/>
      <c r="B3" s="37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140</v>
      </c>
    </row>
    <row r="4" spans="1:7" s="31" customFormat="1" ht="14.25">
      <c r="A4" s="21">
        <v>1</v>
      </c>
      <c r="B4" s="39" t="s">
        <v>111</v>
      </c>
      <c r="C4" s="40">
        <v>-62.73160999999987</v>
      </c>
      <c r="D4" s="109">
        <v>-0.01739526744792397</v>
      </c>
      <c r="E4" s="41">
        <v>8795</v>
      </c>
      <c r="F4" s="109">
        <v>0.09078803394099552</v>
      </c>
      <c r="G4" s="42">
        <v>308.25872061093935</v>
      </c>
    </row>
    <row r="5" spans="1:7" s="31" customFormat="1" ht="14.25">
      <c r="A5" s="21">
        <v>2</v>
      </c>
      <c r="B5" s="39" t="s">
        <v>112</v>
      </c>
      <c r="C5" s="40">
        <v>106.803</v>
      </c>
      <c r="D5" s="109">
        <v>0.08575179590971409</v>
      </c>
      <c r="E5" s="41">
        <v>0</v>
      </c>
      <c r="F5" s="109">
        <v>0</v>
      </c>
      <c r="G5" s="42">
        <v>0</v>
      </c>
    </row>
    <row r="6" spans="1:7" s="47" customFormat="1" ht="14.25">
      <c r="A6" s="21">
        <v>3</v>
      </c>
      <c r="B6" s="39" t="s">
        <v>172</v>
      </c>
      <c r="C6" s="40">
        <v>-36.01005000000005</v>
      </c>
      <c r="D6" s="109">
        <v>-0.02920568805979134</v>
      </c>
      <c r="E6" s="41">
        <v>0</v>
      </c>
      <c r="F6" s="109">
        <v>0</v>
      </c>
      <c r="G6" s="42">
        <v>0</v>
      </c>
    </row>
    <row r="7" spans="1:7" s="47" customFormat="1" ht="14.25">
      <c r="A7" s="21">
        <v>4</v>
      </c>
      <c r="B7" s="39" t="s">
        <v>124</v>
      </c>
      <c r="C7" s="40">
        <v>-40.25472999999998</v>
      </c>
      <c r="D7" s="109">
        <v>-0.07474751492323577</v>
      </c>
      <c r="E7" s="41">
        <v>0</v>
      </c>
      <c r="F7" s="109">
        <v>0</v>
      </c>
      <c r="G7" s="42">
        <v>0</v>
      </c>
    </row>
    <row r="8" spans="1:7" s="47" customFormat="1" ht="14.25">
      <c r="A8" s="21">
        <v>5</v>
      </c>
      <c r="B8" s="39" t="s">
        <v>155</v>
      </c>
      <c r="C8" s="40">
        <v>-90.38416999999993</v>
      </c>
      <c r="D8" s="109">
        <v>-0.05827310708193892</v>
      </c>
      <c r="E8" s="41">
        <v>0</v>
      </c>
      <c r="F8" s="109">
        <v>0</v>
      </c>
      <c r="G8" s="42">
        <v>0</v>
      </c>
    </row>
    <row r="9" spans="1:7" s="47" customFormat="1" ht="14.25">
      <c r="A9" s="21">
        <v>6</v>
      </c>
      <c r="B9" s="39" t="s">
        <v>71</v>
      </c>
      <c r="C9" s="40">
        <v>-133.9797200000002</v>
      </c>
      <c r="D9" s="109">
        <v>-0.0348813579387367</v>
      </c>
      <c r="E9" s="41">
        <v>0</v>
      </c>
      <c r="F9" s="109">
        <v>0</v>
      </c>
      <c r="G9" s="42">
        <v>0</v>
      </c>
    </row>
    <row r="10" spans="1:7" s="31" customFormat="1" ht="15.75" thickBot="1">
      <c r="A10" s="129"/>
      <c r="B10" s="101" t="s">
        <v>66</v>
      </c>
      <c r="C10" s="102">
        <f>SUM(C4:C9)</f>
        <v>-256.55728000000005</v>
      </c>
      <c r="D10" s="106">
        <v>-0.021352521075097653</v>
      </c>
      <c r="E10" s="103">
        <f>SUM(E4:E9)</f>
        <v>8795</v>
      </c>
      <c r="F10" s="106">
        <v>0.08298265808691714</v>
      </c>
      <c r="G10" s="130">
        <f>SUM(G4:G9)</f>
        <v>308.25872061093935</v>
      </c>
    </row>
    <row r="11" s="31" customFormat="1" ht="14.25">
      <c r="D11" s="6"/>
    </row>
    <row r="12" s="31" customFormat="1" ht="14.25">
      <c r="D12" s="6"/>
    </row>
    <row r="13" s="31" customFormat="1" ht="14.25">
      <c r="D13" s="6"/>
    </row>
    <row r="14" s="31" customFormat="1" ht="14.25">
      <c r="D14" s="6"/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pans="2:5" s="31" customFormat="1" ht="15" thickBot="1">
      <c r="B32" s="89"/>
      <c r="C32" s="89"/>
      <c r="D32" s="90"/>
      <c r="E32" s="89"/>
    </row>
    <row r="33" s="31" customFormat="1" ht="14.25"/>
    <row r="34" s="31" customFormat="1" ht="14.25"/>
    <row r="35" s="31" customFormat="1" ht="14.25"/>
    <row r="36" s="31" customFormat="1" ht="14.25"/>
    <row r="37" s="31" customFormat="1" ht="14.25"/>
    <row r="38" spans="2:5" s="31" customFormat="1" ht="30.75" thickBot="1">
      <c r="B38" s="50" t="s">
        <v>34</v>
      </c>
      <c r="C38" s="37" t="s">
        <v>74</v>
      </c>
      <c r="D38" s="37" t="s">
        <v>75</v>
      </c>
      <c r="E38" s="38" t="s">
        <v>70</v>
      </c>
    </row>
    <row r="39" spans="2:5" s="31" customFormat="1" ht="14.25">
      <c r="B39" s="140" t="str">
        <f aca="true" t="shared" si="0" ref="B39:D44">B4</f>
        <v>Індекс Української Біржі</v>
      </c>
      <c r="C39" s="141">
        <f t="shared" si="0"/>
        <v>-62.73160999999987</v>
      </c>
      <c r="D39" s="170">
        <f t="shared" si="0"/>
        <v>-0.01739526744792397</v>
      </c>
      <c r="E39" s="142">
        <f aca="true" t="shared" si="1" ref="E39:E44">G4</f>
        <v>308.25872061093935</v>
      </c>
    </row>
    <row r="40" spans="2:5" s="31" customFormat="1" ht="14.25">
      <c r="B40" s="39" t="str">
        <f t="shared" si="0"/>
        <v>УНІВЕР.УА/Скiф: Фонд Нерухомостi</v>
      </c>
      <c r="C40" s="40">
        <f t="shared" si="0"/>
        <v>106.803</v>
      </c>
      <c r="D40" s="171">
        <f t="shared" si="0"/>
        <v>0.08575179590971409</v>
      </c>
      <c r="E40" s="42">
        <f t="shared" si="1"/>
        <v>0</v>
      </c>
    </row>
    <row r="41" spans="2:5" s="31" customFormat="1" ht="14.25">
      <c r="B41" s="39" t="str">
        <f t="shared" si="0"/>
        <v>ТАСК Універсал</v>
      </c>
      <c r="C41" s="40">
        <f t="shared" si="0"/>
        <v>-36.01005000000005</v>
      </c>
      <c r="D41" s="171">
        <f t="shared" si="0"/>
        <v>-0.02920568805979134</v>
      </c>
      <c r="E41" s="42">
        <f t="shared" si="1"/>
        <v>0</v>
      </c>
    </row>
    <row r="42" spans="2:5" s="31" customFormat="1" ht="14.25">
      <c r="B42" s="39" t="str">
        <f t="shared" si="0"/>
        <v>КІНТО-Весна</v>
      </c>
      <c r="C42" s="40">
        <f t="shared" si="0"/>
        <v>-40.25472999999998</v>
      </c>
      <c r="D42" s="171">
        <f t="shared" si="0"/>
        <v>-0.07474751492323577</v>
      </c>
      <c r="E42" s="42">
        <f t="shared" si="1"/>
        <v>0</v>
      </c>
    </row>
    <row r="43" spans="2:5" s="31" customFormat="1" ht="14.25">
      <c r="B43" s="39" t="str">
        <f t="shared" si="0"/>
        <v>Центавр</v>
      </c>
      <c r="C43" s="40">
        <f t="shared" si="0"/>
        <v>-90.38416999999993</v>
      </c>
      <c r="D43" s="171">
        <f t="shared" si="0"/>
        <v>-0.05827310708193892</v>
      </c>
      <c r="E43" s="42">
        <f t="shared" si="1"/>
        <v>0</v>
      </c>
    </row>
    <row r="44" spans="2:6" ht="14.25">
      <c r="B44" s="39" t="str">
        <f t="shared" si="0"/>
        <v>АнтиБанк</v>
      </c>
      <c r="C44" s="40">
        <f t="shared" si="0"/>
        <v>-133.9797200000002</v>
      </c>
      <c r="D44" s="171">
        <f t="shared" si="0"/>
        <v>-0.0348813579387367</v>
      </c>
      <c r="E44" s="42">
        <f t="shared" si="1"/>
        <v>0</v>
      </c>
      <c r="F44" s="19"/>
    </row>
    <row r="45" spans="2:6" ht="14.25">
      <c r="B45" s="31"/>
      <c r="C45" s="172"/>
      <c r="D45" s="6"/>
      <c r="F45" s="19"/>
    </row>
    <row r="46" spans="2:6" ht="14.25">
      <c r="B46" s="31"/>
      <c r="C46" s="31"/>
      <c r="D46" s="6"/>
      <c r="F46" s="19"/>
    </row>
    <row r="47" spans="2:6" ht="14.25">
      <c r="B47" s="31"/>
      <c r="C47" s="31"/>
      <c r="D47" s="6"/>
      <c r="F47" s="19"/>
    </row>
    <row r="48" spans="2:6" ht="14.25">
      <c r="B48" s="31"/>
      <c r="C48" s="31"/>
      <c r="D48" s="6"/>
      <c r="F48" s="19"/>
    </row>
    <row r="49" spans="2:6" ht="14.25">
      <c r="B49" s="31"/>
      <c r="C49" s="31"/>
      <c r="D49" s="6"/>
      <c r="F49" s="19"/>
    </row>
    <row r="50" spans="2:6" ht="14.25">
      <c r="B50" s="31"/>
      <c r="C50" s="31"/>
      <c r="D50" s="6"/>
      <c r="F50" s="19"/>
    </row>
    <row r="51" spans="2:6" ht="14.25">
      <c r="B51" s="31"/>
      <c r="C51" s="31"/>
      <c r="D51" s="6"/>
      <c r="F51" s="19"/>
    </row>
    <row r="52" spans="2:4" ht="14.25">
      <c r="B52" s="31"/>
      <c r="C52" s="31"/>
      <c r="D52" s="6"/>
    </row>
    <row r="53" spans="2:4" ht="14.25">
      <c r="B53" s="31"/>
      <c r="C53" s="31"/>
      <c r="D53" s="6"/>
    </row>
    <row r="54" spans="2:4" ht="14.25">
      <c r="B54" s="31"/>
      <c r="C54" s="31"/>
      <c r="D54" s="6"/>
    </row>
    <row r="55" spans="2:4" ht="14.25">
      <c r="B55" s="31"/>
      <c r="C55" s="31"/>
      <c r="D55" s="6"/>
    </row>
    <row r="56" spans="2:4" ht="14.25">
      <c r="B56" s="31"/>
      <c r="C56" s="31"/>
      <c r="D56" s="6"/>
    </row>
    <row r="57" spans="2:4" ht="14.25">
      <c r="B57" s="31"/>
      <c r="C57" s="31"/>
      <c r="D57" s="6"/>
    </row>
    <row r="58" spans="2:4" ht="14.25">
      <c r="B58" s="31"/>
      <c r="C58" s="31"/>
      <c r="D58" s="6"/>
    </row>
    <row r="59" spans="2:4" ht="14.25">
      <c r="B59" s="31"/>
      <c r="C59" s="31"/>
      <c r="D59" s="6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8"/>
  <sheetViews>
    <sheetView zoomScale="85" zoomScaleNormal="85" workbookViewId="0" topLeftCell="A1">
      <selection activeCell="B11" sqref="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34</v>
      </c>
      <c r="B1" s="74" t="s">
        <v>122</v>
      </c>
      <c r="C1" s="10"/>
      <c r="D1" s="10"/>
    </row>
    <row r="2" spans="1:4" ht="14.25">
      <c r="A2" s="29" t="s">
        <v>111</v>
      </c>
      <c r="B2" s="152">
        <v>-0.09917903206004697</v>
      </c>
      <c r="C2" s="10"/>
      <c r="D2" s="10"/>
    </row>
    <row r="3" spans="1:4" ht="14.25">
      <c r="A3" s="29" t="s">
        <v>124</v>
      </c>
      <c r="B3" s="152">
        <v>-0.07474751492324183</v>
      </c>
      <c r="C3" s="10"/>
      <c r="D3" s="10"/>
    </row>
    <row r="4" spans="1:4" ht="14.25">
      <c r="A4" s="29" t="s">
        <v>155</v>
      </c>
      <c r="B4" s="152">
        <v>-0.05827310708193878</v>
      </c>
      <c r="C4" s="10"/>
      <c r="D4" s="10"/>
    </row>
    <row r="5" spans="1:4" ht="14.25">
      <c r="A5" s="29" t="s">
        <v>71</v>
      </c>
      <c r="B5" s="152">
        <v>-0.03488135793877867</v>
      </c>
      <c r="C5" s="10"/>
      <c r="D5" s="10"/>
    </row>
    <row r="6" spans="1:4" ht="14.25">
      <c r="A6" s="29" t="s">
        <v>172</v>
      </c>
      <c r="B6" s="152">
        <v>-0.029205688059808943</v>
      </c>
      <c r="C6" s="10"/>
      <c r="D6" s="10"/>
    </row>
    <row r="7" spans="1:4" ht="14.25">
      <c r="A7" s="29" t="s">
        <v>112</v>
      </c>
      <c r="B7" s="152">
        <v>0.08575179590970472</v>
      </c>
      <c r="C7" s="10"/>
      <c r="D7" s="10"/>
    </row>
    <row r="8" spans="1:4" ht="14.25">
      <c r="A8" s="29" t="s">
        <v>39</v>
      </c>
      <c r="B8" s="153">
        <v>-0.0350891506923517</v>
      </c>
      <c r="C8" s="10"/>
      <c r="D8" s="10"/>
    </row>
    <row r="9" spans="1:4" ht="14.25">
      <c r="A9" s="29" t="s">
        <v>1</v>
      </c>
      <c r="B9" s="153">
        <v>-0.0889093394565906</v>
      </c>
      <c r="C9" s="10"/>
      <c r="D9" s="10"/>
    </row>
    <row r="10" spans="1:4" ht="14.25">
      <c r="A10" s="29" t="s">
        <v>0</v>
      </c>
      <c r="B10" s="153">
        <v>-0.0615419812399908</v>
      </c>
      <c r="C10" s="10"/>
      <c r="D10" s="10"/>
    </row>
    <row r="11" spans="1:4" ht="14.25">
      <c r="A11" s="29" t="s">
        <v>40</v>
      </c>
      <c r="B11" s="153">
        <v>0.11274621642381533</v>
      </c>
      <c r="C11" s="10"/>
      <c r="D11" s="10"/>
    </row>
    <row r="12" spans="1:4" ht="14.25">
      <c r="A12" s="29" t="s">
        <v>41</v>
      </c>
      <c r="B12" s="153">
        <v>0.10441617564007899</v>
      </c>
      <c r="C12" s="10"/>
      <c r="D12" s="10"/>
    </row>
    <row r="13" spans="1:4" ht="14.25">
      <c r="A13" s="29" t="s">
        <v>42</v>
      </c>
      <c r="B13" s="153">
        <v>0.016986301369863017</v>
      </c>
      <c r="C13" s="10"/>
      <c r="D13" s="10"/>
    </row>
    <row r="14" spans="1:4" ht="15" thickBot="1">
      <c r="A14" s="86" t="s">
        <v>164</v>
      </c>
      <c r="B14" s="154">
        <v>0.07025410617903582</v>
      </c>
      <c r="C14" s="10"/>
      <c r="D14" s="10"/>
    </row>
    <row r="15" spans="3:4" ht="12.75">
      <c r="C15" s="10"/>
      <c r="D15" s="10"/>
    </row>
    <row r="16" spans="1:4" ht="12.75">
      <c r="A16" s="10"/>
      <c r="B16" s="10"/>
      <c r="C16" s="10"/>
      <c r="D16" s="10"/>
    </row>
    <row r="17" spans="2:4" ht="12.75">
      <c r="B17" s="10"/>
      <c r="C17" s="10"/>
      <c r="D17" s="10"/>
    </row>
    <row r="18" ht="12.75">
      <c r="C1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7"/>
  <sheetViews>
    <sheetView zoomScale="75" zoomScaleNormal="75" workbookViewId="0" topLeftCell="A1">
      <selection activeCell="C42" sqref="C42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0" t="s">
        <v>148</v>
      </c>
      <c r="B1" s="180"/>
      <c r="C1" s="180"/>
      <c r="D1" s="180"/>
      <c r="E1" s="180"/>
      <c r="F1" s="180"/>
      <c r="G1" s="180"/>
      <c r="H1" s="180"/>
      <c r="I1" s="13"/>
    </row>
    <row r="2" spans="1:9" ht="30.75" thickBot="1">
      <c r="A2" s="15" t="s">
        <v>54</v>
      </c>
      <c r="B2" s="16" t="s">
        <v>123</v>
      </c>
      <c r="C2" s="17" t="s">
        <v>55</v>
      </c>
      <c r="D2" s="17" t="s">
        <v>56</v>
      </c>
      <c r="E2" s="17" t="s">
        <v>57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2" t="s">
        <v>101</v>
      </c>
      <c r="C3" s="93">
        <v>19148617.919</v>
      </c>
      <c r="D3" s="94">
        <v>54639</v>
      </c>
      <c r="E3" s="93">
        <v>350.4569614927067</v>
      </c>
      <c r="F3" s="94">
        <v>100</v>
      </c>
      <c r="G3" s="92" t="s">
        <v>138</v>
      </c>
      <c r="H3" s="95" t="s">
        <v>102</v>
      </c>
      <c r="I3" s="19"/>
    </row>
    <row r="4" spans="1:9" ht="14.25">
      <c r="A4" s="21">
        <v>2</v>
      </c>
      <c r="B4" s="92" t="s">
        <v>24</v>
      </c>
      <c r="C4" s="93">
        <v>16718519.34</v>
      </c>
      <c r="D4" s="94">
        <v>9625</v>
      </c>
      <c r="E4" s="93">
        <v>1736.9890223376624</v>
      </c>
      <c r="F4" s="94">
        <v>1000</v>
      </c>
      <c r="G4" s="92" t="s">
        <v>25</v>
      </c>
      <c r="H4" s="95" t="s">
        <v>65</v>
      </c>
      <c r="I4" s="19"/>
    </row>
    <row r="5" spans="1:9" ht="14.25" customHeight="1">
      <c r="A5" s="21">
        <v>3</v>
      </c>
      <c r="B5" s="92" t="s">
        <v>141</v>
      </c>
      <c r="C5" s="93">
        <v>9095633.81</v>
      </c>
      <c r="D5" s="94">
        <v>68625</v>
      </c>
      <c r="E5" s="93">
        <v>132.54111198542805</v>
      </c>
      <c r="F5" s="94">
        <v>100</v>
      </c>
      <c r="G5" s="92" t="s">
        <v>142</v>
      </c>
      <c r="H5" s="95" t="s">
        <v>143</v>
      </c>
      <c r="I5" s="19"/>
    </row>
    <row r="6" spans="1:9" ht="14.25">
      <c r="A6" s="21">
        <v>4</v>
      </c>
      <c r="B6" s="92" t="s">
        <v>169</v>
      </c>
      <c r="C6" s="93">
        <v>4874318.54</v>
      </c>
      <c r="D6" s="94">
        <v>2150</v>
      </c>
      <c r="E6" s="93">
        <v>2267.1249023255814</v>
      </c>
      <c r="F6" s="94">
        <v>1000</v>
      </c>
      <c r="G6" s="92" t="s">
        <v>156</v>
      </c>
      <c r="H6" s="95" t="s">
        <v>157</v>
      </c>
      <c r="I6" s="19"/>
    </row>
    <row r="7" spans="1:9" ht="14.25" customHeight="1">
      <c r="A7" s="21">
        <v>5</v>
      </c>
      <c r="B7" s="92" t="s">
        <v>21</v>
      </c>
      <c r="C7" s="93">
        <v>3944003.89</v>
      </c>
      <c r="D7" s="94">
        <v>3766</v>
      </c>
      <c r="E7" s="93">
        <v>1047.266035581519</v>
      </c>
      <c r="F7" s="94">
        <v>1000</v>
      </c>
      <c r="G7" s="92" t="s">
        <v>61</v>
      </c>
      <c r="H7" s="95" t="s">
        <v>53</v>
      </c>
      <c r="I7" s="19"/>
    </row>
    <row r="8" spans="1:9" ht="14.25">
      <c r="A8" s="21">
        <v>6</v>
      </c>
      <c r="B8" s="92" t="s">
        <v>23</v>
      </c>
      <c r="C8" s="93">
        <v>3552639.7</v>
      </c>
      <c r="D8" s="94">
        <v>10525</v>
      </c>
      <c r="E8" s="93">
        <v>337.5429643705463</v>
      </c>
      <c r="F8" s="94">
        <v>1000</v>
      </c>
      <c r="G8" s="92" t="s">
        <v>49</v>
      </c>
      <c r="H8" s="95" t="s">
        <v>50</v>
      </c>
      <c r="I8" s="19"/>
    </row>
    <row r="9" spans="1:9" ht="14.25">
      <c r="A9" s="21">
        <v>7</v>
      </c>
      <c r="B9" s="92" t="s">
        <v>103</v>
      </c>
      <c r="C9" s="93">
        <v>3405314.57</v>
      </c>
      <c r="D9" s="94">
        <v>4974</v>
      </c>
      <c r="E9" s="93">
        <v>684.6229533574588</v>
      </c>
      <c r="F9" s="94">
        <v>1000</v>
      </c>
      <c r="G9" s="92" t="s">
        <v>138</v>
      </c>
      <c r="H9" s="95" t="s">
        <v>102</v>
      </c>
      <c r="I9" s="19"/>
    </row>
    <row r="10" spans="1:9" ht="14.25">
      <c r="A10" s="21">
        <v>8</v>
      </c>
      <c r="B10" s="92" t="s">
        <v>81</v>
      </c>
      <c r="C10" s="93">
        <v>3244716.48</v>
      </c>
      <c r="D10" s="94">
        <v>4605</v>
      </c>
      <c r="E10" s="93">
        <v>704.6072703583062</v>
      </c>
      <c r="F10" s="94">
        <v>1000</v>
      </c>
      <c r="G10" s="92" t="s">
        <v>104</v>
      </c>
      <c r="H10" s="95" t="s">
        <v>118</v>
      </c>
      <c r="I10" s="19"/>
    </row>
    <row r="11" spans="1:9" ht="14.25">
      <c r="A11" s="21">
        <v>9</v>
      </c>
      <c r="B11" s="92" t="s">
        <v>105</v>
      </c>
      <c r="C11" s="93">
        <v>2358011.59</v>
      </c>
      <c r="D11" s="94">
        <v>2602</v>
      </c>
      <c r="E11" s="93">
        <v>906.230434281322</v>
      </c>
      <c r="F11" s="94">
        <v>1000</v>
      </c>
      <c r="G11" s="92" t="s">
        <v>61</v>
      </c>
      <c r="H11" s="95" t="s">
        <v>53</v>
      </c>
      <c r="I11" s="19"/>
    </row>
    <row r="12" spans="1:9" ht="14.25">
      <c r="A12" s="21">
        <v>10</v>
      </c>
      <c r="B12" s="92" t="s">
        <v>80</v>
      </c>
      <c r="C12" s="93">
        <v>2310816.09</v>
      </c>
      <c r="D12" s="94">
        <v>3217983</v>
      </c>
      <c r="E12" s="93">
        <v>0.7180945610961897</v>
      </c>
      <c r="F12" s="94">
        <v>1</v>
      </c>
      <c r="G12" s="92" t="s">
        <v>25</v>
      </c>
      <c r="H12" s="95" t="s">
        <v>65</v>
      </c>
      <c r="I12" s="19"/>
    </row>
    <row r="13" spans="1:9" ht="14.25">
      <c r="A13" s="21">
        <v>11</v>
      </c>
      <c r="B13" s="92" t="s">
        <v>107</v>
      </c>
      <c r="C13" s="93">
        <v>2183352.36</v>
      </c>
      <c r="D13" s="94">
        <v>1417</v>
      </c>
      <c r="E13" s="93">
        <v>1540.8273535638673</v>
      </c>
      <c r="F13" s="94">
        <v>1000</v>
      </c>
      <c r="G13" s="92" t="s">
        <v>20</v>
      </c>
      <c r="H13" s="95" t="s">
        <v>62</v>
      </c>
      <c r="I13" s="19"/>
    </row>
    <row r="14" spans="1:9" ht="14.25">
      <c r="A14" s="21">
        <v>12</v>
      </c>
      <c r="B14" s="92" t="s">
        <v>84</v>
      </c>
      <c r="C14" s="93">
        <v>2132846.63</v>
      </c>
      <c r="D14" s="94">
        <v>1295</v>
      </c>
      <c r="E14" s="93">
        <v>1646.9858146718145</v>
      </c>
      <c r="F14" s="94">
        <v>1000</v>
      </c>
      <c r="G14" s="92" t="s">
        <v>60</v>
      </c>
      <c r="H14" s="95" t="s">
        <v>83</v>
      </c>
      <c r="I14" s="19"/>
    </row>
    <row r="15" spans="1:9" ht="14.25">
      <c r="A15" s="21">
        <v>13</v>
      </c>
      <c r="B15" s="92" t="s">
        <v>33</v>
      </c>
      <c r="C15" s="93">
        <v>1912270.63</v>
      </c>
      <c r="D15" s="94">
        <v>50474</v>
      </c>
      <c r="E15" s="93">
        <v>37.88625094107857</v>
      </c>
      <c r="F15" s="94">
        <v>100</v>
      </c>
      <c r="G15" s="92" t="s">
        <v>58</v>
      </c>
      <c r="H15" s="95" t="s">
        <v>59</v>
      </c>
      <c r="I15" s="19"/>
    </row>
    <row r="16" spans="1:9" ht="14.25">
      <c r="A16" s="21">
        <v>14</v>
      </c>
      <c r="B16" s="92" t="s">
        <v>82</v>
      </c>
      <c r="C16" s="93">
        <v>1745844.43</v>
      </c>
      <c r="D16" s="94">
        <v>747</v>
      </c>
      <c r="E16" s="93">
        <v>2337.141137884873</v>
      </c>
      <c r="F16" s="94">
        <v>1000</v>
      </c>
      <c r="G16" s="92" t="s">
        <v>19</v>
      </c>
      <c r="H16" s="95" t="s">
        <v>83</v>
      </c>
      <c r="I16" s="19"/>
    </row>
    <row r="17" spans="1:9" ht="14.25">
      <c r="A17" s="21">
        <v>15</v>
      </c>
      <c r="B17" s="92" t="s">
        <v>108</v>
      </c>
      <c r="C17" s="93">
        <v>1679006.13</v>
      </c>
      <c r="D17" s="94">
        <v>1392</v>
      </c>
      <c r="E17" s="93">
        <v>1206.1825646551724</v>
      </c>
      <c r="F17" s="94">
        <v>1000</v>
      </c>
      <c r="G17" s="92" t="s">
        <v>20</v>
      </c>
      <c r="H17" s="95" t="s">
        <v>62</v>
      </c>
      <c r="I17" s="19"/>
    </row>
    <row r="18" spans="1:9" ht="14.25">
      <c r="A18" s="21">
        <v>16</v>
      </c>
      <c r="B18" s="92" t="s">
        <v>158</v>
      </c>
      <c r="C18" s="93">
        <v>1587986.27</v>
      </c>
      <c r="D18" s="94">
        <v>14650</v>
      </c>
      <c r="E18" s="93">
        <v>108.39496723549489</v>
      </c>
      <c r="F18" s="94">
        <v>100</v>
      </c>
      <c r="G18" s="92" t="s">
        <v>138</v>
      </c>
      <c r="H18" s="95" t="s">
        <v>102</v>
      </c>
      <c r="I18" s="19"/>
    </row>
    <row r="19" spans="1:9" ht="14.25">
      <c r="A19" s="21">
        <v>17</v>
      </c>
      <c r="B19" s="92" t="s">
        <v>97</v>
      </c>
      <c r="C19" s="93">
        <v>1542956.53</v>
      </c>
      <c r="D19" s="94">
        <v>1829</v>
      </c>
      <c r="E19" s="93">
        <v>843.6066320393658</v>
      </c>
      <c r="F19" s="94">
        <v>1000</v>
      </c>
      <c r="G19" s="92" t="s">
        <v>98</v>
      </c>
      <c r="H19" s="95" t="s">
        <v>99</v>
      </c>
      <c r="I19" s="19"/>
    </row>
    <row r="20" spans="1:9" ht="14.25">
      <c r="A20" s="21">
        <v>18</v>
      </c>
      <c r="B20" s="92" t="s">
        <v>119</v>
      </c>
      <c r="C20" s="93">
        <v>1443527.03</v>
      </c>
      <c r="D20" s="94">
        <v>817</v>
      </c>
      <c r="E20" s="93">
        <v>1766.8629498164014</v>
      </c>
      <c r="F20" s="94">
        <v>1000</v>
      </c>
      <c r="G20" s="92" t="s">
        <v>120</v>
      </c>
      <c r="H20" s="95" t="s">
        <v>121</v>
      </c>
      <c r="I20" s="19"/>
    </row>
    <row r="21" spans="1:9" ht="14.25">
      <c r="A21" s="21">
        <v>19</v>
      </c>
      <c r="B21" s="92" t="s">
        <v>22</v>
      </c>
      <c r="C21" s="93">
        <v>1280631.32</v>
      </c>
      <c r="D21" s="94">
        <v>27734</v>
      </c>
      <c r="E21" s="93">
        <v>46.17550010817048</v>
      </c>
      <c r="F21" s="94">
        <v>100</v>
      </c>
      <c r="G21" s="92" t="s">
        <v>49</v>
      </c>
      <c r="H21" s="95" t="s">
        <v>50</v>
      </c>
      <c r="I21" s="19"/>
    </row>
    <row r="22" spans="1:9" ht="14.25">
      <c r="A22" s="21">
        <v>20</v>
      </c>
      <c r="B22" s="92" t="s">
        <v>144</v>
      </c>
      <c r="C22" s="93">
        <v>1157376.36</v>
      </c>
      <c r="D22" s="94">
        <v>125</v>
      </c>
      <c r="E22" s="93">
        <v>9259.010880000002</v>
      </c>
      <c r="F22" s="94">
        <v>10000</v>
      </c>
      <c r="G22" s="92" t="s">
        <v>142</v>
      </c>
      <c r="H22" s="95" t="s">
        <v>143</v>
      </c>
      <c r="I22" s="19"/>
    </row>
    <row r="23" spans="1:9" ht="14.25">
      <c r="A23" s="21">
        <v>21</v>
      </c>
      <c r="B23" s="92" t="s">
        <v>26</v>
      </c>
      <c r="C23" s="93">
        <v>981192.85</v>
      </c>
      <c r="D23" s="94">
        <v>983</v>
      </c>
      <c r="E23" s="93">
        <v>998.1615971515768</v>
      </c>
      <c r="F23" s="94">
        <v>1000</v>
      </c>
      <c r="G23" s="92" t="s">
        <v>27</v>
      </c>
      <c r="H23" s="95" t="s">
        <v>45</v>
      </c>
      <c r="I23" s="19"/>
    </row>
    <row r="24" spans="1:9" ht="14.25">
      <c r="A24" s="21">
        <v>22</v>
      </c>
      <c r="B24" s="92" t="s">
        <v>106</v>
      </c>
      <c r="C24" s="93">
        <v>968083.42</v>
      </c>
      <c r="D24" s="94">
        <v>1477</v>
      </c>
      <c r="E24" s="93">
        <v>655.4390115098172</v>
      </c>
      <c r="F24" s="94">
        <v>1000</v>
      </c>
      <c r="G24" s="92" t="s">
        <v>20</v>
      </c>
      <c r="H24" s="95" t="s">
        <v>62</v>
      </c>
      <c r="I24" s="19"/>
    </row>
    <row r="25" spans="1:9" ht="14.25">
      <c r="A25" s="21">
        <v>23</v>
      </c>
      <c r="B25" s="92" t="s">
        <v>85</v>
      </c>
      <c r="C25" s="93">
        <v>884438.77</v>
      </c>
      <c r="D25" s="94">
        <v>496</v>
      </c>
      <c r="E25" s="93">
        <v>1783.142681451613</v>
      </c>
      <c r="F25" s="94">
        <v>1000</v>
      </c>
      <c r="G25" s="92" t="s">
        <v>60</v>
      </c>
      <c r="H25" s="95" t="s">
        <v>83</v>
      </c>
      <c r="I25" s="19"/>
    </row>
    <row r="26" spans="1:9" ht="14.25">
      <c r="A26" s="21">
        <v>24</v>
      </c>
      <c r="B26" s="92" t="s">
        <v>109</v>
      </c>
      <c r="C26" s="93">
        <v>865094.93</v>
      </c>
      <c r="D26" s="94">
        <v>586</v>
      </c>
      <c r="E26" s="93">
        <v>1476.2712116040957</v>
      </c>
      <c r="F26" s="94">
        <v>1000</v>
      </c>
      <c r="G26" s="92" t="s">
        <v>20</v>
      </c>
      <c r="H26" s="95" t="s">
        <v>62</v>
      </c>
      <c r="I26" s="19"/>
    </row>
    <row r="27" spans="1:9" ht="14.25">
      <c r="A27" s="21">
        <v>25</v>
      </c>
      <c r="B27" s="92" t="s">
        <v>18</v>
      </c>
      <c r="C27" s="93">
        <v>863850.66</v>
      </c>
      <c r="D27" s="94">
        <v>2540</v>
      </c>
      <c r="E27" s="93">
        <v>340.0986850393701</v>
      </c>
      <c r="F27" s="94">
        <v>1000</v>
      </c>
      <c r="G27" s="92" t="s">
        <v>49</v>
      </c>
      <c r="H27" s="95" t="s">
        <v>50</v>
      </c>
      <c r="I27" s="19"/>
    </row>
    <row r="28" spans="1:9" ht="14.25">
      <c r="A28" s="21">
        <v>26</v>
      </c>
      <c r="B28" s="92" t="s">
        <v>115</v>
      </c>
      <c r="C28" s="93">
        <v>768589.7788</v>
      </c>
      <c r="D28" s="94">
        <v>8937</v>
      </c>
      <c r="E28" s="93">
        <v>86.00087040393868</v>
      </c>
      <c r="F28" s="94">
        <v>100</v>
      </c>
      <c r="G28" s="92" t="s">
        <v>116</v>
      </c>
      <c r="H28" s="95" t="s">
        <v>117</v>
      </c>
      <c r="I28" s="19"/>
    </row>
    <row r="29" spans="1:9" ht="14.25">
      <c r="A29" s="21">
        <v>27</v>
      </c>
      <c r="B29" s="92" t="s">
        <v>162</v>
      </c>
      <c r="C29" s="93">
        <v>692519.26</v>
      </c>
      <c r="D29" s="94">
        <v>570</v>
      </c>
      <c r="E29" s="93">
        <v>1214.9460701754385</v>
      </c>
      <c r="F29" s="94">
        <v>1000</v>
      </c>
      <c r="G29" s="92" t="s">
        <v>25</v>
      </c>
      <c r="H29" s="95" t="s">
        <v>65</v>
      </c>
      <c r="I29" s="19"/>
    </row>
    <row r="30" spans="1:9" ht="14.25">
      <c r="A30" s="21">
        <v>28</v>
      </c>
      <c r="B30" s="92" t="s">
        <v>31</v>
      </c>
      <c r="C30" s="93">
        <v>643713.34</v>
      </c>
      <c r="D30" s="94">
        <v>9749</v>
      </c>
      <c r="E30" s="93">
        <v>66.02865319519951</v>
      </c>
      <c r="F30" s="94">
        <v>100</v>
      </c>
      <c r="G30" s="92" t="s">
        <v>63</v>
      </c>
      <c r="H30" s="95" t="s">
        <v>145</v>
      </c>
      <c r="I30" s="19"/>
    </row>
    <row r="31" spans="1:9" ht="14.25">
      <c r="A31" s="21">
        <v>29</v>
      </c>
      <c r="B31" s="92" t="s">
        <v>28</v>
      </c>
      <c r="C31" s="93">
        <v>621038.6</v>
      </c>
      <c r="D31" s="94">
        <v>1141</v>
      </c>
      <c r="E31" s="93">
        <v>544.2932515337424</v>
      </c>
      <c r="F31" s="94">
        <v>1000</v>
      </c>
      <c r="G31" s="92" t="s">
        <v>29</v>
      </c>
      <c r="H31" s="95" t="s">
        <v>64</v>
      </c>
      <c r="I31" s="19"/>
    </row>
    <row r="32" spans="1:9" s="23" customFormat="1" ht="14.25">
      <c r="A32" s="21">
        <v>30</v>
      </c>
      <c r="B32" s="92" t="s">
        <v>114</v>
      </c>
      <c r="C32" s="93">
        <v>509378.83</v>
      </c>
      <c r="D32" s="94">
        <v>15184</v>
      </c>
      <c r="E32" s="93">
        <v>33.547077845100105</v>
      </c>
      <c r="F32" s="94">
        <v>100</v>
      </c>
      <c r="G32" s="92" t="s">
        <v>49</v>
      </c>
      <c r="H32" s="95" t="s">
        <v>50</v>
      </c>
      <c r="I32" s="22"/>
    </row>
    <row r="33" spans="1:9" s="23" customFormat="1" ht="15" customHeight="1">
      <c r="A33" s="21">
        <v>31</v>
      </c>
      <c r="B33" s="92" t="s">
        <v>86</v>
      </c>
      <c r="C33" s="93">
        <v>172421.9</v>
      </c>
      <c r="D33" s="94">
        <v>4694</v>
      </c>
      <c r="E33" s="93">
        <v>36.732403067746056</v>
      </c>
      <c r="F33" s="94">
        <v>100</v>
      </c>
      <c r="G33" s="92" t="s">
        <v>63</v>
      </c>
      <c r="H33" s="95" t="s">
        <v>145</v>
      </c>
      <c r="I33" s="22"/>
    </row>
    <row r="34" spans="1:8" ht="15" customHeight="1" thickBot="1">
      <c r="A34" s="181" t="s">
        <v>66</v>
      </c>
      <c r="B34" s="182"/>
      <c r="C34" s="107">
        <f>SUM(C3:C33)</f>
        <v>93288711.95779999</v>
      </c>
      <c r="D34" s="108">
        <f>SUM(D3:D33)</f>
        <v>3526331</v>
      </c>
      <c r="E34" s="62" t="s">
        <v>67</v>
      </c>
      <c r="F34" s="62" t="s">
        <v>67</v>
      </c>
      <c r="G34" s="62" t="s">
        <v>67</v>
      </c>
      <c r="H34" s="63" t="s">
        <v>67</v>
      </c>
    </row>
    <row r="35" spans="1:8" ht="15" customHeight="1" thickBot="1">
      <c r="A35" s="183" t="s">
        <v>139</v>
      </c>
      <c r="B35" s="183"/>
      <c r="C35" s="183"/>
      <c r="D35" s="183"/>
      <c r="E35" s="183"/>
      <c r="F35" s="183"/>
      <c r="G35" s="183"/>
      <c r="H35" s="183"/>
    </row>
    <row r="37" spans="2:4" ht="14.25">
      <c r="B37" s="20" t="s">
        <v>73</v>
      </c>
      <c r="C37" s="25">
        <f>C34-SUM(C3:C12)</f>
        <v>24636120.02879998</v>
      </c>
      <c r="D37" s="139">
        <f>C37/$C$34</f>
        <v>0.2640846841142405</v>
      </c>
    </row>
    <row r="38" spans="2:8" ht="14.25">
      <c r="B38" s="92" t="str">
        <f aca="true" t="shared" si="0" ref="B38:C47">B3</f>
        <v>КІНТО-Класичний</v>
      </c>
      <c r="C38" s="93">
        <f t="shared" si="0"/>
        <v>19148617.919</v>
      </c>
      <c r="D38" s="139">
        <f>C38/$C$34</f>
        <v>0.20526189629096878</v>
      </c>
      <c r="H38" s="19"/>
    </row>
    <row r="39" spans="2:8" ht="14.25">
      <c r="B39" s="92" t="str">
        <f t="shared" si="0"/>
        <v>ОТП Класичний</v>
      </c>
      <c r="C39" s="93">
        <f t="shared" si="0"/>
        <v>16718519.34</v>
      </c>
      <c r="D39" s="139">
        <f aca="true" t="shared" si="1" ref="D39:D47">C39/$C$34</f>
        <v>0.17921267202791671</v>
      </c>
      <c r="H39" s="19"/>
    </row>
    <row r="40" spans="2:8" ht="14.25">
      <c r="B40" s="92" t="str">
        <f t="shared" si="0"/>
        <v>Спарта Збалансований</v>
      </c>
      <c r="C40" s="93">
        <f t="shared" si="0"/>
        <v>9095633.81</v>
      </c>
      <c r="D40" s="139">
        <f t="shared" si="1"/>
        <v>0.09749983271410688</v>
      </c>
      <c r="H40" s="19"/>
    </row>
    <row r="41" spans="2:8" ht="14.25">
      <c r="B41" s="92" t="str">
        <f t="shared" si="0"/>
        <v>ФІДО Фонд Облігаційний</v>
      </c>
      <c r="C41" s="93">
        <f t="shared" si="0"/>
        <v>4874318.54</v>
      </c>
      <c r="D41" s="139">
        <f t="shared" si="1"/>
        <v>0.05224982141681775</v>
      </c>
      <c r="H41" s="19"/>
    </row>
    <row r="42" spans="2:8" ht="14.25">
      <c r="B42" s="92" t="str">
        <f t="shared" si="0"/>
        <v>Дельта-Фонд збалансований</v>
      </c>
      <c r="C42" s="93">
        <f t="shared" si="0"/>
        <v>3944003.89</v>
      </c>
      <c r="D42" s="139">
        <f t="shared" si="1"/>
        <v>0.04227739677426468</v>
      </c>
      <c r="H42" s="19"/>
    </row>
    <row r="43" spans="2:8" ht="14.25">
      <c r="B43" s="92" t="str">
        <f t="shared" si="0"/>
        <v>Преміум-фонд Індексний</v>
      </c>
      <c r="C43" s="93">
        <f t="shared" si="0"/>
        <v>3552639.7</v>
      </c>
      <c r="D43" s="139">
        <f t="shared" si="1"/>
        <v>0.038082203360327985</v>
      </c>
      <c r="H43" s="19"/>
    </row>
    <row r="44" spans="2:8" ht="14.25">
      <c r="B44" s="92" t="str">
        <f t="shared" si="0"/>
        <v>КІНТО-Еквіті</v>
      </c>
      <c r="C44" s="93">
        <f t="shared" si="0"/>
        <v>3405314.57</v>
      </c>
      <c r="D44" s="139">
        <f t="shared" si="1"/>
        <v>0.036502964812510495</v>
      </c>
      <c r="H44" s="19"/>
    </row>
    <row r="45" spans="2:8" ht="14.25">
      <c r="B45" s="92" t="str">
        <f t="shared" si="0"/>
        <v>Софіївський</v>
      </c>
      <c r="C45" s="93">
        <f t="shared" si="0"/>
        <v>3244716.48</v>
      </c>
      <c r="D45" s="139">
        <f t="shared" si="1"/>
        <v>0.03478144795768836</v>
      </c>
      <c r="H45" s="19"/>
    </row>
    <row r="46" spans="2:4" ht="14.25">
      <c r="B46" s="92" t="str">
        <f t="shared" si="0"/>
        <v>Дельта-Фонд грошового ринку</v>
      </c>
      <c r="C46" s="93">
        <f t="shared" si="0"/>
        <v>2358011.59</v>
      </c>
      <c r="D46" s="139">
        <f t="shared" si="1"/>
        <v>0.025276494235086752</v>
      </c>
    </row>
    <row r="47" spans="2:4" ht="14.25">
      <c r="B47" s="92" t="str">
        <f t="shared" si="0"/>
        <v>ОТП Фонд Акцій</v>
      </c>
      <c r="C47" s="93">
        <f t="shared" si="0"/>
        <v>2310816.09</v>
      </c>
      <c r="D47" s="139">
        <f t="shared" si="1"/>
        <v>0.02477058629607105</v>
      </c>
    </row>
  </sheetData>
  <mergeCells count="3">
    <mergeCell ref="A1:H1"/>
    <mergeCell ref="A34:B34"/>
    <mergeCell ref="A35:H35"/>
  </mergeCells>
  <hyperlinks>
    <hyperlink ref="H34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77"/>
  <sheetViews>
    <sheetView zoomScale="75" zoomScaleNormal="75" workbookViewId="0" topLeftCell="A1">
      <selection activeCell="E35" sqref="E35"/>
    </sheetView>
  </sheetViews>
  <sheetFormatPr defaultColWidth="9.00390625" defaultRowHeight="12.75" outlineLevelRow="1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6384" width="9.125" style="34" customWidth="1"/>
  </cols>
  <sheetData>
    <row r="1" spans="1:10" s="14" customFormat="1" ht="16.5" thickBot="1">
      <c r="A1" s="185" t="s">
        <v>130</v>
      </c>
      <c r="B1" s="185"/>
      <c r="C1" s="185"/>
      <c r="D1" s="185"/>
      <c r="E1" s="185"/>
      <c r="F1" s="185"/>
      <c r="G1" s="185"/>
      <c r="H1" s="185"/>
      <c r="I1" s="185"/>
      <c r="J1" s="110"/>
    </row>
    <row r="2" spans="1:10" s="20" customFormat="1" ht="15.75" customHeight="1" thickBot="1">
      <c r="A2" s="186" t="s">
        <v>54</v>
      </c>
      <c r="B2" s="111"/>
      <c r="C2" s="112"/>
      <c r="D2" s="113"/>
      <c r="E2" s="188" t="s">
        <v>93</v>
      </c>
      <c r="F2" s="188"/>
      <c r="G2" s="188"/>
      <c r="H2" s="188"/>
      <c r="I2" s="188"/>
      <c r="J2" s="188"/>
    </row>
    <row r="3" spans="1:10" s="24" customFormat="1" ht="75.75" thickBot="1">
      <c r="A3" s="187"/>
      <c r="B3" s="114" t="s">
        <v>34</v>
      </c>
      <c r="C3" s="28" t="s">
        <v>13</v>
      </c>
      <c r="D3" s="28" t="s">
        <v>14</v>
      </c>
      <c r="E3" s="17" t="s">
        <v>131</v>
      </c>
      <c r="F3" s="17" t="s">
        <v>163</v>
      </c>
      <c r="G3" s="17" t="s">
        <v>151</v>
      </c>
      <c r="H3" s="17" t="s">
        <v>125</v>
      </c>
      <c r="I3" s="17" t="s">
        <v>68</v>
      </c>
      <c r="J3" s="18" t="s">
        <v>132</v>
      </c>
    </row>
    <row r="4" spans="1:10" s="20" customFormat="1" ht="14.25" collapsed="1">
      <c r="A4" s="21">
        <v>1</v>
      </c>
      <c r="B4" s="160" t="s">
        <v>101</v>
      </c>
      <c r="C4" s="161">
        <v>38118</v>
      </c>
      <c r="D4" s="161">
        <v>38182</v>
      </c>
      <c r="E4" s="162">
        <v>-0.04404278339343004</v>
      </c>
      <c r="F4" s="162">
        <v>-0.003918438561436921</v>
      </c>
      <c r="G4" s="162">
        <v>0.015822484683696514</v>
      </c>
      <c r="H4" s="162">
        <v>0.009811359674558595</v>
      </c>
      <c r="I4" s="162">
        <v>2.504569614927208</v>
      </c>
      <c r="J4" s="163">
        <v>0.13774520363362353</v>
      </c>
    </row>
    <row r="5" spans="1:10" s="20" customFormat="1" ht="14.25" collapsed="1">
      <c r="A5" s="21">
        <v>2</v>
      </c>
      <c r="B5" s="160" t="s">
        <v>18</v>
      </c>
      <c r="C5" s="161">
        <v>38492</v>
      </c>
      <c r="D5" s="161">
        <v>38629</v>
      </c>
      <c r="E5" s="162">
        <v>-0.1627945585186228</v>
      </c>
      <c r="F5" s="162">
        <v>-0.012276765663161604</v>
      </c>
      <c r="G5" s="162">
        <v>0.002775169156921109</v>
      </c>
      <c r="H5" s="162">
        <v>-0.01654702806832764</v>
      </c>
      <c r="I5" s="162">
        <v>-0.6599013149606232</v>
      </c>
      <c r="J5" s="163">
        <v>-0.11925484951598642</v>
      </c>
    </row>
    <row r="6" spans="1:10" s="20" customFormat="1" ht="14.25" collapsed="1">
      <c r="A6" s="21">
        <v>3</v>
      </c>
      <c r="B6" s="160" t="s">
        <v>82</v>
      </c>
      <c r="C6" s="161">
        <v>38828</v>
      </c>
      <c r="D6" s="161">
        <v>39028</v>
      </c>
      <c r="E6" s="162">
        <v>0.007952198670722055</v>
      </c>
      <c r="F6" s="162">
        <v>0.03265016592304604</v>
      </c>
      <c r="G6" s="162">
        <v>0.06287619986291015</v>
      </c>
      <c r="H6" s="162">
        <v>0.14385249764062635</v>
      </c>
      <c r="I6" s="162">
        <v>1.3371411378849127</v>
      </c>
      <c r="J6" s="163">
        <v>0.12155942465449421</v>
      </c>
    </row>
    <row r="7" spans="1:10" s="20" customFormat="1" ht="14.25" collapsed="1">
      <c r="A7" s="21">
        <v>4</v>
      </c>
      <c r="B7" s="160" t="s">
        <v>109</v>
      </c>
      <c r="C7" s="161">
        <v>38919</v>
      </c>
      <c r="D7" s="161">
        <v>39092</v>
      </c>
      <c r="E7" s="162">
        <v>-0.004380666227186802</v>
      </c>
      <c r="F7" s="162">
        <v>0.16020359553790775</v>
      </c>
      <c r="G7" s="162">
        <v>0.18399491669113388</v>
      </c>
      <c r="H7" s="162">
        <v>0.1687431446546519</v>
      </c>
      <c r="I7" s="162">
        <v>0.47627121160410635</v>
      </c>
      <c r="J7" s="163">
        <v>0.055395188666951256</v>
      </c>
    </row>
    <row r="8" spans="1:10" s="20" customFormat="1" ht="14.25" collapsed="1">
      <c r="A8" s="21">
        <v>5</v>
      </c>
      <c r="B8" s="160" t="s">
        <v>106</v>
      </c>
      <c r="C8" s="161">
        <v>38919</v>
      </c>
      <c r="D8" s="161">
        <v>39092</v>
      </c>
      <c r="E8" s="162">
        <v>-0.058406777264070175</v>
      </c>
      <c r="F8" s="162">
        <v>0.1609059898046925</v>
      </c>
      <c r="G8" s="162">
        <v>0.17526510390878292</v>
      </c>
      <c r="H8" s="162">
        <v>0.09841367254308087</v>
      </c>
      <c r="I8" s="162">
        <v>-0.34456098849018046</v>
      </c>
      <c r="J8" s="163">
        <v>-0.05679663566129445</v>
      </c>
    </row>
    <row r="9" spans="1:10" s="20" customFormat="1" ht="14.25" collapsed="1">
      <c r="A9" s="21">
        <v>6</v>
      </c>
      <c r="B9" s="160" t="s">
        <v>115</v>
      </c>
      <c r="C9" s="161">
        <v>38968</v>
      </c>
      <c r="D9" s="161">
        <v>39140</v>
      </c>
      <c r="E9" s="162" t="s">
        <v>30</v>
      </c>
      <c r="F9" s="162">
        <v>0.09022704747585042</v>
      </c>
      <c r="G9" s="162">
        <v>0.6050849659350461</v>
      </c>
      <c r="H9" s="162">
        <v>0.8241019188232632</v>
      </c>
      <c r="I9" s="162">
        <v>-0.1399912959606101</v>
      </c>
      <c r="J9" s="163">
        <v>-0.02103730862072606</v>
      </c>
    </row>
    <row r="10" spans="1:10" s="20" customFormat="1" ht="14.25" collapsed="1">
      <c r="A10" s="21">
        <v>7</v>
      </c>
      <c r="B10" s="160" t="s">
        <v>169</v>
      </c>
      <c r="C10" s="161">
        <v>39066</v>
      </c>
      <c r="D10" s="161">
        <v>39258</v>
      </c>
      <c r="E10" s="162">
        <v>0.018569260072410554</v>
      </c>
      <c r="F10" s="162">
        <v>0.0421776071381299</v>
      </c>
      <c r="G10" s="162">
        <v>0.07697792969305195</v>
      </c>
      <c r="H10" s="162">
        <v>0.13060901016332238</v>
      </c>
      <c r="I10" s="162">
        <v>1.2671249023256212</v>
      </c>
      <c r="J10" s="163">
        <v>0.1285180611936998</v>
      </c>
    </row>
    <row r="11" spans="1:10" s="20" customFormat="1" ht="14.25" collapsed="1">
      <c r="A11" s="21">
        <v>8</v>
      </c>
      <c r="B11" s="160" t="s">
        <v>105</v>
      </c>
      <c r="C11" s="161">
        <v>39252</v>
      </c>
      <c r="D11" s="161">
        <v>39420</v>
      </c>
      <c r="E11" s="162">
        <v>0.0004063971915710951</v>
      </c>
      <c r="F11" s="162">
        <v>0.060065854851426126</v>
      </c>
      <c r="G11" s="162">
        <v>0.024245909931012388</v>
      </c>
      <c r="H11" s="162">
        <v>0.07178892378135004</v>
      </c>
      <c r="I11" s="162">
        <v>-0.0937695657186779</v>
      </c>
      <c r="J11" s="163">
        <v>-0.015444031745407982</v>
      </c>
    </row>
    <row r="12" spans="1:10" s="20" customFormat="1" ht="14.25" collapsed="1">
      <c r="A12" s="21">
        <v>9</v>
      </c>
      <c r="B12" s="160" t="s">
        <v>21</v>
      </c>
      <c r="C12" s="161">
        <v>39252</v>
      </c>
      <c r="D12" s="161">
        <v>39420</v>
      </c>
      <c r="E12" s="162">
        <v>-0.014245411840258404</v>
      </c>
      <c r="F12" s="162">
        <v>0.05252996790379583</v>
      </c>
      <c r="G12" s="162">
        <v>0.04532109383833971</v>
      </c>
      <c r="H12" s="162">
        <v>0.07035847575232856</v>
      </c>
      <c r="I12" s="162">
        <v>0.04726603558151865</v>
      </c>
      <c r="J12" s="163">
        <v>0.007327186516219442</v>
      </c>
    </row>
    <row r="13" spans="1:10" s="20" customFormat="1" ht="14.25" collapsed="1">
      <c r="A13" s="21">
        <v>10</v>
      </c>
      <c r="B13" s="160" t="s">
        <v>114</v>
      </c>
      <c r="C13" s="161">
        <v>39269</v>
      </c>
      <c r="D13" s="161">
        <v>39443</v>
      </c>
      <c r="E13" s="162">
        <v>-0.05126476840214478</v>
      </c>
      <c r="F13" s="162">
        <v>0.010858771755510643</v>
      </c>
      <c r="G13" s="162">
        <v>0.01682408934226598</v>
      </c>
      <c r="H13" s="162">
        <v>0.005744940552975697</v>
      </c>
      <c r="I13" s="162">
        <v>-0.6645292215489995</v>
      </c>
      <c r="J13" s="163">
        <v>-0.1600325602326127</v>
      </c>
    </row>
    <row r="14" spans="1:10" s="20" customFormat="1" ht="14.25" collapsed="1">
      <c r="A14" s="21">
        <v>11</v>
      </c>
      <c r="B14" s="160" t="s">
        <v>22</v>
      </c>
      <c r="C14" s="161">
        <v>39269</v>
      </c>
      <c r="D14" s="161">
        <v>39471</v>
      </c>
      <c r="E14" s="162">
        <v>-0.011987227373383536</v>
      </c>
      <c r="F14" s="162">
        <v>-0.012458440563368645</v>
      </c>
      <c r="G14" s="162">
        <v>-0.017299255506618816</v>
      </c>
      <c r="H14" s="162">
        <v>-0.05031570463846524</v>
      </c>
      <c r="I14" s="162">
        <v>-0.538244998918302</v>
      </c>
      <c r="J14" s="163">
        <v>-0.1174222317762732</v>
      </c>
    </row>
    <row r="15" spans="1:10" s="20" customFormat="1" ht="14.25" collapsed="1">
      <c r="A15" s="21">
        <v>12</v>
      </c>
      <c r="B15" s="160" t="s">
        <v>23</v>
      </c>
      <c r="C15" s="161">
        <v>39378</v>
      </c>
      <c r="D15" s="161">
        <v>39478</v>
      </c>
      <c r="E15" s="162">
        <v>-0.014883497660344025</v>
      </c>
      <c r="F15" s="162">
        <v>0.00984889757534435</v>
      </c>
      <c r="G15" s="162">
        <v>0.0394761911308239</v>
      </c>
      <c r="H15" s="162">
        <v>-0.0035581607886567834</v>
      </c>
      <c r="I15" s="162">
        <v>-0.6624570356294497</v>
      </c>
      <c r="J15" s="163">
        <v>-0.16147023394548832</v>
      </c>
    </row>
    <row r="16" spans="1:10" s="20" customFormat="1" ht="14.25" collapsed="1">
      <c r="A16" s="21">
        <v>13</v>
      </c>
      <c r="B16" s="160" t="s">
        <v>24</v>
      </c>
      <c r="C16" s="161">
        <v>39413</v>
      </c>
      <c r="D16" s="161">
        <v>39589</v>
      </c>
      <c r="E16" s="162">
        <v>0.007453616876538671</v>
      </c>
      <c r="F16" s="162">
        <v>0.03977225899362469</v>
      </c>
      <c r="G16" s="162">
        <v>0.07560238667599539</v>
      </c>
      <c r="H16" s="162">
        <v>0.169719050852136</v>
      </c>
      <c r="I16" s="162">
        <v>0.7369890223377138</v>
      </c>
      <c r="J16" s="163">
        <v>0.09875273262682138</v>
      </c>
    </row>
    <row r="17" spans="1:10" s="20" customFormat="1" ht="14.25" collapsed="1">
      <c r="A17" s="21">
        <v>14</v>
      </c>
      <c r="B17" s="160" t="s">
        <v>26</v>
      </c>
      <c r="C17" s="161">
        <v>39429</v>
      </c>
      <c r="D17" s="161">
        <v>39618</v>
      </c>
      <c r="E17" s="162">
        <v>-0.048768783536080385</v>
      </c>
      <c r="F17" s="162">
        <v>0.03326473249372053</v>
      </c>
      <c r="G17" s="162">
        <v>0.04872271707179521</v>
      </c>
      <c r="H17" s="162">
        <v>0.016725536733862345</v>
      </c>
      <c r="I17" s="162">
        <v>-0.0018384028484300652</v>
      </c>
      <c r="J17" s="163">
        <v>-0.00031810884148464336</v>
      </c>
    </row>
    <row r="18" spans="1:10" s="20" customFormat="1" ht="14.25" collapsed="1">
      <c r="A18" s="21">
        <v>15</v>
      </c>
      <c r="B18" s="160" t="s">
        <v>28</v>
      </c>
      <c r="C18" s="161">
        <v>39429</v>
      </c>
      <c r="D18" s="161">
        <v>39651</v>
      </c>
      <c r="E18" s="162">
        <v>-0.07968430836276474</v>
      </c>
      <c r="F18" s="162">
        <v>0.07637014529608499</v>
      </c>
      <c r="G18" s="162">
        <v>-0.02688698636390474</v>
      </c>
      <c r="H18" s="162">
        <v>-0.10455848429082526</v>
      </c>
      <c r="I18" s="162">
        <v>-0.455706748466258</v>
      </c>
      <c r="J18" s="163">
        <v>-0.10133227084925289</v>
      </c>
    </row>
    <row r="19" spans="1:10" s="20" customFormat="1" ht="14.25" collapsed="1">
      <c r="A19" s="21">
        <v>16</v>
      </c>
      <c r="B19" s="160" t="s">
        <v>85</v>
      </c>
      <c r="C19" s="161">
        <v>39527</v>
      </c>
      <c r="D19" s="161">
        <v>39715</v>
      </c>
      <c r="E19" s="162">
        <v>-0.0020291186753575996</v>
      </c>
      <c r="F19" s="162">
        <v>0.03051029499293567</v>
      </c>
      <c r="G19" s="162">
        <v>0.062362965181993246</v>
      </c>
      <c r="H19" s="162">
        <v>0.13903239678777113</v>
      </c>
      <c r="I19" s="162">
        <v>0.7831426814515976</v>
      </c>
      <c r="J19" s="163">
        <v>0.11051084160026803</v>
      </c>
    </row>
    <row r="20" spans="1:10" s="20" customFormat="1" ht="14.25" collapsed="1">
      <c r="A20" s="21">
        <v>17</v>
      </c>
      <c r="B20" s="160" t="s">
        <v>141</v>
      </c>
      <c r="C20" s="161">
        <v>39630</v>
      </c>
      <c r="D20" s="161">
        <v>39717</v>
      </c>
      <c r="E20" s="162">
        <v>0</v>
      </c>
      <c r="F20" s="162">
        <v>0</v>
      </c>
      <c r="G20" s="162">
        <v>3.695193200980995E-06</v>
      </c>
      <c r="H20" s="162">
        <v>0</v>
      </c>
      <c r="I20" s="162">
        <v>0.3254111198542855</v>
      </c>
      <c r="J20" s="163">
        <v>0.05243628143692369</v>
      </c>
    </row>
    <row r="21" spans="1:10" s="20" customFormat="1" ht="14.25">
      <c r="A21" s="21">
        <v>18</v>
      </c>
      <c r="B21" s="160" t="s">
        <v>31</v>
      </c>
      <c r="C21" s="161">
        <v>39560</v>
      </c>
      <c r="D21" s="161">
        <v>39770</v>
      </c>
      <c r="E21" s="162">
        <v>-0.05763225177212283</v>
      </c>
      <c r="F21" s="162">
        <v>0.10626858676793316</v>
      </c>
      <c r="G21" s="162">
        <v>0.11564379335501052</v>
      </c>
      <c r="H21" s="162">
        <v>0.04498589589323765</v>
      </c>
      <c r="I21" s="162">
        <v>-0.33971346804799696</v>
      </c>
      <c r="J21" s="163">
        <v>-0.07442284044686442</v>
      </c>
    </row>
    <row r="22" spans="1:10" s="20" customFormat="1" ht="14.25">
      <c r="A22" s="21">
        <v>19</v>
      </c>
      <c r="B22" s="160" t="s">
        <v>103</v>
      </c>
      <c r="C22" s="161">
        <v>39884</v>
      </c>
      <c r="D22" s="161">
        <v>40001</v>
      </c>
      <c r="E22" s="162">
        <v>-0.05349965775057475</v>
      </c>
      <c r="F22" s="162">
        <v>0.04245597276829294</v>
      </c>
      <c r="G22" s="162">
        <v>0.019167962494913926</v>
      </c>
      <c r="H22" s="162">
        <v>-0.05304560630522248</v>
      </c>
      <c r="I22" s="162">
        <v>-0.3153770466425153</v>
      </c>
      <c r="J22" s="163">
        <v>-0.07691237460751232</v>
      </c>
    </row>
    <row r="23" spans="1:10" s="20" customFormat="1" ht="14.25">
      <c r="A23" s="21">
        <v>20</v>
      </c>
      <c r="B23" s="160" t="s">
        <v>33</v>
      </c>
      <c r="C23" s="161">
        <v>40031</v>
      </c>
      <c r="D23" s="161">
        <v>40129</v>
      </c>
      <c r="E23" s="162">
        <v>-0.10389033779058299</v>
      </c>
      <c r="F23" s="162">
        <v>0.050458700435128234</v>
      </c>
      <c r="G23" s="162">
        <v>0.07250917856587025</v>
      </c>
      <c r="H23" s="162">
        <v>0.00748635779151563</v>
      </c>
      <c r="I23" s="162">
        <v>-0.6211374905892113</v>
      </c>
      <c r="J23" s="163">
        <v>-0.1986151606064933</v>
      </c>
    </row>
    <row r="24" spans="1:10" s="20" customFormat="1" ht="14.25" collapsed="1">
      <c r="A24" s="21">
        <v>21</v>
      </c>
      <c r="B24" s="160" t="s">
        <v>80</v>
      </c>
      <c r="C24" s="161">
        <v>40253</v>
      </c>
      <c r="D24" s="161">
        <v>40366</v>
      </c>
      <c r="E24" s="162">
        <v>-0.06948575234068732</v>
      </c>
      <c r="F24" s="162">
        <v>0.17151402351138545</v>
      </c>
      <c r="G24" s="162">
        <v>0.19730618567021607</v>
      </c>
      <c r="H24" s="162">
        <v>0.19277392716074848</v>
      </c>
      <c r="I24" s="162">
        <v>-0.28190543890381936</v>
      </c>
      <c r="J24" s="163">
        <v>-0.08486188181062826</v>
      </c>
    </row>
    <row r="25" spans="1:10" s="20" customFormat="1" ht="14.25" collapsed="1">
      <c r="A25" s="21">
        <v>22</v>
      </c>
      <c r="B25" s="160" t="s">
        <v>81</v>
      </c>
      <c r="C25" s="161">
        <v>40114</v>
      </c>
      <c r="D25" s="161">
        <v>40401</v>
      </c>
      <c r="E25" s="162">
        <v>-0.035922620210445566</v>
      </c>
      <c r="F25" s="162">
        <v>0.22142595856093905</v>
      </c>
      <c r="G25" s="162">
        <v>0.27622866047885064</v>
      </c>
      <c r="H25" s="162">
        <v>0.12019428100979135</v>
      </c>
      <c r="I25" s="162">
        <v>-0.29539272964169483</v>
      </c>
      <c r="J25" s="163">
        <v>-0.09174382846336271</v>
      </c>
    </row>
    <row r="26" spans="1:10" s="20" customFormat="1" ht="14.25" collapsed="1">
      <c r="A26" s="21">
        <v>23</v>
      </c>
      <c r="B26" s="160" t="s">
        <v>84</v>
      </c>
      <c r="C26" s="161">
        <v>40226</v>
      </c>
      <c r="D26" s="161">
        <v>40430</v>
      </c>
      <c r="E26" s="162">
        <v>0.0023662371434749474</v>
      </c>
      <c r="F26" s="162">
        <v>0.03170347087301173</v>
      </c>
      <c r="G26" s="162">
        <v>0.06396407056543474</v>
      </c>
      <c r="H26" s="162">
        <v>0.15327380690842118</v>
      </c>
      <c r="I26" s="162">
        <v>0.6469858146718039</v>
      </c>
      <c r="J26" s="163">
        <v>0.1505001532049115</v>
      </c>
    </row>
    <row r="27" spans="1:10" s="20" customFormat="1" ht="14.25" collapsed="1">
      <c r="A27" s="21">
        <v>24</v>
      </c>
      <c r="B27" s="160" t="s">
        <v>86</v>
      </c>
      <c r="C27" s="161">
        <v>40268</v>
      </c>
      <c r="D27" s="161">
        <v>40430</v>
      </c>
      <c r="E27" s="162">
        <v>-0.0832054468119987</v>
      </c>
      <c r="F27" s="162">
        <v>0.1080339868746576</v>
      </c>
      <c r="G27" s="162">
        <v>0.1318975811206402</v>
      </c>
      <c r="H27" s="162">
        <v>0.034639479461297196</v>
      </c>
      <c r="I27" s="162">
        <v>-0.6326759693225428</v>
      </c>
      <c r="J27" s="163">
        <v>-0.24528109856021718</v>
      </c>
    </row>
    <row r="28" spans="1:10" s="20" customFormat="1" ht="14.25" collapsed="1">
      <c r="A28" s="21">
        <v>25</v>
      </c>
      <c r="B28" s="160" t="s">
        <v>108</v>
      </c>
      <c r="C28" s="161">
        <v>40427</v>
      </c>
      <c r="D28" s="161">
        <v>40543</v>
      </c>
      <c r="E28" s="162">
        <v>0.10098426332172572</v>
      </c>
      <c r="F28" s="162">
        <v>0.20378839346497046</v>
      </c>
      <c r="G28" s="162">
        <v>0.22376489690780033</v>
      </c>
      <c r="H28" s="162">
        <v>0.2456929800465817</v>
      </c>
      <c r="I28" s="162">
        <v>0.20618256465517315</v>
      </c>
      <c r="J28" s="163">
        <v>0.05938897399097809</v>
      </c>
    </row>
    <row r="29" spans="1:10" s="20" customFormat="1" ht="14.25" collapsed="1">
      <c r="A29" s="21">
        <v>26</v>
      </c>
      <c r="B29" s="160" t="s">
        <v>144</v>
      </c>
      <c r="C29" s="161">
        <v>40333</v>
      </c>
      <c r="D29" s="161">
        <v>40572</v>
      </c>
      <c r="E29" s="162">
        <v>0</v>
      </c>
      <c r="F29" s="162">
        <v>0</v>
      </c>
      <c r="G29" s="162">
        <v>0</v>
      </c>
      <c r="H29" s="162">
        <v>0</v>
      </c>
      <c r="I29" s="162">
        <v>-0.0740989120000024</v>
      </c>
      <c r="J29" s="163">
        <v>-0.023994876158661027</v>
      </c>
    </row>
    <row r="30" spans="1:10" s="20" customFormat="1" ht="14.25" collapsed="1">
      <c r="A30" s="21">
        <v>27</v>
      </c>
      <c r="B30" s="160" t="s">
        <v>97</v>
      </c>
      <c r="C30" s="161">
        <v>40444</v>
      </c>
      <c r="D30" s="161">
        <v>40638</v>
      </c>
      <c r="E30" s="162">
        <v>-0.005669816239879721</v>
      </c>
      <c r="F30" s="162">
        <v>0.19724254904412386</v>
      </c>
      <c r="G30" s="162">
        <v>0.14174929283989357</v>
      </c>
      <c r="H30" s="162">
        <v>0.019990600412323145</v>
      </c>
      <c r="I30" s="162">
        <v>-0.1563933679606313</v>
      </c>
      <c r="J30" s="163">
        <v>-0.0553091057470565</v>
      </c>
    </row>
    <row r="31" spans="1:10" s="20" customFormat="1" ht="14.25" collapsed="1">
      <c r="A31" s="21">
        <v>28</v>
      </c>
      <c r="B31" s="160" t="s">
        <v>107</v>
      </c>
      <c r="C31" s="161">
        <v>40427</v>
      </c>
      <c r="D31" s="161">
        <v>40708</v>
      </c>
      <c r="E31" s="162">
        <v>0.07726153391273449</v>
      </c>
      <c r="F31" s="162">
        <v>0.1794704432181824</v>
      </c>
      <c r="G31" s="162">
        <v>0.20298456376567997</v>
      </c>
      <c r="H31" s="162">
        <v>0.252202762411748</v>
      </c>
      <c r="I31" s="162">
        <v>0.5408273535638661</v>
      </c>
      <c r="J31" s="163">
        <v>0.16713385966756156</v>
      </c>
    </row>
    <row r="32" spans="1:10" s="20" customFormat="1" ht="14.25" collapsed="1">
      <c r="A32" s="21">
        <v>29</v>
      </c>
      <c r="B32" s="160" t="s">
        <v>119</v>
      </c>
      <c r="C32" s="161">
        <v>40716</v>
      </c>
      <c r="D32" s="161">
        <v>40897</v>
      </c>
      <c r="E32" s="162">
        <v>-0.058292826657265207</v>
      </c>
      <c r="F32" s="162">
        <v>-0.02312637451291255</v>
      </c>
      <c r="G32" s="162">
        <v>-0.008539787140585009</v>
      </c>
      <c r="H32" s="162">
        <v>0.046701976770525455</v>
      </c>
      <c r="I32" s="162">
        <v>0.7668629498163977</v>
      </c>
      <c r="J32" s="163">
        <v>0.283655162592662</v>
      </c>
    </row>
    <row r="33" spans="1:10" s="20" customFormat="1" ht="14.25" collapsed="1">
      <c r="A33" s="21">
        <v>30</v>
      </c>
      <c r="B33" s="160" t="s">
        <v>158</v>
      </c>
      <c r="C33" s="161">
        <v>41026</v>
      </c>
      <c r="D33" s="161">
        <v>41242</v>
      </c>
      <c r="E33" s="162">
        <v>-0.014486234292347855</v>
      </c>
      <c r="F33" s="162">
        <v>0.14992668853938196</v>
      </c>
      <c r="G33" s="162">
        <v>0.14063300865460637</v>
      </c>
      <c r="H33" s="162">
        <v>0.08878819521107695</v>
      </c>
      <c r="I33" s="162">
        <v>0.08394967235494799</v>
      </c>
      <c r="J33" s="163">
        <v>0.06227966267682805</v>
      </c>
    </row>
    <row r="34" spans="1:10" s="20" customFormat="1" ht="14.25" collapsed="1">
      <c r="A34" s="21">
        <v>31</v>
      </c>
      <c r="B34" s="160" t="s">
        <v>162</v>
      </c>
      <c r="C34" s="161">
        <v>41127</v>
      </c>
      <c r="D34" s="161">
        <v>41332</v>
      </c>
      <c r="E34" s="162">
        <v>0.008315526494351078</v>
      </c>
      <c r="F34" s="162">
        <v>0.03545990022434742</v>
      </c>
      <c r="G34" s="162">
        <v>0.07025599341565036</v>
      </c>
      <c r="H34" s="162">
        <v>0.18738201907056617</v>
      </c>
      <c r="I34" s="162">
        <v>0.21494607017544154</v>
      </c>
      <c r="J34" s="163">
        <v>0.19602793395819873</v>
      </c>
    </row>
    <row r="35" spans="1:11" s="20" customFormat="1" ht="15.75" thickBot="1">
      <c r="A35" s="159"/>
      <c r="B35" s="164" t="s">
        <v>159</v>
      </c>
      <c r="C35" s="165" t="s">
        <v>67</v>
      </c>
      <c r="D35" s="165" t="s">
        <v>67</v>
      </c>
      <c r="E35" s="166">
        <f>AVERAGE(E4:E34)</f>
        <v>-0.025042127047867322</v>
      </c>
      <c r="F35" s="166">
        <f>AVERAGE(F4:F34)</f>
        <v>0.07243077370075948</v>
      </c>
      <c r="G35" s="166">
        <f>AVERAGE(G4:G34)</f>
        <v>0.09802370893936867</v>
      </c>
      <c r="H35" s="166">
        <f>AVERAGE(H4:H34)</f>
        <v>0.097257684710202</v>
      </c>
      <c r="I35" s="166">
        <f>AVERAGE(I4:I34)</f>
        <v>0.11806374695337579</v>
      </c>
      <c r="J35" s="165" t="s">
        <v>67</v>
      </c>
      <c r="K35" s="167"/>
    </row>
    <row r="36" spans="1:10" s="20" customFormat="1" ht="14.25">
      <c r="A36" s="189" t="s">
        <v>133</v>
      </c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0" s="20" customFormat="1" ht="15" thickBot="1">
      <c r="A37" s="184" t="s">
        <v>134</v>
      </c>
      <c r="B37" s="184"/>
      <c r="C37" s="184"/>
      <c r="D37" s="184"/>
      <c r="E37" s="184"/>
      <c r="F37" s="184"/>
      <c r="G37" s="184"/>
      <c r="H37" s="184"/>
      <c r="I37" s="184"/>
      <c r="J37" s="184"/>
    </row>
    <row r="38" s="20" customFormat="1" ht="14.25" collapsed="1">
      <c r="J38" s="19"/>
    </row>
    <row r="39" spans="4:10" s="20" customFormat="1" ht="14.25" hidden="1" outlineLevel="1" collapsed="1">
      <c r="D39" s="20" t="s">
        <v>146</v>
      </c>
      <c r="E39" s="117">
        <f>AVERAGE(E4:E34)</f>
        <v>-0.025042127047867322</v>
      </c>
      <c r="J39" s="19"/>
    </row>
    <row r="40" spans="4:10" s="20" customFormat="1" ht="14.25" hidden="1" outlineLevel="1" collapsed="1">
      <c r="D40" s="20" t="s">
        <v>147</v>
      </c>
      <c r="E40" s="118" t="e">
        <f>AVERAGE(#REF!)</f>
        <v>#REF!</v>
      </c>
      <c r="J40" s="19"/>
    </row>
    <row r="41" spans="5:10" s="20" customFormat="1" ht="14.25" collapsed="1">
      <c r="E41" s="117"/>
      <c r="F41" s="117"/>
      <c r="J41" s="19"/>
    </row>
    <row r="42" spans="5:10" s="20" customFormat="1" ht="14.25" collapsed="1">
      <c r="E42" s="118"/>
      <c r="I42" s="118"/>
      <c r="J42" s="19"/>
    </row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 collapsed="1"/>
    <row r="50" s="20" customFormat="1" ht="14.25" collapsed="1"/>
    <row r="51" s="20" customFormat="1" ht="14.25" collapsed="1"/>
    <row r="52" s="20" customFormat="1" ht="14.25" collapsed="1"/>
    <row r="53" s="20" customFormat="1" ht="14.25" collapsed="1"/>
    <row r="54" s="20" customFormat="1" ht="14.25" collapsed="1"/>
    <row r="55" s="20" customFormat="1" ht="14.25" collapsed="1"/>
    <row r="56" s="20" customFormat="1" ht="14.25"/>
    <row r="57" s="20" customFormat="1" ht="14.25"/>
    <row r="58" spans="3:8" s="31" customFormat="1" ht="14.25">
      <c r="C58" s="32"/>
      <c r="D58" s="32"/>
      <c r="E58" s="33"/>
      <c r="F58" s="33"/>
      <c r="G58" s="33"/>
      <c r="H58" s="33"/>
    </row>
    <row r="59" spans="3:8" s="31" customFormat="1" ht="14.25">
      <c r="C59" s="32"/>
      <c r="D59" s="32"/>
      <c r="E59" s="33"/>
      <c r="F59" s="33"/>
      <c r="G59" s="33"/>
      <c r="H59" s="33"/>
    </row>
    <row r="60" spans="3:8" s="31" customFormat="1" ht="14.25">
      <c r="C60" s="32"/>
      <c r="D60" s="32"/>
      <c r="E60" s="33"/>
      <c r="F60" s="33"/>
      <c r="G60" s="33"/>
      <c r="H60" s="33"/>
    </row>
    <row r="61" spans="3:8" s="31" customFormat="1" ht="14.25">
      <c r="C61" s="32"/>
      <c r="D61" s="32"/>
      <c r="E61" s="33"/>
      <c r="F61" s="33"/>
      <c r="G61" s="33"/>
      <c r="H61" s="33"/>
    </row>
    <row r="62" spans="3:8" s="31" customFormat="1" ht="14.25">
      <c r="C62" s="32"/>
      <c r="D62" s="32"/>
      <c r="E62" s="33"/>
      <c r="F62" s="33"/>
      <c r="G62" s="33"/>
      <c r="H62" s="33"/>
    </row>
    <row r="63" spans="3:8" s="31" customFormat="1" ht="14.25">
      <c r="C63" s="32"/>
      <c r="D63" s="32"/>
      <c r="E63" s="33"/>
      <c r="F63" s="33"/>
      <c r="G63" s="33"/>
      <c r="H63" s="33"/>
    </row>
    <row r="64" spans="3:8" s="31" customFormat="1" ht="14.25">
      <c r="C64" s="32"/>
      <c r="D64" s="32"/>
      <c r="E64" s="33"/>
      <c r="F64" s="33"/>
      <c r="G64" s="33"/>
      <c r="H64" s="33"/>
    </row>
    <row r="65" spans="3:8" s="31" customFormat="1" ht="14.25">
      <c r="C65" s="32"/>
      <c r="D65" s="32"/>
      <c r="E65" s="33"/>
      <c r="F65" s="33"/>
      <c r="G65" s="33"/>
      <c r="H65" s="33"/>
    </row>
    <row r="66" spans="3:8" s="31" customFormat="1" ht="14.25">
      <c r="C66" s="32"/>
      <c r="D66" s="32"/>
      <c r="E66" s="33"/>
      <c r="F66" s="33"/>
      <c r="G66" s="33"/>
      <c r="H66" s="33"/>
    </row>
    <row r="67" spans="3:8" s="31" customFormat="1" ht="14.25">
      <c r="C67" s="32"/>
      <c r="D67" s="32"/>
      <c r="E67" s="33"/>
      <c r="F67" s="33"/>
      <c r="G67" s="33"/>
      <c r="H67" s="33"/>
    </row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  <row r="73" spans="3:8" s="31" customFormat="1" ht="14.25">
      <c r="C73" s="32"/>
      <c r="D73" s="32"/>
      <c r="E73" s="33"/>
      <c r="F73" s="33"/>
      <c r="G73" s="33"/>
      <c r="H73" s="33"/>
    </row>
    <row r="74" spans="3:8" s="31" customFormat="1" ht="14.25">
      <c r="C74" s="32"/>
      <c r="D74" s="32"/>
      <c r="E74" s="33"/>
      <c r="F74" s="33"/>
      <c r="G74" s="33"/>
      <c r="H74" s="33"/>
    </row>
    <row r="75" spans="3:8" s="31" customFormat="1" ht="14.25">
      <c r="C75" s="32"/>
      <c r="D75" s="32"/>
      <c r="E75" s="33"/>
      <c r="F75" s="33"/>
      <c r="G75" s="33"/>
      <c r="H75" s="33"/>
    </row>
    <row r="76" spans="3:8" s="31" customFormat="1" ht="14.25">
      <c r="C76" s="32"/>
      <c r="D76" s="32"/>
      <c r="E76" s="33"/>
      <c r="F76" s="33"/>
      <c r="G76" s="33"/>
      <c r="H76" s="33"/>
    </row>
    <row r="77" spans="3:8" s="31" customFormat="1" ht="14.25">
      <c r="C77" s="32"/>
      <c r="D77" s="32"/>
      <c r="E77" s="33"/>
      <c r="F77" s="33"/>
      <c r="G77" s="33"/>
      <c r="H77" s="33"/>
    </row>
  </sheetData>
  <mergeCells count="5">
    <mergeCell ref="A37:J37"/>
    <mergeCell ref="A1:I1"/>
    <mergeCell ref="A2:A3"/>
    <mergeCell ref="E2:J2"/>
    <mergeCell ref="A36:J3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1"/>
  <sheetViews>
    <sheetView zoomScale="75" zoomScaleNormal="75" workbookViewId="0" topLeftCell="A1">
      <selection activeCell="G31" sqref="G31"/>
    </sheetView>
  </sheetViews>
  <sheetFormatPr defaultColWidth="9.00390625" defaultRowHeight="12.75"/>
  <cols>
    <col min="1" max="1" width="3.875" style="31" customWidth="1"/>
    <col min="2" max="2" width="61.8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90" t="s">
        <v>127</v>
      </c>
      <c r="B1" s="190"/>
      <c r="C1" s="190"/>
      <c r="D1" s="190"/>
      <c r="E1" s="190"/>
      <c r="F1" s="190"/>
      <c r="G1" s="190"/>
    </row>
    <row r="2" spans="1:7" ht="15.75" thickBot="1">
      <c r="A2" s="186" t="s">
        <v>54</v>
      </c>
      <c r="B2" s="99"/>
      <c r="C2" s="191" t="s">
        <v>35</v>
      </c>
      <c r="D2" s="192"/>
      <c r="E2" s="191" t="s">
        <v>36</v>
      </c>
      <c r="F2" s="192"/>
      <c r="G2" s="100"/>
    </row>
    <row r="3" spans="1:7" ht="45.75" thickBot="1">
      <c r="A3" s="187"/>
      <c r="B3" s="44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140</v>
      </c>
    </row>
    <row r="4" spans="1:8" ht="15" customHeight="1">
      <c r="A4" s="21">
        <v>1</v>
      </c>
      <c r="B4" s="39" t="s">
        <v>108</v>
      </c>
      <c r="C4" s="40">
        <v>367.63358999999986</v>
      </c>
      <c r="D4" s="105">
        <v>0.2803426019580979</v>
      </c>
      <c r="E4" s="41">
        <v>195</v>
      </c>
      <c r="F4" s="105">
        <v>0.16290726817042606</v>
      </c>
      <c r="G4" s="42">
        <v>212.50822080200496</v>
      </c>
      <c r="H4" s="59"/>
    </row>
    <row r="5" spans="1:8" ht="14.25" customHeight="1">
      <c r="A5" s="21">
        <v>2</v>
      </c>
      <c r="B5" s="39" t="s">
        <v>33</v>
      </c>
      <c r="C5" s="40">
        <v>-125.76869000000018</v>
      </c>
      <c r="D5" s="105">
        <v>-0.06171062980276562</v>
      </c>
      <c r="E5" s="41">
        <v>2269</v>
      </c>
      <c r="F5" s="105">
        <v>0.04706980603671818</v>
      </c>
      <c r="G5" s="42">
        <v>84.20176004709269</v>
      </c>
      <c r="H5" s="59"/>
    </row>
    <row r="6" spans="1:7" ht="14.25">
      <c r="A6" s="21">
        <v>3</v>
      </c>
      <c r="B6" s="39" t="s">
        <v>106</v>
      </c>
      <c r="C6" s="40">
        <v>-57.96166999999992</v>
      </c>
      <c r="D6" s="105">
        <v>-0.05649037314724631</v>
      </c>
      <c r="E6" s="41">
        <v>3</v>
      </c>
      <c r="F6" s="105">
        <v>0.0020352781546811396</v>
      </c>
      <c r="G6" s="42">
        <v>2.031153561736706</v>
      </c>
    </row>
    <row r="7" spans="1:7" ht="14.25">
      <c r="A7" s="21">
        <v>4</v>
      </c>
      <c r="B7" s="39" t="s">
        <v>169</v>
      </c>
      <c r="C7" s="40">
        <v>88.86237999999989</v>
      </c>
      <c r="D7" s="105">
        <v>0.01856926007237728</v>
      </c>
      <c r="E7" s="41">
        <v>0</v>
      </c>
      <c r="F7" s="105">
        <v>0</v>
      </c>
      <c r="G7" s="42">
        <v>0</v>
      </c>
    </row>
    <row r="8" spans="1:7" ht="14.25">
      <c r="A8" s="21">
        <v>5</v>
      </c>
      <c r="B8" s="39" t="s">
        <v>82</v>
      </c>
      <c r="C8" s="40">
        <v>13.773770000000017</v>
      </c>
      <c r="D8" s="105">
        <v>0.007952198670693965</v>
      </c>
      <c r="E8" s="41">
        <v>0</v>
      </c>
      <c r="F8" s="105">
        <v>0</v>
      </c>
      <c r="G8" s="42">
        <v>0</v>
      </c>
    </row>
    <row r="9" spans="1:7" ht="14.25">
      <c r="A9" s="21">
        <v>6</v>
      </c>
      <c r="B9" s="39" t="s">
        <v>105</v>
      </c>
      <c r="C9" s="40">
        <v>0.9578999999999067</v>
      </c>
      <c r="D9" s="105">
        <v>0.0004063971915717825</v>
      </c>
      <c r="E9" s="41">
        <v>0</v>
      </c>
      <c r="F9" s="105">
        <v>0</v>
      </c>
      <c r="G9" s="42">
        <v>0</v>
      </c>
    </row>
    <row r="10" spans="1:8" ht="14.25">
      <c r="A10" s="21">
        <v>7</v>
      </c>
      <c r="B10" s="39" t="s">
        <v>141</v>
      </c>
      <c r="C10" s="40">
        <v>0</v>
      </c>
      <c r="D10" s="105">
        <v>0</v>
      </c>
      <c r="E10" s="41">
        <v>0</v>
      </c>
      <c r="F10" s="105">
        <v>0</v>
      </c>
      <c r="G10" s="42">
        <v>0</v>
      </c>
      <c r="H10" s="59"/>
    </row>
    <row r="11" spans="1:7" ht="14.25">
      <c r="A11" s="21">
        <v>8</v>
      </c>
      <c r="B11" s="39" t="s">
        <v>144</v>
      </c>
      <c r="C11" s="40">
        <v>0</v>
      </c>
      <c r="D11" s="105">
        <v>0</v>
      </c>
      <c r="E11" s="41">
        <v>0</v>
      </c>
      <c r="F11" s="105">
        <v>0</v>
      </c>
      <c r="G11" s="42">
        <v>0</v>
      </c>
    </row>
    <row r="12" spans="1:7" ht="14.25">
      <c r="A12" s="21">
        <v>9</v>
      </c>
      <c r="B12" s="39" t="s">
        <v>22</v>
      </c>
      <c r="C12" s="40">
        <v>-15.537469999999972</v>
      </c>
      <c r="D12" s="105">
        <v>-0.011987227373373164</v>
      </c>
      <c r="E12" s="41">
        <v>0</v>
      </c>
      <c r="F12" s="105">
        <v>0</v>
      </c>
      <c r="G12" s="42">
        <v>0</v>
      </c>
    </row>
    <row r="13" spans="1:7" ht="14.25">
      <c r="A13" s="21">
        <v>10</v>
      </c>
      <c r="B13" s="39" t="s">
        <v>86</v>
      </c>
      <c r="C13" s="40">
        <v>-15.64848000000001</v>
      </c>
      <c r="D13" s="105">
        <v>-0.08320544681198608</v>
      </c>
      <c r="E13" s="41">
        <v>0</v>
      </c>
      <c r="F13" s="105">
        <v>0</v>
      </c>
      <c r="G13" s="42">
        <v>0</v>
      </c>
    </row>
    <row r="14" spans="1:7" ht="14.25">
      <c r="A14" s="21">
        <v>11</v>
      </c>
      <c r="B14" s="39" t="s">
        <v>158</v>
      </c>
      <c r="C14" s="40">
        <v>-23.342080000000077</v>
      </c>
      <c r="D14" s="105">
        <v>-0.014486234292346483</v>
      </c>
      <c r="E14" s="41">
        <v>0</v>
      </c>
      <c r="F14" s="105">
        <v>0</v>
      </c>
      <c r="G14" s="42">
        <v>0</v>
      </c>
    </row>
    <row r="15" spans="1:7" ht="14.25">
      <c r="A15" s="21">
        <v>12</v>
      </c>
      <c r="B15" s="39" t="s">
        <v>114</v>
      </c>
      <c r="C15" s="40">
        <v>-27.52421000000002</v>
      </c>
      <c r="D15" s="105">
        <v>-0.05126476840213089</v>
      </c>
      <c r="E15" s="41">
        <v>0</v>
      </c>
      <c r="F15" s="105">
        <v>0</v>
      </c>
      <c r="G15" s="42">
        <v>0</v>
      </c>
    </row>
    <row r="16" spans="1:7" ht="14.25">
      <c r="A16" s="21">
        <v>13</v>
      </c>
      <c r="B16" s="39" t="s">
        <v>26</v>
      </c>
      <c r="C16" s="40">
        <v>-50.304890000000015</v>
      </c>
      <c r="D16" s="105">
        <v>-0.048768783536064765</v>
      </c>
      <c r="E16" s="41">
        <v>0</v>
      </c>
      <c r="F16" s="105">
        <v>0</v>
      </c>
      <c r="G16" s="42">
        <v>0</v>
      </c>
    </row>
    <row r="17" spans="1:7" ht="14.25">
      <c r="A17" s="21">
        <v>14</v>
      </c>
      <c r="B17" s="39" t="s">
        <v>23</v>
      </c>
      <c r="C17" s="40">
        <v>-53.674569999999825</v>
      </c>
      <c r="D17" s="105">
        <v>-0.014883497660341128</v>
      </c>
      <c r="E17" s="41">
        <v>0</v>
      </c>
      <c r="F17" s="105">
        <v>0</v>
      </c>
      <c r="G17" s="42">
        <v>0</v>
      </c>
    </row>
    <row r="18" spans="1:7" ht="14.25">
      <c r="A18" s="21">
        <v>15</v>
      </c>
      <c r="B18" s="39" t="s">
        <v>28</v>
      </c>
      <c r="C18" s="40">
        <v>-53.77180000000005</v>
      </c>
      <c r="D18" s="105">
        <v>-0.07968430836276388</v>
      </c>
      <c r="E18" s="41">
        <v>0</v>
      </c>
      <c r="F18" s="105">
        <v>0</v>
      </c>
      <c r="G18" s="42">
        <v>0</v>
      </c>
    </row>
    <row r="19" spans="1:7" ht="14.25">
      <c r="A19" s="21">
        <v>16</v>
      </c>
      <c r="B19" s="39" t="s">
        <v>119</v>
      </c>
      <c r="C19" s="40">
        <v>-89.3560900000001</v>
      </c>
      <c r="D19" s="105">
        <v>-0.05829282665726014</v>
      </c>
      <c r="E19" s="41">
        <v>0</v>
      </c>
      <c r="F19" s="105">
        <v>0</v>
      </c>
      <c r="G19" s="42">
        <v>0</v>
      </c>
    </row>
    <row r="20" spans="1:7" ht="14.25">
      <c r="A20" s="21">
        <v>17</v>
      </c>
      <c r="B20" s="39" t="s">
        <v>18</v>
      </c>
      <c r="C20" s="40">
        <v>-167.97571999999997</v>
      </c>
      <c r="D20" s="105">
        <v>-0.16279455851865307</v>
      </c>
      <c r="E20" s="41">
        <v>0</v>
      </c>
      <c r="F20" s="105">
        <v>0</v>
      </c>
      <c r="G20" s="42">
        <v>0</v>
      </c>
    </row>
    <row r="21" spans="1:7" ht="13.5" customHeight="1">
      <c r="A21" s="21">
        <v>18</v>
      </c>
      <c r="B21" s="39" t="s">
        <v>81</v>
      </c>
      <c r="C21" s="40">
        <v>-121.63268999999995</v>
      </c>
      <c r="D21" s="105">
        <v>-0.03613192923775045</v>
      </c>
      <c r="E21" s="41">
        <v>-1</v>
      </c>
      <c r="F21" s="105">
        <v>-0.00021710811984368216</v>
      </c>
      <c r="G21" s="42">
        <v>-0.6894467064697402</v>
      </c>
    </row>
    <row r="22" spans="1:7" ht="14.25">
      <c r="A22" s="21">
        <v>19</v>
      </c>
      <c r="B22" s="39" t="s">
        <v>21</v>
      </c>
      <c r="C22" s="40">
        <v>-58.058290000000035</v>
      </c>
      <c r="D22" s="105">
        <v>-0.01450709344051222</v>
      </c>
      <c r="E22" s="41">
        <v>-1</v>
      </c>
      <c r="F22" s="105">
        <v>-0.0002654632333421821</v>
      </c>
      <c r="G22" s="42">
        <v>-1.0532605840191853</v>
      </c>
    </row>
    <row r="23" spans="1:7" ht="14.25">
      <c r="A23" s="21">
        <v>20</v>
      </c>
      <c r="B23" s="39" t="s">
        <v>109</v>
      </c>
      <c r="C23" s="40">
        <v>-6.771899999999906</v>
      </c>
      <c r="D23" s="105">
        <v>-0.007767126546149148</v>
      </c>
      <c r="E23" s="41">
        <v>-2</v>
      </c>
      <c r="F23" s="105">
        <v>-0.003401360544217687</v>
      </c>
      <c r="G23" s="42">
        <v>-2.924700476190479</v>
      </c>
    </row>
    <row r="24" spans="1:7" ht="14.25">
      <c r="A24" s="21">
        <v>21</v>
      </c>
      <c r="B24" s="39" t="s">
        <v>31</v>
      </c>
      <c r="C24" s="40">
        <v>-42.31029000000004</v>
      </c>
      <c r="D24" s="105">
        <v>-0.06167468313008407</v>
      </c>
      <c r="E24" s="41">
        <v>-42</v>
      </c>
      <c r="F24" s="105">
        <v>-0.004289653763660505</v>
      </c>
      <c r="G24" s="42">
        <v>-2.959713693089161</v>
      </c>
    </row>
    <row r="25" spans="1:7" ht="14.25">
      <c r="A25" s="21">
        <v>22</v>
      </c>
      <c r="B25" s="39" t="s">
        <v>107</v>
      </c>
      <c r="C25" s="40">
        <v>149.4391199999999</v>
      </c>
      <c r="D25" s="105">
        <v>0.07347369448266136</v>
      </c>
      <c r="E25" s="41">
        <v>-5</v>
      </c>
      <c r="F25" s="105">
        <v>-0.0035161744022503515</v>
      </c>
      <c r="G25" s="42">
        <v>-7.021720921237756</v>
      </c>
    </row>
    <row r="26" spans="1:7" ht="14.25">
      <c r="A26" s="21">
        <v>23</v>
      </c>
      <c r="B26" s="39" t="s">
        <v>84</v>
      </c>
      <c r="C26" s="40">
        <v>-4.823680000000167</v>
      </c>
      <c r="D26" s="105">
        <v>-0.0022565126050705956</v>
      </c>
      <c r="E26" s="41">
        <v>-6</v>
      </c>
      <c r="F26" s="105">
        <v>-0.004611837048424289</v>
      </c>
      <c r="G26" s="42">
        <v>-9.883456325903115</v>
      </c>
    </row>
    <row r="27" spans="1:7" ht="14.25">
      <c r="A27" s="21">
        <v>24</v>
      </c>
      <c r="B27" s="39" t="s">
        <v>101</v>
      </c>
      <c r="C27" s="40">
        <v>-902.7433509999997</v>
      </c>
      <c r="D27" s="105">
        <v>-0.045021549352394656</v>
      </c>
      <c r="E27" s="41">
        <v>-56</v>
      </c>
      <c r="F27" s="105">
        <v>-0.0010238595849712039</v>
      </c>
      <c r="G27" s="42">
        <v>-15.517642366670287</v>
      </c>
    </row>
    <row r="28" spans="1:7" ht="14.25">
      <c r="A28" s="21">
        <v>25</v>
      </c>
      <c r="B28" s="39" t="s">
        <v>97</v>
      </c>
      <c r="C28" s="40">
        <v>-66.49052000000002</v>
      </c>
      <c r="D28" s="105">
        <v>-0.04131264834093176</v>
      </c>
      <c r="E28" s="41">
        <v>-68</v>
      </c>
      <c r="F28" s="105">
        <v>-0.03584607274644175</v>
      </c>
      <c r="G28" s="42">
        <v>-56.25265508552186</v>
      </c>
    </row>
    <row r="29" spans="1:7" ht="14.25">
      <c r="A29" s="21">
        <v>26</v>
      </c>
      <c r="B29" s="39" t="s">
        <v>80</v>
      </c>
      <c r="C29" s="40">
        <v>-241.10318999999996</v>
      </c>
      <c r="D29" s="105">
        <v>-0.09447916001481048</v>
      </c>
      <c r="E29" s="41">
        <v>-88820</v>
      </c>
      <c r="F29" s="105">
        <v>-0.026859779672390522</v>
      </c>
      <c r="G29" s="42">
        <v>-66.54530706441476</v>
      </c>
    </row>
    <row r="30" spans="1:7" ht="14.25">
      <c r="A30" s="21">
        <v>27</v>
      </c>
      <c r="B30" s="39" t="s">
        <v>85</v>
      </c>
      <c r="C30" s="40">
        <v>-73.26901000000001</v>
      </c>
      <c r="D30" s="105">
        <v>-0.0765045575801838</v>
      </c>
      <c r="E30" s="41">
        <v>-40</v>
      </c>
      <c r="F30" s="105">
        <v>-0.07462686567164178</v>
      </c>
      <c r="G30" s="42">
        <v>-71.64273358208955</v>
      </c>
    </row>
    <row r="31" spans="1:7" ht="14.25">
      <c r="A31" s="21">
        <v>28</v>
      </c>
      <c r="B31" s="39" t="s">
        <v>103</v>
      </c>
      <c r="C31" s="40">
        <v>-272.04606</v>
      </c>
      <c r="D31" s="105">
        <v>-0.07397861873557939</v>
      </c>
      <c r="E31" s="41">
        <v>-110</v>
      </c>
      <c r="F31" s="105">
        <v>-0.021636506687647522</v>
      </c>
      <c r="G31" s="42">
        <v>-80.7848386309991</v>
      </c>
    </row>
    <row r="32" spans="1:7" ht="14.25">
      <c r="A32" s="21">
        <v>29</v>
      </c>
      <c r="B32" s="39" t="s">
        <v>24</v>
      </c>
      <c r="C32" s="40">
        <v>-3.8947200000006705</v>
      </c>
      <c r="D32" s="105">
        <v>-0.0002329041719710097</v>
      </c>
      <c r="E32" s="41">
        <v>-74</v>
      </c>
      <c r="F32" s="105">
        <v>-0.007629652541499124</v>
      </c>
      <c r="G32" s="42">
        <v>-128.1243802082696</v>
      </c>
    </row>
    <row r="33" spans="1:7" ht="14.25">
      <c r="A33" s="21">
        <v>30</v>
      </c>
      <c r="B33" s="39" t="s">
        <v>162</v>
      </c>
      <c r="C33" s="40">
        <v>-649.7688300000001</v>
      </c>
      <c r="D33" s="105">
        <v>-0.48407553850827956</v>
      </c>
      <c r="E33" s="41">
        <v>-544</v>
      </c>
      <c r="F33" s="105">
        <v>-0.4883303411131059</v>
      </c>
      <c r="G33" s="42">
        <v>-659.0941380102635</v>
      </c>
    </row>
    <row r="34" spans="1:7" ht="14.25">
      <c r="A34" s="21">
        <v>31</v>
      </c>
      <c r="B34" s="39" t="s">
        <v>115</v>
      </c>
      <c r="C34" s="40" t="s">
        <v>30</v>
      </c>
      <c r="D34" s="105" t="s">
        <v>30</v>
      </c>
      <c r="E34" s="41" t="s">
        <v>30</v>
      </c>
      <c r="F34" s="105" t="s">
        <v>30</v>
      </c>
      <c r="G34" s="42" t="s">
        <v>170</v>
      </c>
    </row>
    <row r="35" spans="1:8" ht="15.75" thickBot="1">
      <c r="A35" s="98"/>
      <c r="B35" s="101" t="s">
        <v>66</v>
      </c>
      <c r="C35" s="102">
        <f>SUM(C4:C34)</f>
        <v>-2503.1114410000014</v>
      </c>
      <c r="D35" s="106">
        <v>-0.02634209914398406</v>
      </c>
      <c r="E35" s="103">
        <f>SUM(E4:E34)</f>
        <v>-87302</v>
      </c>
      <c r="F35" s="106">
        <v>-0.02421896326347631</v>
      </c>
      <c r="G35" s="104">
        <f>SUM(G4:G34)</f>
        <v>-803.7528592443039</v>
      </c>
      <c r="H35" s="59"/>
    </row>
    <row r="36" spans="2:8" ht="14.25">
      <c r="B36" s="75"/>
      <c r="C36" s="76"/>
      <c r="D36" s="77"/>
      <c r="E36" s="78"/>
      <c r="F36" s="77"/>
      <c r="G36" s="76"/>
      <c r="H36" s="59"/>
    </row>
    <row r="55" spans="2:5" ht="15">
      <c r="B55" s="67"/>
      <c r="C55" s="68"/>
      <c r="D55" s="69"/>
      <c r="E55" s="70"/>
    </row>
    <row r="56" spans="2:5" ht="15">
      <c r="B56" s="67"/>
      <c r="C56" s="68"/>
      <c r="D56" s="69"/>
      <c r="E56" s="70"/>
    </row>
    <row r="57" spans="2:5" ht="15">
      <c r="B57" s="67"/>
      <c r="C57" s="68"/>
      <c r="D57" s="69"/>
      <c r="E57" s="70"/>
    </row>
    <row r="58" spans="2:5" ht="15">
      <c r="B58" s="67"/>
      <c r="C58" s="68"/>
      <c r="D58" s="69"/>
      <c r="E58" s="70"/>
    </row>
    <row r="59" spans="2:5" ht="15">
      <c r="B59" s="67"/>
      <c r="C59" s="68"/>
      <c r="D59" s="69"/>
      <c r="E59" s="70"/>
    </row>
    <row r="60" spans="2:5" ht="15">
      <c r="B60" s="67"/>
      <c r="C60" s="68"/>
      <c r="D60" s="69"/>
      <c r="E60" s="70"/>
    </row>
    <row r="61" spans="2:5" ht="15.75" thickBot="1">
      <c r="B61" s="88"/>
      <c r="C61" s="88"/>
      <c r="D61" s="88"/>
      <c r="E61" s="88"/>
    </row>
    <row r="64" ht="14.25" customHeight="1"/>
    <row r="65" ht="14.25">
      <c r="F65" s="59"/>
    </row>
    <row r="67" ht="14.25">
      <c r="F67"/>
    </row>
    <row r="68" ht="14.25">
      <c r="F68"/>
    </row>
    <row r="69" spans="2:6" ht="30.75" thickBot="1">
      <c r="B69" s="44" t="s">
        <v>34</v>
      </c>
      <c r="C69" s="37" t="s">
        <v>74</v>
      </c>
      <c r="D69" s="37" t="s">
        <v>75</v>
      </c>
      <c r="E69" s="66" t="s">
        <v>70</v>
      </c>
      <c r="F69"/>
    </row>
    <row r="70" spans="2:5" ht="14.25">
      <c r="B70" s="39" t="str">
        <f aca="true" t="shared" si="0" ref="B70:D74">B4</f>
        <v>УНIВЕР.УА/Тарас Шевченко: Фонд Заощаджень</v>
      </c>
      <c r="C70" s="40">
        <f t="shared" si="0"/>
        <v>367.63358999999986</v>
      </c>
      <c r="D70" s="105">
        <f t="shared" si="0"/>
        <v>0.2803426019580979</v>
      </c>
      <c r="E70" s="42">
        <f>G4</f>
        <v>212.50822080200496</v>
      </c>
    </row>
    <row r="71" spans="2:5" ht="14.25">
      <c r="B71" s="39" t="str">
        <f t="shared" si="0"/>
        <v>Аргентум</v>
      </c>
      <c r="C71" s="40">
        <f t="shared" si="0"/>
        <v>-125.76869000000018</v>
      </c>
      <c r="D71" s="105">
        <f t="shared" si="0"/>
        <v>-0.06171062980276562</v>
      </c>
      <c r="E71" s="42">
        <f>G5</f>
        <v>84.20176004709269</v>
      </c>
    </row>
    <row r="72" spans="2:5" ht="14.25">
      <c r="B72" s="39" t="str">
        <f t="shared" si="0"/>
        <v>УНІВЕР.УА/Ярослав Мудрий: Фонд Акцiй</v>
      </c>
      <c r="C72" s="40">
        <f t="shared" si="0"/>
        <v>-57.96166999999992</v>
      </c>
      <c r="D72" s="105">
        <f t="shared" si="0"/>
        <v>-0.05649037314724631</v>
      </c>
      <c r="E72" s="42">
        <f>G6</f>
        <v>2.031153561736706</v>
      </c>
    </row>
    <row r="73" spans="2:5" ht="14.25">
      <c r="B73" s="39" t="str">
        <f t="shared" si="0"/>
        <v>ФІДО Фонд Облігаційний</v>
      </c>
      <c r="C73" s="40">
        <f t="shared" si="0"/>
        <v>88.86237999999989</v>
      </c>
      <c r="D73" s="105">
        <f t="shared" si="0"/>
        <v>0.01856926007237728</v>
      </c>
      <c r="E73" s="42">
        <f>G7</f>
        <v>0</v>
      </c>
    </row>
    <row r="74" spans="2:5" ht="14.25">
      <c r="B74" s="135" t="str">
        <f t="shared" si="0"/>
        <v>Альтус-Збалансований</v>
      </c>
      <c r="C74" s="136">
        <f t="shared" si="0"/>
        <v>13.773770000000017</v>
      </c>
      <c r="D74" s="137">
        <f t="shared" si="0"/>
        <v>0.007952198670693965</v>
      </c>
      <c r="E74" s="138">
        <f>G8</f>
        <v>0</v>
      </c>
    </row>
    <row r="75" spans="2:5" ht="14.25">
      <c r="B75" s="134" t="str">
        <f aca="true" t="shared" si="1" ref="B75:D79">B29</f>
        <v>ОТП Фонд Акцій</v>
      </c>
      <c r="C75" s="40">
        <f t="shared" si="1"/>
        <v>-241.10318999999996</v>
      </c>
      <c r="D75" s="105">
        <f t="shared" si="1"/>
        <v>-0.09447916001481048</v>
      </c>
      <c r="E75" s="42">
        <f>G29</f>
        <v>-66.54530706441476</v>
      </c>
    </row>
    <row r="76" spans="2:5" ht="14.25">
      <c r="B76" s="134" t="str">
        <f t="shared" si="1"/>
        <v>Альтус-Стратегічний</v>
      </c>
      <c r="C76" s="40">
        <f t="shared" si="1"/>
        <v>-73.26901000000001</v>
      </c>
      <c r="D76" s="105">
        <f t="shared" si="1"/>
        <v>-0.0765045575801838</v>
      </c>
      <c r="E76" s="42">
        <f>G30</f>
        <v>-71.64273358208955</v>
      </c>
    </row>
    <row r="77" spans="2:5" ht="14.25">
      <c r="B77" s="134" t="str">
        <f t="shared" si="1"/>
        <v>КІНТО-Еквіті</v>
      </c>
      <c r="C77" s="40">
        <f t="shared" si="1"/>
        <v>-272.04606</v>
      </c>
      <c r="D77" s="105">
        <f t="shared" si="1"/>
        <v>-0.07397861873557939</v>
      </c>
      <c r="E77" s="42">
        <f>G31</f>
        <v>-80.7848386309991</v>
      </c>
    </row>
    <row r="78" spans="2:5" ht="14.25">
      <c r="B78" s="134" t="str">
        <f t="shared" si="1"/>
        <v>ОТП Класичний</v>
      </c>
      <c r="C78" s="40">
        <f t="shared" si="1"/>
        <v>-3.8947200000006705</v>
      </c>
      <c r="D78" s="105">
        <f t="shared" si="1"/>
        <v>-0.0002329041719710097</v>
      </c>
      <c r="E78" s="42">
        <f>G32</f>
        <v>-128.1243802082696</v>
      </c>
    </row>
    <row r="79" spans="2:5" ht="14.25">
      <c r="B79" s="134" t="str">
        <f t="shared" si="1"/>
        <v>ОТП Облігаційний</v>
      </c>
      <c r="C79" s="40">
        <f t="shared" si="1"/>
        <v>-649.7688300000001</v>
      </c>
      <c r="D79" s="105">
        <f t="shared" si="1"/>
        <v>-0.48407553850827956</v>
      </c>
      <c r="E79" s="42">
        <f>G33</f>
        <v>-659.0941380102635</v>
      </c>
    </row>
    <row r="80" spans="2:5" ht="14.25">
      <c r="B80" s="145" t="s">
        <v>73</v>
      </c>
      <c r="C80" s="146">
        <f>C35-SUM(C70:C79)</f>
        <v>-1549.5690110000003</v>
      </c>
      <c r="D80" s="147"/>
      <c r="E80" s="146">
        <f>G35-SUM(E70:E79)</f>
        <v>-96.30259615910177</v>
      </c>
    </row>
    <row r="81" spans="2:5" ht="15">
      <c r="B81" s="143" t="s">
        <v>66</v>
      </c>
      <c r="C81" s="144">
        <f>SUM(C70:C80)</f>
        <v>-2503.1114410000014</v>
      </c>
      <c r="D81" s="144"/>
      <c r="E81" s="144">
        <f>SUM(E70:E80)</f>
        <v>-803.7528592443039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0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34</v>
      </c>
      <c r="B1" s="74" t="s">
        <v>122</v>
      </c>
      <c r="C1" s="10"/>
    </row>
    <row r="2" spans="1:3" ht="14.25">
      <c r="A2" s="168" t="s">
        <v>18</v>
      </c>
      <c r="B2" s="169">
        <v>-0.1627945585186228</v>
      </c>
      <c r="C2" s="10"/>
    </row>
    <row r="3" spans="1:3" ht="14.25">
      <c r="A3" s="148" t="s">
        <v>33</v>
      </c>
      <c r="B3" s="155">
        <v>-0.10389033779058299</v>
      </c>
      <c r="C3" s="10"/>
    </row>
    <row r="4" spans="1:3" ht="14.25">
      <c r="A4" s="148" t="s">
        <v>86</v>
      </c>
      <c r="B4" s="155">
        <v>-0.0832054468119987</v>
      </c>
      <c r="C4" s="10"/>
    </row>
    <row r="5" spans="1:3" ht="14.25">
      <c r="A5" s="148" t="s">
        <v>28</v>
      </c>
      <c r="B5" s="156">
        <v>-0.07968430836276474</v>
      </c>
      <c r="C5" s="10"/>
    </row>
    <row r="6" spans="1:3" ht="14.25">
      <c r="A6" s="148" t="s">
        <v>80</v>
      </c>
      <c r="B6" s="156">
        <v>-0.06948575234068732</v>
      </c>
      <c r="C6" s="10"/>
    </row>
    <row r="7" spans="1:3" ht="14.25">
      <c r="A7" s="148" t="s">
        <v>106</v>
      </c>
      <c r="B7" s="156">
        <v>-0.058406777264070175</v>
      </c>
      <c r="C7" s="10"/>
    </row>
    <row r="8" spans="1:3" ht="14.25">
      <c r="A8" s="148" t="s">
        <v>119</v>
      </c>
      <c r="B8" s="156">
        <v>-0.058292826657265207</v>
      </c>
      <c r="C8" s="10"/>
    </row>
    <row r="9" spans="1:3" ht="14.25">
      <c r="A9" s="148" t="s">
        <v>31</v>
      </c>
      <c r="B9" s="156">
        <v>-0.05763225177212283</v>
      </c>
      <c r="C9" s="10"/>
    </row>
    <row r="10" spans="1:3" ht="14.25">
      <c r="A10" s="149" t="s">
        <v>103</v>
      </c>
      <c r="B10" s="157">
        <v>-0.05349965775057475</v>
      </c>
      <c r="C10" s="10"/>
    </row>
    <row r="11" spans="1:3" ht="14.25">
      <c r="A11" s="148" t="s">
        <v>114</v>
      </c>
      <c r="B11" s="156">
        <v>-0.05126476840214478</v>
      </c>
      <c r="C11" s="10"/>
    </row>
    <row r="12" spans="1:3" ht="14.25">
      <c r="A12" s="148" t="s">
        <v>26</v>
      </c>
      <c r="B12" s="156">
        <v>-0.048768783536080385</v>
      </c>
      <c r="C12" s="10"/>
    </row>
    <row r="13" spans="1:3" ht="14.25">
      <c r="A13" s="148" t="s">
        <v>101</v>
      </c>
      <c r="B13" s="156">
        <v>-0.04404278339343004</v>
      </c>
      <c r="C13" s="10"/>
    </row>
    <row r="14" spans="1:3" ht="14.25">
      <c r="A14" s="148" t="s">
        <v>81</v>
      </c>
      <c r="B14" s="156">
        <v>-0.035922620210445566</v>
      </c>
      <c r="C14" s="10"/>
    </row>
    <row r="15" spans="1:3" ht="14.25">
      <c r="A15" s="148" t="s">
        <v>23</v>
      </c>
      <c r="B15" s="156">
        <v>-0.014883497660344025</v>
      </c>
      <c r="C15" s="10"/>
    </row>
    <row r="16" spans="1:3" ht="14.25">
      <c r="A16" s="148" t="s">
        <v>158</v>
      </c>
      <c r="B16" s="156">
        <v>-0.014486234292347855</v>
      </c>
      <c r="C16" s="10"/>
    </row>
    <row r="17" spans="1:3" ht="14.25">
      <c r="A17" s="148" t="s">
        <v>21</v>
      </c>
      <c r="B17" s="156">
        <v>-0.014245411840258404</v>
      </c>
      <c r="C17" s="10"/>
    </row>
    <row r="18" spans="1:3" ht="14.25">
      <c r="A18" s="148" t="s">
        <v>22</v>
      </c>
      <c r="B18" s="156">
        <v>-0.011987227373383536</v>
      </c>
      <c r="C18" s="10"/>
    </row>
    <row r="19" spans="1:3" ht="14.25">
      <c r="A19" s="149" t="s">
        <v>97</v>
      </c>
      <c r="B19" s="157">
        <v>-0.005669816239879721</v>
      </c>
      <c r="C19" s="10"/>
    </row>
    <row r="20" spans="1:3" ht="14.25">
      <c r="A20" s="149" t="s">
        <v>109</v>
      </c>
      <c r="B20" s="157">
        <v>-0.004380666227186802</v>
      </c>
      <c r="C20" s="10"/>
    </row>
    <row r="21" spans="1:3" ht="14.25">
      <c r="A21" s="148" t="s">
        <v>85</v>
      </c>
      <c r="B21" s="156">
        <v>-0.0020291186753575996</v>
      </c>
      <c r="C21" s="10"/>
    </row>
    <row r="22" spans="1:3" ht="14.25">
      <c r="A22" s="148" t="s">
        <v>141</v>
      </c>
      <c r="B22" s="156">
        <v>0</v>
      </c>
      <c r="C22" s="10"/>
    </row>
    <row r="23" spans="1:3" ht="14.25">
      <c r="A23" s="148" t="s">
        <v>144</v>
      </c>
      <c r="B23" s="156">
        <v>0</v>
      </c>
      <c r="C23" s="10"/>
    </row>
    <row r="24" spans="1:3" ht="14.25">
      <c r="A24" s="148" t="s">
        <v>105</v>
      </c>
      <c r="B24" s="156">
        <v>0.0004063971915710951</v>
      </c>
      <c r="C24" s="10"/>
    </row>
    <row r="25" spans="1:3" ht="14.25">
      <c r="A25" s="148" t="s">
        <v>84</v>
      </c>
      <c r="B25" s="156">
        <v>0.0023662371434749474</v>
      </c>
      <c r="C25" s="10"/>
    </row>
    <row r="26" spans="1:3" ht="14.25">
      <c r="A26" s="148" t="s">
        <v>24</v>
      </c>
      <c r="B26" s="156">
        <v>0.007453616876538671</v>
      </c>
      <c r="C26" s="10"/>
    </row>
    <row r="27" spans="1:3" ht="14.25">
      <c r="A27" s="148" t="s">
        <v>82</v>
      </c>
      <c r="B27" s="156">
        <v>0.007952198670722055</v>
      </c>
      <c r="C27" s="10"/>
    </row>
    <row r="28" spans="1:3" ht="14.25">
      <c r="A28" s="148" t="s">
        <v>162</v>
      </c>
      <c r="B28" s="156">
        <v>0.008315526494351078</v>
      </c>
      <c r="C28" s="10"/>
    </row>
    <row r="29" spans="1:3" ht="14.25">
      <c r="A29" s="148" t="s">
        <v>169</v>
      </c>
      <c r="B29" s="156">
        <v>0.018569260072410554</v>
      </c>
      <c r="C29" s="10"/>
    </row>
    <row r="30" spans="1:3" ht="14.25">
      <c r="A30" s="148" t="s">
        <v>107</v>
      </c>
      <c r="B30" s="156">
        <v>0.07726153391273449</v>
      </c>
      <c r="C30" s="10"/>
    </row>
    <row r="31" spans="1:3" ht="14.25">
      <c r="A31" s="148" t="s">
        <v>108</v>
      </c>
      <c r="B31" s="156">
        <v>0.10098426332172572</v>
      </c>
      <c r="C31" s="10"/>
    </row>
    <row r="32" spans="1:3" ht="14.25">
      <c r="A32" s="150" t="s">
        <v>39</v>
      </c>
      <c r="B32" s="155">
        <v>-0.0250421270478673</v>
      </c>
      <c r="C32" s="10"/>
    </row>
    <row r="33" spans="1:3" ht="14.25">
      <c r="A33" s="150" t="s">
        <v>1</v>
      </c>
      <c r="B33" s="155">
        <v>-0.0889093394565906</v>
      </c>
      <c r="C33" s="10"/>
    </row>
    <row r="34" spans="1:3" ht="14.25">
      <c r="A34" s="150" t="s">
        <v>0</v>
      </c>
      <c r="B34" s="155">
        <v>-0.0615419812399908</v>
      </c>
      <c r="C34" s="64"/>
    </row>
    <row r="35" spans="1:3" ht="14.25">
      <c r="A35" s="150" t="s">
        <v>40</v>
      </c>
      <c r="B35" s="155">
        <v>0.11274621642381533</v>
      </c>
      <c r="C35" s="9"/>
    </row>
    <row r="36" spans="1:3" ht="14.25">
      <c r="A36" s="150" t="s">
        <v>41</v>
      </c>
      <c r="B36" s="155">
        <v>0.10441617564007899</v>
      </c>
      <c r="C36" s="84"/>
    </row>
    <row r="37" spans="1:3" ht="14.25">
      <c r="A37" s="150" t="s">
        <v>42</v>
      </c>
      <c r="B37" s="155">
        <v>0.016986301369863017</v>
      </c>
      <c r="C37" s="10"/>
    </row>
    <row r="38" spans="1:3" ht="15" thickBot="1">
      <c r="A38" s="151" t="s">
        <v>164</v>
      </c>
      <c r="B38" s="158">
        <v>0.07025410617903582</v>
      </c>
      <c r="C38" s="10"/>
    </row>
    <row r="39" spans="2:3" ht="12.75">
      <c r="B39" s="10"/>
      <c r="C39" s="10"/>
    </row>
    <row r="40" ht="12.75">
      <c r="C40" s="10"/>
    </row>
    <row r="41" spans="2:3" ht="12.75">
      <c r="B41" s="10"/>
      <c r="C41" s="10"/>
    </row>
    <row r="42" ht="12.75">
      <c r="C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2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3"/>
      <c r="L1" s="14"/>
      <c r="M1" s="14"/>
    </row>
    <row r="2" spans="1:10" ht="30.75" thickBot="1">
      <c r="A2" s="15" t="s">
        <v>54</v>
      </c>
      <c r="B2" s="15" t="s">
        <v>34</v>
      </c>
      <c r="C2" s="46" t="s">
        <v>46</v>
      </c>
      <c r="D2" s="46" t="s">
        <v>47</v>
      </c>
      <c r="E2" s="46" t="s">
        <v>55</v>
      </c>
      <c r="F2" s="46" t="s">
        <v>56</v>
      </c>
      <c r="G2" s="46" t="s">
        <v>57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19" t="s">
        <v>77</v>
      </c>
      <c r="C3" s="120" t="s">
        <v>51</v>
      </c>
      <c r="D3" s="121" t="s">
        <v>52</v>
      </c>
      <c r="E3" s="122">
        <v>9557928.95</v>
      </c>
      <c r="F3" s="123">
        <v>38782</v>
      </c>
      <c r="G3" s="122">
        <v>246.4527087308545</v>
      </c>
      <c r="H3" s="58">
        <v>100</v>
      </c>
      <c r="I3" s="119" t="s">
        <v>78</v>
      </c>
      <c r="J3" s="124" t="s">
        <v>79</v>
      </c>
    </row>
    <row r="4" spans="1:10" ht="14.25" customHeight="1">
      <c r="A4" s="21">
        <v>2</v>
      </c>
      <c r="B4" s="119" t="s">
        <v>44</v>
      </c>
      <c r="C4" s="120" t="s">
        <v>51</v>
      </c>
      <c r="D4" s="121" t="s">
        <v>52</v>
      </c>
      <c r="E4" s="122">
        <v>2554725.92</v>
      </c>
      <c r="F4" s="123">
        <v>46371</v>
      </c>
      <c r="G4" s="122">
        <v>55.09318151430851</v>
      </c>
      <c r="H4" s="91">
        <v>100</v>
      </c>
      <c r="I4" s="119" t="s">
        <v>49</v>
      </c>
      <c r="J4" s="124" t="s">
        <v>50</v>
      </c>
    </row>
    <row r="5" spans="1:10" ht="14.25">
      <c r="A5" s="21">
        <v>3</v>
      </c>
      <c r="B5" s="119" t="s">
        <v>152</v>
      </c>
      <c r="C5" s="120" t="s">
        <v>51</v>
      </c>
      <c r="D5" s="121" t="s">
        <v>52</v>
      </c>
      <c r="E5" s="122">
        <v>2120382.64</v>
      </c>
      <c r="F5" s="123">
        <v>1399</v>
      </c>
      <c r="G5" s="122">
        <v>1515.6416297355254</v>
      </c>
      <c r="H5" s="58">
        <v>1000</v>
      </c>
      <c r="I5" s="119" t="s">
        <v>153</v>
      </c>
      <c r="J5" s="124" t="s">
        <v>154</v>
      </c>
    </row>
    <row r="6" spans="1:10" ht="14.25">
      <c r="A6" s="21">
        <v>4</v>
      </c>
      <c r="B6" s="119" t="s">
        <v>92</v>
      </c>
      <c r="C6" s="120" t="s">
        <v>51</v>
      </c>
      <c r="D6" s="121" t="s">
        <v>52</v>
      </c>
      <c r="E6" s="122">
        <v>2100451.12</v>
      </c>
      <c r="F6" s="123">
        <v>53235</v>
      </c>
      <c r="G6" s="122">
        <v>39.4562058795905</v>
      </c>
      <c r="H6" s="58">
        <v>100</v>
      </c>
      <c r="I6" s="119" t="s">
        <v>58</v>
      </c>
      <c r="J6" s="124" t="s">
        <v>59</v>
      </c>
    </row>
    <row r="7" spans="1:10" s="47" customFormat="1" ht="14.25" collapsed="1">
      <c r="A7" s="21">
        <v>5</v>
      </c>
      <c r="B7" s="119" t="s">
        <v>171</v>
      </c>
      <c r="C7" s="120" t="s">
        <v>51</v>
      </c>
      <c r="D7" s="121" t="s">
        <v>52</v>
      </c>
      <c r="E7" s="122">
        <v>1678582.6703</v>
      </c>
      <c r="F7" s="123">
        <v>2971</v>
      </c>
      <c r="G7" s="122">
        <v>564.9891182430158</v>
      </c>
      <c r="H7" s="58">
        <v>1000</v>
      </c>
      <c r="I7" s="119" t="s">
        <v>27</v>
      </c>
      <c r="J7" s="124" t="s">
        <v>45</v>
      </c>
    </row>
    <row r="8" spans="1:10" s="47" customFormat="1" ht="14.25">
      <c r="A8" s="21">
        <v>6</v>
      </c>
      <c r="B8" s="119" t="s">
        <v>43</v>
      </c>
      <c r="C8" s="120" t="s">
        <v>51</v>
      </c>
      <c r="D8" s="121" t="s">
        <v>52</v>
      </c>
      <c r="E8" s="122">
        <v>1088512.52</v>
      </c>
      <c r="F8" s="123">
        <v>863</v>
      </c>
      <c r="G8" s="122">
        <v>1261.3123059096176</v>
      </c>
      <c r="H8" s="58">
        <v>1000</v>
      </c>
      <c r="I8" s="119" t="s">
        <v>32</v>
      </c>
      <c r="J8" s="124" t="s">
        <v>145</v>
      </c>
    </row>
    <row r="9" spans="1:10" s="47" customFormat="1" ht="14.25">
      <c r="A9" s="21">
        <v>7</v>
      </c>
      <c r="B9" s="119" t="s">
        <v>94</v>
      </c>
      <c r="C9" s="120" t="s">
        <v>51</v>
      </c>
      <c r="D9" s="121" t="s">
        <v>52</v>
      </c>
      <c r="E9" s="122">
        <v>718219.81</v>
      </c>
      <c r="F9" s="123">
        <v>684</v>
      </c>
      <c r="G9" s="122">
        <v>1050.0289619883042</v>
      </c>
      <c r="H9" s="58">
        <v>1000</v>
      </c>
      <c r="I9" s="119" t="s">
        <v>95</v>
      </c>
      <c r="J9" s="124" t="s">
        <v>64</v>
      </c>
    </row>
    <row r="10" spans="1:10" s="47" customFormat="1" ht="14.25">
      <c r="A10" s="21">
        <v>8</v>
      </c>
      <c r="B10" s="119" t="s">
        <v>110</v>
      </c>
      <c r="C10" s="120" t="s">
        <v>51</v>
      </c>
      <c r="D10" s="121" t="s">
        <v>52</v>
      </c>
      <c r="E10" s="122">
        <v>706724.36</v>
      </c>
      <c r="F10" s="123">
        <v>910</v>
      </c>
      <c r="G10" s="122">
        <v>776.6201758241758</v>
      </c>
      <c r="H10" s="58">
        <v>1000</v>
      </c>
      <c r="I10" s="119" t="s">
        <v>20</v>
      </c>
      <c r="J10" s="124" t="s">
        <v>62</v>
      </c>
    </row>
    <row r="11" spans="1:10" s="47" customFormat="1" ht="14.25">
      <c r="A11" s="21">
        <v>9</v>
      </c>
      <c r="B11" s="119" t="s">
        <v>165</v>
      </c>
      <c r="C11" s="120" t="s">
        <v>51</v>
      </c>
      <c r="D11" s="121" t="s">
        <v>52</v>
      </c>
      <c r="E11" s="122">
        <v>358448.884</v>
      </c>
      <c r="F11" s="123">
        <v>6277</v>
      </c>
      <c r="G11" s="122">
        <v>57.10512729010674</v>
      </c>
      <c r="H11" s="58">
        <v>10.5</v>
      </c>
      <c r="I11" s="119" t="s">
        <v>166</v>
      </c>
      <c r="J11" s="124" t="s">
        <v>167</v>
      </c>
    </row>
    <row r="12" spans="1:10" ht="15.75" thickBot="1">
      <c r="A12" s="181" t="s">
        <v>66</v>
      </c>
      <c r="B12" s="182"/>
      <c r="C12" s="125" t="s">
        <v>67</v>
      </c>
      <c r="D12" s="125" t="s">
        <v>67</v>
      </c>
      <c r="E12" s="107">
        <f>SUM(E3:E11)</f>
        <v>20883976.874299996</v>
      </c>
      <c r="F12" s="108">
        <f>SUM(F3:F11)</f>
        <v>151492</v>
      </c>
      <c r="G12" s="125" t="s">
        <v>67</v>
      </c>
      <c r="H12" s="125" t="s">
        <v>67</v>
      </c>
      <c r="I12" s="125" t="s">
        <v>67</v>
      </c>
      <c r="J12" s="126" t="s">
        <v>67</v>
      </c>
    </row>
  </sheetData>
  <mergeCells count="2">
    <mergeCell ref="A1:J1"/>
    <mergeCell ref="A12:B12"/>
  </mergeCells>
  <hyperlinks>
    <hyperlink ref="J12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4"/>
  <sheetViews>
    <sheetView zoomScale="85" zoomScaleNormal="85" workbookViewId="0" topLeftCell="A1">
      <selection activeCell="E13" sqref="E13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93" t="s">
        <v>135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.75" customHeight="1" thickBot="1">
      <c r="A2" s="186" t="s">
        <v>54</v>
      </c>
      <c r="B2" s="111"/>
      <c r="C2" s="112"/>
      <c r="D2" s="113"/>
      <c r="E2" s="188" t="s">
        <v>93</v>
      </c>
      <c r="F2" s="188"/>
      <c r="G2" s="188"/>
      <c r="H2" s="188"/>
      <c r="I2" s="188"/>
      <c r="J2" s="188"/>
    </row>
    <row r="3" spans="1:10" ht="75.75" thickBot="1">
      <c r="A3" s="187"/>
      <c r="B3" s="114" t="s">
        <v>34</v>
      </c>
      <c r="C3" s="28" t="s">
        <v>13</v>
      </c>
      <c r="D3" s="28" t="s">
        <v>14</v>
      </c>
      <c r="E3" s="17" t="s">
        <v>131</v>
      </c>
      <c r="F3" s="17" t="s">
        <v>163</v>
      </c>
      <c r="G3" s="17" t="s">
        <v>151</v>
      </c>
      <c r="H3" s="17" t="s">
        <v>125</v>
      </c>
      <c r="I3" s="17" t="s">
        <v>68</v>
      </c>
      <c r="J3" s="17" t="s">
        <v>132</v>
      </c>
    </row>
    <row r="4" spans="1:10" ht="14.25" collapsed="1">
      <c r="A4" s="21">
        <v>1</v>
      </c>
      <c r="B4" s="29" t="s">
        <v>94</v>
      </c>
      <c r="C4" s="115">
        <v>38441</v>
      </c>
      <c r="D4" s="115">
        <v>38625</v>
      </c>
      <c r="E4" s="109">
        <v>-0.04299034761490794</v>
      </c>
      <c r="F4" s="109">
        <v>0.04825560162738696</v>
      </c>
      <c r="G4" s="109">
        <v>-0.02829304763934537</v>
      </c>
      <c r="H4" s="109">
        <v>-0.06597743285815305</v>
      </c>
      <c r="I4" s="109">
        <v>0.05002896198830431</v>
      </c>
      <c r="J4" s="116">
        <v>0.005756997071913794</v>
      </c>
    </row>
    <row r="5" spans="1:10" ht="14.25" collapsed="1">
      <c r="A5" s="21">
        <v>2</v>
      </c>
      <c r="B5" s="29" t="s">
        <v>165</v>
      </c>
      <c r="C5" s="115">
        <v>38572</v>
      </c>
      <c r="D5" s="115">
        <v>38888</v>
      </c>
      <c r="E5" s="109" t="s">
        <v>30</v>
      </c>
      <c r="F5" s="109" t="s">
        <v>30</v>
      </c>
      <c r="G5" s="109">
        <v>3.61659107369064</v>
      </c>
      <c r="H5" s="109">
        <v>4.13795117416581</v>
      </c>
      <c r="I5" s="109">
        <v>4.43858355143869</v>
      </c>
      <c r="J5" s="116">
        <v>0.24306028849280126</v>
      </c>
    </row>
    <row r="6" spans="1:10" ht="14.25">
      <c r="A6" s="21">
        <v>3</v>
      </c>
      <c r="B6" s="29" t="s">
        <v>77</v>
      </c>
      <c r="C6" s="115">
        <v>38862</v>
      </c>
      <c r="D6" s="115">
        <v>38958</v>
      </c>
      <c r="E6" s="109">
        <v>-0.1116677944470873</v>
      </c>
      <c r="F6" s="109">
        <v>-0.026301262181040896</v>
      </c>
      <c r="G6" s="109">
        <v>0.00641445541090202</v>
      </c>
      <c r="H6" s="109">
        <v>-0.13657709502504267</v>
      </c>
      <c r="I6" s="109">
        <v>1.4645270873085305</v>
      </c>
      <c r="J6" s="116">
        <v>0.12615896314944308</v>
      </c>
    </row>
    <row r="7" spans="1:10" ht="14.25">
      <c r="A7" s="21">
        <v>4</v>
      </c>
      <c r="B7" s="29" t="s">
        <v>171</v>
      </c>
      <c r="C7" s="115">
        <v>39048</v>
      </c>
      <c r="D7" s="115">
        <v>39140</v>
      </c>
      <c r="E7" s="109">
        <v>-0.04618325943428758</v>
      </c>
      <c r="F7" s="109">
        <v>0.06594808071132041</v>
      </c>
      <c r="G7" s="109" t="s">
        <v>30</v>
      </c>
      <c r="H7" s="109" t="s">
        <v>30</v>
      </c>
      <c r="I7" s="109">
        <v>-0.4350108817569722</v>
      </c>
      <c r="J7" s="116">
        <v>-0.07733861565522204</v>
      </c>
    </row>
    <row r="8" spans="1:10" ht="14.25">
      <c r="A8" s="21">
        <v>5</v>
      </c>
      <c r="B8" s="29" t="s">
        <v>43</v>
      </c>
      <c r="C8" s="115">
        <v>39100</v>
      </c>
      <c r="D8" s="115">
        <v>39268</v>
      </c>
      <c r="E8" s="109">
        <v>-0.0331314290413699</v>
      </c>
      <c r="F8" s="109">
        <v>0.07116448627416005</v>
      </c>
      <c r="G8" s="109">
        <v>0.09819779973200204</v>
      </c>
      <c r="H8" s="109">
        <v>0.14748684365729603</v>
      </c>
      <c r="I8" s="109">
        <v>0.26131230590959764</v>
      </c>
      <c r="J8" s="116">
        <v>0.03503104679825064</v>
      </c>
    </row>
    <row r="9" spans="1:10" ht="14.25">
      <c r="A9" s="21">
        <v>6</v>
      </c>
      <c r="B9" s="29" t="s">
        <v>44</v>
      </c>
      <c r="C9" s="115">
        <v>39269</v>
      </c>
      <c r="D9" s="115">
        <v>39420</v>
      </c>
      <c r="E9" s="109">
        <v>-0.003723362378779016</v>
      </c>
      <c r="F9" s="109">
        <v>-0.007250265032447523</v>
      </c>
      <c r="G9" s="109">
        <v>-0.012725568181007008</v>
      </c>
      <c r="H9" s="109">
        <v>-0.06617915030512311</v>
      </c>
      <c r="I9" s="109">
        <v>-0.4490681848569258</v>
      </c>
      <c r="J9" s="116">
        <v>-0.08993271631813249</v>
      </c>
    </row>
    <row r="10" spans="1:10" ht="14.25">
      <c r="A10" s="21">
        <v>7</v>
      </c>
      <c r="B10" s="29" t="s">
        <v>110</v>
      </c>
      <c r="C10" s="115">
        <v>39647</v>
      </c>
      <c r="D10" s="115">
        <v>39861</v>
      </c>
      <c r="E10" s="109">
        <v>-0.007021619964428738</v>
      </c>
      <c r="F10" s="109">
        <v>0.11230682027545136</v>
      </c>
      <c r="G10" s="109">
        <v>0.009463983026545941</v>
      </c>
      <c r="H10" s="109">
        <v>0.13562835016384223</v>
      </c>
      <c r="I10" s="109">
        <v>-0.22337982417582125</v>
      </c>
      <c r="J10" s="116">
        <v>-0.04819672000459296</v>
      </c>
    </row>
    <row r="11" spans="1:10" s="20" customFormat="1" ht="14.25">
      <c r="A11" s="21">
        <v>8</v>
      </c>
      <c r="B11" s="29" t="s">
        <v>92</v>
      </c>
      <c r="C11" s="115">
        <v>40253</v>
      </c>
      <c r="D11" s="115">
        <v>40445</v>
      </c>
      <c r="E11" s="109">
        <v>-0.07788028300447225</v>
      </c>
      <c r="F11" s="109">
        <v>0.07957976879421347</v>
      </c>
      <c r="G11" s="109">
        <v>0.08635002458384444</v>
      </c>
      <c r="H11" s="109">
        <v>-0.0036535420975728483</v>
      </c>
      <c r="I11" s="109">
        <v>-0.6054379412040927</v>
      </c>
      <c r="J11" s="116">
        <v>-0.23230529475042438</v>
      </c>
    </row>
    <row r="12" spans="1:10" s="20" customFormat="1" ht="14.25">
      <c r="A12" s="21">
        <v>9</v>
      </c>
      <c r="B12" s="29" t="s">
        <v>152</v>
      </c>
      <c r="C12" s="115">
        <v>40716</v>
      </c>
      <c r="D12" s="115">
        <v>40995</v>
      </c>
      <c r="E12" s="109">
        <v>-0.07490691109136816</v>
      </c>
      <c r="F12" s="109">
        <v>-0.036619357961859444</v>
      </c>
      <c r="G12" s="109">
        <v>-0.02312524405754579</v>
      </c>
      <c r="H12" s="109">
        <v>0.02586579104549136</v>
      </c>
      <c r="I12" s="109">
        <v>0.5156416297355295</v>
      </c>
      <c r="J12" s="116">
        <v>0.22971982355236764</v>
      </c>
    </row>
    <row r="13" spans="1:10" ht="15.75" thickBot="1">
      <c r="A13" s="159"/>
      <c r="B13" s="164" t="s">
        <v>159</v>
      </c>
      <c r="C13" s="165" t="s">
        <v>67</v>
      </c>
      <c r="D13" s="165" t="s">
        <v>67</v>
      </c>
      <c r="E13" s="166">
        <f>AVERAGE(E4:E12)</f>
        <v>-0.04968812587208761</v>
      </c>
      <c r="F13" s="166">
        <f>AVERAGE(F4:F12)</f>
        <v>0.03838548406339805</v>
      </c>
      <c r="G13" s="166">
        <f>AVERAGE(G4:G12)</f>
        <v>0.46910918457075457</v>
      </c>
      <c r="H13" s="166">
        <f>AVERAGE(H4:H12)</f>
        <v>0.5218181173433185</v>
      </c>
      <c r="I13" s="166">
        <f>AVERAGE(I4:I12)</f>
        <v>0.5574663004874265</v>
      </c>
      <c r="J13" s="165" t="s">
        <v>67</v>
      </c>
    </row>
    <row r="14" spans="1:10" ht="15" thickBot="1">
      <c r="A14" s="194" t="s">
        <v>133</v>
      </c>
      <c r="B14" s="194"/>
      <c r="C14" s="194"/>
      <c r="D14" s="194"/>
      <c r="E14" s="194"/>
      <c r="F14" s="194"/>
      <c r="G14" s="194"/>
      <c r="H14" s="194"/>
      <c r="I14" s="194"/>
      <c r="J14" s="194"/>
    </row>
    <row r="15" spans="2:9" ht="14.25">
      <c r="B15" s="31"/>
      <c r="C15" s="32"/>
      <c r="D15" s="32"/>
      <c r="E15" s="31"/>
      <c r="F15" s="31"/>
      <c r="G15" s="31"/>
      <c r="H15" s="31"/>
      <c r="I15" s="31"/>
    </row>
    <row r="16" spans="2:9" ht="14.25">
      <c r="B16" s="31"/>
      <c r="C16" s="32"/>
      <c r="D16" s="32"/>
      <c r="E16" s="31"/>
      <c r="F16" s="31"/>
      <c r="G16" s="31"/>
      <c r="H16" s="31"/>
      <c r="I16" s="31"/>
    </row>
    <row r="17" spans="2:9" ht="14.25">
      <c r="B17" s="31"/>
      <c r="C17" s="32"/>
      <c r="D17" s="32"/>
      <c r="E17" s="131"/>
      <c r="F17" s="31"/>
      <c r="G17" s="31"/>
      <c r="H17" s="31"/>
      <c r="I17" s="31"/>
    </row>
    <row r="18" spans="2:9" ht="14.25">
      <c r="B18" s="31"/>
      <c r="C18" s="32"/>
      <c r="D18" s="32"/>
      <c r="E18" s="31"/>
      <c r="F18" s="31"/>
      <c r="G18" s="31"/>
      <c r="H18" s="31"/>
      <c r="I18" s="31"/>
    </row>
    <row r="19" spans="2:9" ht="14.25">
      <c r="B19" s="31"/>
      <c r="C19" s="32"/>
      <c r="D19" s="32"/>
      <c r="E19" s="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3" spans="2:9" ht="14.25">
      <c r="B23" s="31"/>
      <c r="C23" s="32"/>
      <c r="D23" s="32"/>
      <c r="E23" s="31"/>
      <c r="F23" s="31"/>
      <c r="G23" s="31"/>
      <c r="H23" s="31"/>
      <c r="I23" s="31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</sheetData>
  <mergeCells count="4">
    <mergeCell ref="A2:A3"/>
    <mergeCell ref="A1:J1"/>
    <mergeCell ref="E2:J2"/>
    <mergeCell ref="A14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9"/>
  <sheetViews>
    <sheetView zoomScale="85" zoomScaleNormal="85" workbookViewId="0" topLeftCell="A1">
      <selection activeCell="F4" sqref="F4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90" t="s">
        <v>128</v>
      </c>
      <c r="B1" s="190"/>
      <c r="C1" s="190"/>
      <c r="D1" s="190"/>
      <c r="E1" s="190"/>
      <c r="F1" s="190"/>
      <c r="G1" s="190"/>
    </row>
    <row r="2" spans="1:7" s="33" customFormat="1" ht="15.75" customHeight="1" thickBot="1">
      <c r="A2" s="186" t="s">
        <v>54</v>
      </c>
      <c r="B2" s="99"/>
      <c r="C2" s="191" t="s">
        <v>35</v>
      </c>
      <c r="D2" s="192"/>
      <c r="E2" s="191" t="s">
        <v>36</v>
      </c>
      <c r="F2" s="192"/>
      <c r="G2" s="100"/>
    </row>
    <row r="3" spans="1:7" s="33" customFormat="1" ht="45.75" thickBot="1">
      <c r="A3" s="187"/>
      <c r="B3" s="37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140</v>
      </c>
    </row>
    <row r="4" spans="1:7" s="33" customFormat="1" ht="14.25">
      <c r="A4" s="21">
        <v>1</v>
      </c>
      <c r="B4" s="39" t="s">
        <v>92</v>
      </c>
      <c r="C4" s="40">
        <v>-140.08800999999977</v>
      </c>
      <c r="D4" s="109">
        <v>-0.06252424165428425</v>
      </c>
      <c r="E4" s="41">
        <v>872</v>
      </c>
      <c r="F4" s="109">
        <v>0.01665298015774497</v>
      </c>
      <c r="G4" s="42">
        <v>34.801843416355595</v>
      </c>
    </row>
    <row r="5" spans="1:7" s="33" customFormat="1" ht="14.25">
      <c r="A5" s="21">
        <v>2</v>
      </c>
      <c r="B5" s="39" t="s">
        <v>110</v>
      </c>
      <c r="C5" s="40">
        <v>-4.9974400000000605</v>
      </c>
      <c r="D5" s="109">
        <v>-0.007021619964430006</v>
      </c>
      <c r="E5" s="41">
        <v>0</v>
      </c>
      <c r="F5" s="109">
        <v>0</v>
      </c>
      <c r="G5" s="42">
        <v>0</v>
      </c>
    </row>
    <row r="6" spans="1:7" s="33" customFormat="1" ht="14.25">
      <c r="A6" s="21">
        <v>3</v>
      </c>
      <c r="B6" s="39" t="s">
        <v>44</v>
      </c>
      <c r="C6" s="40">
        <v>-9.547720000000204</v>
      </c>
      <c r="D6" s="109">
        <v>-0.0037233623787515146</v>
      </c>
      <c r="E6" s="41">
        <v>0</v>
      </c>
      <c r="F6" s="109">
        <v>0</v>
      </c>
      <c r="G6" s="42">
        <v>0</v>
      </c>
    </row>
    <row r="7" spans="1:7" s="33" customFormat="1" ht="14.25">
      <c r="A7" s="21">
        <v>4</v>
      </c>
      <c r="B7" s="39" t="s">
        <v>94</v>
      </c>
      <c r="C7" s="40">
        <v>-32.263540099999986</v>
      </c>
      <c r="D7" s="109">
        <v>-0.04299034761490838</v>
      </c>
      <c r="E7" s="41">
        <v>0</v>
      </c>
      <c r="F7" s="109">
        <v>0</v>
      </c>
      <c r="G7" s="42">
        <v>0</v>
      </c>
    </row>
    <row r="8" spans="1:7" s="33" customFormat="1" ht="14.25">
      <c r="A8" s="21">
        <v>5</v>
      </c>
      <c r="B8" s="39" t="s">
        <v>43</v>
      </c>
      <c r="C8" s="40">
        <v>-37.299770000000024</v>
      </c>
      <c r="D8" s="109">
        <v>-0.033131429041336924</v>
      </c>
      <c r="E8" s="41">
        <v>0</v>
      </c>
      <c r="F8" s="109">
        <v>0</v>
      </c>
      <c r="G8" s="42">
        <v>0</v>
      </c>
    </row>
    <row r="9" spans="1:7" s="33" customFormat="1" ht="14.25">
      <c r="A9" s="21">
        <v>6</v>
      </c>
      <c r="B9" s="39" t="s">
        <v>171</v>
      </c>
      <c r="C9" s="40">
        <v>-81.27600999999977</v>
      </c>
      <c r="D9" s="109">
        <v>-0.04618325943430003</v>
      </c>
      <c r="E9" s="41">
        <v>0</v>
      </c>
      <c r="F9" s="109">
        <v>0</v>
      </c>
      <c r="G9" s="42">
        <v>0</v>
      </c>
    </row>
    <row r="10" spans="1:7" s="33" customFormat="1" ht="14.25">
      <c r="A10" s="21">
        <v>7</v>
      </c>
      <c r="B10" s="39" t="s">
        <v>152</v>
      </c>
      <c r="C10" s="40">
        <v>-171.69225000000003</v>
      </c>
      <c r="D10" s="109">
        <v>-0.07490691109137364</v>
      </c>
      <c r="E10" s="41">
        <v>0</v>
      </c>
      <c r="F10" s="109">
        <v>0</v>
      </c>
      <c r="G10" s="42">
        <v>0</v>
      </c>
    </row>
    <row r="11" spans="1:7" s="33" customFormat="1" ht="14.25">
      <c r="A11" s="21">
        <v>8</v>
      </c>
      <c r="B11" s="39" t="s">
        <v>77</v>
      </c>
      <c r="C11" s="40">
        <v>-1201.4794000000004</v>
      </c>
      <c r="D11" s="109">
        <v>-0.11166779444708039</v>
      </c>
      <c r="E11" s="41">
        <v>0</v>
      </c>
      <c r="F11" s="109">
        <v>0</v>
      </c>
      <c r="G11" s="42">
        <v>0</v>
      </c>
    </row>
    <row r="12" spans="1:7" s="33" customFormat="1" ht="14.25">
      <c r="A12" s="21">
        <v>9</v>
      </c>
      <c r="B12" s="39" t="s">
        <v>165</v>
      </c>
      <c r="C12" s="40" t="s">
        <v>30</v>
      </c>
      <c r="D12" s="109" t="s">
        <v>30</v>
      </c>
      <c r="E12" s="41" t="s">
        <v>30</v>
      </c>
      <c r="F12" s="109" t="s">
        <v>30</v>
      </c>
      <c r="G12" s="42" t="s">
        <v>30</v>
      </c>
    </row>
    <row r="13" spans="1:7" s="33" customFormat="1" ht="15.75" thickBot="1">
      <c r="A13" s="127"/>
      <c r="B13" s="101" t="s">
        <v>66</v>
      </c>
      <c r="C13" s="128">
        <f>SUM(C4:C11)</f>
        <v>-1678.6441401000002</v>
      </c>
      <c r="D13" s="106">
        <v>-0.07560039303612444</v>
      </c>
      <c r="E13" s="103">
        <f>SUM(E4:E11)</f>
        <v>872</v>
      </c>
      <c r="F13" s="106">
        <v>0.006041165834158913</v>
      </c>
      <c r="G13" s="104">
        <f>SUM(G4:G11)</f>
        <v>34.801843416355595</v>
      </c>
    </row>
    <row r="14" s="33" customFormat="1" ht="14.25">
      <c r="D14" s="43"/>
    </row>
    <row r="15" s="33" customFormat="1" ht="14.25">
      <c r="D15" s="43"/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>
      <c r="D34" s="43"/>
    </row>
    <row r="35" s="33" customFormat="1" ht="14.25"/>
    <row r="36" s="33" customFormat="1" ht="14.25"/>
    <row r="37" spans="8:9" s="33" customFormat="1" ht="14.25">
      <c r="H37" s="24"/>
      <c r="I37" s="24"/>
    </row>
    <row r="40" spans="2:5" ht="30.75" thickBot="1">
      <c r="B40" s="44" t="s">
        <v>34</v>
      </c>
      <c r="C40" s="37" t="s">
        <v>74</v>
      </c>
      <c r="D40" s="37" t="s">
        <v>75</v>
      </c>
      <c r="E40" s="38" t="s">
        <v>70</v>
      </c>
    </row>
    <row r="41" spans="1:5" ht="14.25">
      <c r="A41" s="24">
        <v>1</v>
      </c>
      <c r="B41" s="39" t="str">
        <f aca="true" t="shared" si="0" ref="B41:D42">B4</f>
        <v>Аурум</v>
      </c>
      <c r="C41" s="132">
        <f t="shared" si="0"/>
        <v>-140.08800999999977</v>
      </c>
      <c r="D41" s="109">
        <f t="shared" si="0"/>
        <v>-0.06252424165428425</v>
      </c>
      <c r="E41" s="133">
        <f aca="true" t="shared" si="1" ref="E41:E48">G4</f>
        <v>34.801843416355595</v>
      </c>
    </row>
    <row r="42" spans="1:5" ht="14.25">
      <c r="A42" s="24">
        <v>2</v>
      </c>
      <c r="B42" s="39" t="str">
        <f t="shared" si="0"/>
        <v>УНІВЕР.УА/Отаман: Фонд Перспективних Акцій</v>
      </c>
      <c r="C42" s="132">
        <f t="shared" si="0"/>
        <v>-4.9974400000000605</v>
      </c>
      <c r="D42" s="109">
        <f t="shared" si="0"/>
        <v>-0.007021619964430006</v>
      </c>
      <c r="E42" s="133">
        <f t="shared" si="1"/>
        <v>0</v>
      </c>
    </row>
    <row r="43" spans="1:5" ht="14.25">
      <c r="A43" s="24">
        <v>3</v>
      </c>
      <c r="B43" s="39" t="str">
        <f aca="true" t="shared" si="2" ref="B43:D48">B6</f>
        <v>Конкорд Перспектива</v>
      </c>
      <c r="C43" s="132">
        <f t="shared" si="2"/>
        <v>-9.547720000000204</v>
      </c>
      <c r="D43" s="109">
        <f t="shared" si="2"/>
        <v>-0.0037233623787515146</v>
      </c>
      <c r="E43" s="133">
        <f t="shared" si="1"/>
        <v>0</v>
      </c>
    </row>
    <row r="44" spans="1:5" ht="14.25">
      <c r="A44" s="24">
        <v>4</v>
      </c>
      <c r="B44" s="39" t="str">
        <f t="shared" si="2"/>
        <v>Оптімум</v>
      </c>
      <c r="C44" s="132">
        <f t="shared" si="2"/>
        <v>-32.263540099999986</v>
      </c>
      <c r="D44" s="109">
        <f t="shared" si="2"/>
        <v>-0.04299034761490838</v>
      </c>
      <c r="E44" s="133">
        <f t="shared" si="1"/>
        <v>0</v>
      </c>
    </row>
    <row r="45" spans="1:5" ht="14.25">
      <c r="A45" s="24">
        <v>5</v>
      </c>
      <c r="B45" s="39" t="str">
        <f t="shared" si="2"/>
        <v>Збалансований фонд "Паритет"</v>
      </c>
      <c r="C45" s="132">
        <f t="shared" si="2"/>
        <v>-37.299770000000024</v>
      </c>
      <c r="D45" s="109">
        <f t="shared" si="2"/>
        <v>-0.033131429041336924</v>
      </c>
      <c r="E45" s="133">
        <f t="shared" si="1"/>
        <v>0</v>
      </c>
    </row>
    <row r="46" spans="1:5" ht="14.25">
      <c r="A46" s="24">
        <v>6</v>
      </c>
      <c r="B46" s="39" t="str">
        <f t="shared" si="2"/>
        <v>ТАСК Український Капітал</v>
      </c>
      <c r="C46" s="132">
        <f t="shared" si="2"/>
        <v>-81.27600999999977</v>
      </c>
      <c r="D46" s="109">
        <f t="shared" si="2"/>
        <v>-0.04618325943430003</v>
      </c>
      <c r="E46" s="133">
        <f t="shared" si="1"/>
        <v>0</v>
      </c>
    </row>
    <row r="47" spans="1:5" ht="14.25">
      <c r="A47" s="24">
        <v>7</v>
      </c>
      <c r="B47" s="39" t="str">
        <f t="shared" si="2"/>
        <v>Оріон</v>
      </c>
      <c r="C47" s="132">
        <f t="shared" si="2"/>
        <v>-171.69225000000003</v>
      </c>
      <c r="D47" s="109">
        <f t="shared" si="2"/>
        <v>-0.07490691109137364</v>
      </c>
      <c r="E47" s="133">
        <f t="shared" si="1"/>
        <v>0</v>
      </c>
    </row>
    <row r="48" spans="1:5" ht="14.25">
      <c r="A48" s="24">
        <v>8</v>
      </c>
      <c r="B48" s="39" t="str">
        <f t="shared" si="2"/>
        <v>Платинум</v>
      </c>
      <c r="C48" s="132">
        <f t="shared" si="2"/>
        <v>-1201.4794000000004</v>
      </c>
      <c r="D48" s="109">
        <f t="shared" si="2"/>
        <v>-0.11166779444708039</v>
      </c>
      <c r="E48" s="133">
        <f t="shared" si="1"/>
        <v>0</v>
      </c>
    </row>
    <row r="49" ht="14.25">
      <c r="B49" s="39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workbookViewId="0" topLeftCell="A1">
      <selection activeCell="B10" sqref="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34</v>
      </c>
      <c r="B1" s="74" t="s">
        <v>122</v>
      </c>
      <c r="C1" s="10"/>
      <c r="D1" s="10"/>
    </row>
    <row r="2" spans="1:4" ht="14.25">
      <c r="A2" s="29" t="s">
        <v>77</v>
      </c>
      <c r="B2" s="152">
        <v>-0.1116677944470873</v>
      </c>
      <c r="C2" s="10"/>
      <c r="D2" s="10"/>
    </row>
    <row r="3" spans="1:4" ht="14.25">
      <c r="A3" s="29" t="s">
        <v>92</v>
      </c>
      <c r="B3" s="152">
        <v>-0.07788028300447225</v>
      </c>
      <c r="C3" s="10"/>
      <c r="D3" s="10"/>
    </row>
    <row r="4" spans="1:4" ht="14.25">
      <c r="A4" s="29" t="s">
        <v>152</v>
      </c>
      <c r="B4" s="109">
        <v>-0.07490691109136816</v>
      </c>
      <c r="C4" s="10"/>
      <c r="D4" s="10"/>
    </row>
    <row r="5" spans="1:4" ht="14.25">
      <c r="A5" s="29" t="s">
        <v>171</v>
      </c>
      <c r="B5" s="109">
        <v>-0.04618325943428758</v>
      </c>
      <c r="C5" s="10"/>
      <c r="D5" s="10"/>
    </row>
    <row r="6" spans="1:4" ht="14.25">
      <c r="A6" s="29" t="s">
        <v>94</v>
      </c>
      <c r="B6" s="152">
        <v>-0.04299034761490794</v>
      </c>
      <c r="C6" s="10"/>
      <c r="D6" s="10"/>
    </row>
    <row r="7" spans="1:4" ht="14.25">
      <c r="A7" s="29" t="s">
        <v>43</v>
      </c>
      <c r="B7" s="109">
        <v>-0.0331314290413699</v>
      </c>
      <c r="C7" s="10"/>
      <c r="D7" s="10"/>
    </row>
    <row r="8" spans="1:4" ht="14.25">
      <c r="A8" s="29" t="s">
        <v>110</v>
      </c>
      <c r="B8" s="109">
        <v>-0.007021619964428738</v>
      </c>
      <c r="C8" s="10"/>
      <c r="D8" s="10"/>
    </row>
    <row r="9" spans="1:4" ht="14.25">
      <c r="A9" s="29" t="s">
        <v>44</v>
      </c>
      <c r="B9" s="173">
        <v>-0.003723362378779016</v>
      </c>
      <c r="C9" s="10"/>
      <c r="D9" s="10"/>
    </row>
    <row r="10" spans="1:4" ht="14.25">
      <c r="A10" s="29" t="s">
        <v>39</v>
      </c>
      <c r="B10" s="153">
        <v>-0.0496881258720876</v>
      </c>
      <c r="C10" s="10"/>
      <c r="D10" s="10"/>
    </row>
    <row r="11" spans="1:4" ht="14.25">
      <c r="A11" s="29" t="s">
        <v>1</v>
      </c>
      <c r="B11" s="153">
        <v>-0.0889093394565906</v>
      </c>
      <c r="C11" s="10"/>
      <c r="D11" s="10"/>
    </row>
    <row r="12" spans="1:4" ht="14.25">
      <c r="A12" s="29" t="s">
        <v>0</v>
      </c>
      <c r="B12" s="153">
        <v>-0.0615419812399908</v>
      </c>
      <c r="C12" s="10"/>
      <c r="D12" s="10"/>
    </row>
    <row r="13" spans="1:4" ht="14.25">
      <c r="A13" s="29" t="s">
        <v>40</v>
      </c>
      <c r="B13" s="153">
        <v>0.11274621642381533</v>
      </c>
      <c r="C13" s="10"/>
      <c r="D13" s="10"/>
    </row>
    <row r="14" spans="1:4" ht="14.25">
      <c r="A14" s="29" t="s">
        <v>41</v>
      </c>
      <c r="B14" s="153">
        <v>0.10441617564007899</v>
      </c>
      <c r="C14" s="10"/>
      <c r="D14" s="10"/>
    </row>
    <row r="15" spans="1:4" ht="14.25">
      <c r="A15" s="29" t="s">
        <v>42</v>
      </c>
      <c r="B15" s="153">
        <v>0.016986301369863017</v>
      </c>
      <c r="C15" s="10"/>
      <c r="D15" s="10"/>
    </row>
    <row r="16" spans="1:4" ht="15" thickBot="1">
      <c r="A16" s="86" t="s">
        <v>164</v>
      </c>
      <c r="B16" s="154">
        <v>0.07025410617903582</v>
      </c>
      <c r="C16" s="10"/>
      <c r="D16" s="10"/>
    </row>
    <row r="17" spans="2:4" ht="12.75">
      <c r="B17" s="10"/>
      <c r="C17" s="10"/>
      <c r="D17" s="10"/>
    </row>
    <row r="18" spans="1:4" ht="14.25">
      <c r="A18" s="60"/>
      <c r="B18" s="61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2014-04-07T14:03:22Z</dcterms:modified>
  <cp:category/>
  <cp:version/>
  <cp:contentType/>
  <cp:contentStatus/>
</cp:coreProperties>
</file>