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<sst xmlns="http://schemas.openxmlformats.org/spreadsheetml/2006/main" count="463" uniqueCount="152">
  <si>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</si>
  <si>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</si>
  <si>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</si>
  <si>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</si>
  <si>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</si>
  <si>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</si>
  <si>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</si>
  <si>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</si>
  <si>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</si>
  <si>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</si>
  <si>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</si>
  <si>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</si>
  <si>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</si>
  <si>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</si>
  <si>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</si>
  <si>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</si>
  <si>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</si>
  <si>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</si>
  <si>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</si>
  <si>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</si>
  <si>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</si>
  <si>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</si>
  <si>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</si>
  <si>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</si>
  <si>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</si>
  <si>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</si>
  <si>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</si>
  <si>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</si>
  <si>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</si>
  <si>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</si>
  <si>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</si>
  <si>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</si>
  <si>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</si>
  <si>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</si>
  <si>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</si>
  <si>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</si>
  <si>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</si>
  <si>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</si>
  <si>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</si>
  <si>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</si>
  <si>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</si>
  <si>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</si>
  <si>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</si>
  <si>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</si>
  <si>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</si>
  <si>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</si>
  <si>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</si>
  <si>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</si>
  <si>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</si>
  <si>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</si>
  <si>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</si>
  <si>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</si>
  <si>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</si>
  <si>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</si>
  <si>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</si>
  <si>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</si>
  <si>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</si>
  <si>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</si>
  <si>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</si>
  <si>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</si>
  <si>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</si>
  <si>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</si>
  <si>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</si>
  <si>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</si>
  <si>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</si>
  <si>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</si>
  <si>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</si>
  <si>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</si>
  <si>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</si>
  <si>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</si>
  <si>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</si>
  <si>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</si>
  <si>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</si>
  <si>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</si>
  <si>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</si>
  <si>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</si>
  <si>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</si>
  <si>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</si>
  <si>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</si>
  <si>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</si>
  <si>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</si>
  <si>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</si>
  <si>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</si>
  <si>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</si>
  <si>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</si>
  <si>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</si>
  <si>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</si>
  <si>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</si>
  <si>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</si>
  <si>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</si>
  <si>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</si>
  <si>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</si>
  <si>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</si>
  <si>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</si>
  <si>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</si>
  <si>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</si>
  <si>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</si>
  <si>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</si>
  <si>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</si>
  <si>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</si>
  <si>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</si>
  <si>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</si>
  <si>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</si>
  <si>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</si>
  <si>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</si>
  <si>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</si>
  <si>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</si>
  <si>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</si>
  <si>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</si>
  <si>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</si>
  <si>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</si>
  <si>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</si>
  <si>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</si>
  <si>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</si>
  <si>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</si>
  <si>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</si>
  <si>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</si>
  <si>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</si>
  <si>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</si>
  <si>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</si>
  <si>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</si>
  <si>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</si>
  <si>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</si>
  <si>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</si>
  <si>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</si>
  <si>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</si>
  <si>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</si>
  <si>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</si>
  <si>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</si>
  <si>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</si>
  <si>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</si>
  <si>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</si>
  <si>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</si>
  <si>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</si>
  <si>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</si>
  <si>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</si>
  <si>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</si>
  <si>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http://upicapital.com</t>
  </si>
  <si>
    <t>КІНТО-Казначейський</t>
  </si>
  <si>
    <t>Середнє значення</t>
  </si>
  <si>
    <t>лютий</t>
  </si>
  <si>
    <t>березень</t>
  </si>
  <si>
    <t>ОТП Облігаційний</t>
  </si>
  <si>
    <t>3 місяці (з початку року)</t>
  </si>
  <si>
    <t>"Золотий" депозит (за офіційним курсом золота)</t>
  </si>
  <si>
    <t>Запорізькі феросплави</t>
  </si>
  <si>
    <t>ЗАТ КУА "СЛАВУТИЧ-ІНВЕСТ"</t>
  </si>
  <si>
    <t>ТАСК Український Капітал</t>
  </si>
  <si>
    <t>ТАСК Універсал</t>
  </si>
  <si>
    <t>WIG20 (Польща)</t>
  </si>
  <si>
    <t>з початку 2015 року</t>
  </si>
  <si>
    <t>спец.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</si>
</sst>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0" fillId="0" borderId="48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22" fillId="0" borderId="52" xfId="20" applyFont="1" applyFill="1" applyBorder="1" applyAlignment="1">
      <alignment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37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6908243"/>
        <c:crosses val="autoZero"/>
        <c:auto val="1"/>
        <c:lblOffset val="0"/>
        <c:noMultiLvlLbl val="0"/>
      </c:catAx>
      <c:valAx>
        <c:axId val="36908243"/>
        <c:scaling>
          <c:orientation val="minMax"/>
          <c:max val="0.17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41383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63738732"/>
        <c:axId val="36777677"/>
      </c:barChart>
      <c:catAx>
        <c:axId val="63738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77677"/>
        <c:crosses val="autoZero"/>
        <c:auto val="0"/>
        <c:lblOffset val="100"/>
        <c:tickLblSkip val="1"/>
        <c:noMultiLvlLbl val="0"/>
      </c:catAx>
      <c:valAx>
        <c:axId val="36777677"/>
        <c:scaling>
          <c:orientation val="minMax"/>
          <c:max val="0.23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38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45"/>
          <c:w val="0.445"/>
          <c:h val="0.365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В_ВЧА!$C$30:$C$40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В_ВЧА!$D$30:$D$40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ВЧА'!$C$63:$C$73</c:f>
              <c:numCache/>
            </c:numRef>
          </c:val>
        </c:ser>
        <c:ser>
          <c:idx val="0"/>
          <c:order val="1"/>
          <c:tx>
            <c:strRef>
              <c:f>'В_динаміка ВЧА'!$E$62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ВЧА'!$E$63:$E$73</c:f>
              <c:numCache/>
            </c:numRef>
          </c:val>
        </c:ser>
        <c:overlap val="-30"/>
        <c:axId val="62563638"/>
        <c:axId val="26201831"/>
      </c:barChart>
      <c:lineChart>
        <c:grouping val="standard"/>
        <c:varyColors val="0"/>
        <c:ser>
          <c:idx val="2"/>
          <c:order val="2"/>
          <c:tx>
            <c:strRef>
              <c:f>'В_динаміка ВЧА'!$D$62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ВЧА'!$B$63:$B$72</c:f>
              <c:strCache/>
            </c:strRef>
          </c:cat>
          <c:val>
            <c:numRef>
              <c:f>'В_динаміка ВЧА'!$D$63:$D$72</c:f>
              <c:numCache/>
            </c:numRef>
          </c:val>
          <c:smooth val="0"/>
        </c:ser>
        <c:axId val="34489888"/>
        <c:axId val="41973537"/>
      </c:lineChart>
      <c:catAx>
        <c:axId val="62563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201831"/>
        <c:crosses val="autoZero"/>
        <c:auto val="0"/>
        <c:lblOffset val="40"/>
        <c:noMultiLvlLbl val="0"/>
      </c:catAx>
      <c:valAx>
        <c:axId val="26201831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62563638"/>
        <c:crossesAt val="1"/>
        <c:crossBetween val="between"/>
        <c:dispUnits/>
      </c:valAx>
      <c:catAx>
        <c:axId val="34489888"/>
        <c:scaling>
          <c:orientation val="minMax"/>
        </c:scaling>
        <c:axPos val="b"/>
        <c:delete val="1"/>
        <c:majorTickMark val="in"/>
        <c:minorTickMark val="none"/>
        <c:tickLblPos val="nextTo"/>
        <c:crossAx val="41973537"/>
        <c:crosses val="autoZero"/>
        <c:auto val="0"/>
        <c:lblOffset val="100"/>
        <c:noMultiLvlLbl val="0"/>
      </c:catAx>
      <c:valAx>
        <c:axId val="4197353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44898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'В_діаграма(дох)'!$A$2:$A$32</c:f>
              <c:strCache/>
            </c:strRef>
          </c:cat>
          <c:val>
            <c:numRef>
              <c:f>'В_діаграма(дох)'!$B$2:$B$32</c:f>
              <c:numCache/>
            </c:numRef>
          </c:val>
        </c:ser>
        <c:gapWidth val="60"/>
        <c:axId val="42217514"/>
        <c:axId val="44413307"/>
      </c:barChart>
      <c:catAx>
        <c:axId val="4221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13307"/>
        <c:crosses val="autoZero"/>
        <c:auto val="0"/>
        <c:lblOffset val="0"/>
        <c:tickLblSkip val="1"/>
        <c:noMultiLvlLbl val="0"/>
      </c:catAx>
      <c:valAx>
        <c:axId val="44413307"/>
        <c:scaling>
          <c:orientation val="minMax"/>
          <c:max val="0.17"/>
          <c:min val="-0.1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7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ВЧА'!$B$40:$B$45</c:f>
              <c:strCache/>
            </c:strRef>
          </c:cat>
          <c:val>
            <c:numRef>
              <c:f>'І_динаміка ВЧА'!$C$40:$C$45</c:f>
              <c:numCache/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ВЧА'!$B$40:$B$45</c:f>
              <c:strCache/>
            </c:strRef>
          </c:cat>
          <c:val>
            <c:numRef>
              <c:f>'І_динаміка ВЧА'!$E$40:$E$45</c:f>
              <c:numCache/>
            </c:numRef>
          </c:val>
        </c:ser>
        <c:overlap val="-20"/>
        <c:axId val="64175444"/>
        <c:axId val="40708085"/>
      </c:barChart>
      <c:lineChart>
        <c:grouping val="standard"/>
        <c:varyColors val="0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ВЧА'!$D$40:$D$45</c:f>
              <c:numCache/>
            </c:numRef>
          </c:val>
          <c:smooth val="0"/>
        </c:ser>
        <c:axId val="30828446"/>
        <c:axId val="9020559"/>
      </c:lineChart>
      <c:catAx>
        <c:axId val="64175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0708085"/>
        <c:crosses val="autoZero"/>
        <c:auto val="0"/>
        <c:lblOffset val="100"/>
        <c:noMultiLvlLbl val="0"/>
      </c:catAx>
      <c:valAx>
        <c:axId val="4070808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175444"/>
        <c:crossesAt val="1"/>
        <c:crossBetween val="between"/>
        <c:dispUnits/>
      </c:valAx>
      <c:catAx>
        <c:axId val="30828446"/>
        <c:scaling>
          <c:orientation val="minMax"/>
        </c:scaling>
        <c:axPos val="b"/>
        <c:delete val="1"/>
        <c:majorTickMark val="in"/>
        <c:minorTickMark val="none"/>
        <c:tickLblPos val="nextTo"/>
        <c:crossAx val="9020559"/>
        <c:crosses val="autoZero"/>
        <c:auto val="0"/>
        <c:lblOffset val="100"/>
        <c:noMultiLvlLbl val="0"/>
      </c:catAx>
      <c:valAx>
        <c:axId val="902055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8284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625"/>
          <c:w val="0.964"/>
          <c:h val="0.85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'І_діаграма(дох)'!$A$2:$A$15</c:f>
              <c:strCache/>
            </c:strRef>
          </c:cat>
          <c:val>
            <c:numRef>
              <c:f>'І_діаграма(дох)'!$B$2:$B$15</c:f>
              <c:numCache/>
            </c:numRef>
          </c:val>
        </c:ser>
        <c:gapWidth val="60"/>
        <c:axId val="14076168"/>
        <c:axId val="59576649"/>
      </c:barChart>
      <c:catAx>
        <c:axId val="14076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76649"/>
        <c:crosses val="autoZero"/>
        <c:auto val="0"/>
        <c:lblOffset val="100"/>
        <c:tickLblSkip val="1"/>
        <c:noMultiLvlLbl val="0"/>
      </c:catAx>
      <c:valAx>
        <c:axId val="59576649"/>
        <c:scaling>
          <c:orientation val="minMax"/>
          <c:max val="0.06"/>
          <c:min val="-0.1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76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66427794"/>
        <c:axId val="60979235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11942204"/>
        <c:axId val="40370973"/>
      </c:lineChart>
      <c:catAx>
        <c:axId val="664277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0979235"/>
        <c:crosses val="autoZero"/>
        <c:auto val="0"/>
        <c:lblOffset val="100"/>
        <c:noMultiLvlLbl val="0"/>
      </c:catAx>
      <c:valAx>
        <c:axId val="6097923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427794"/>
        <c:crossesAt val="1"/>
        <c:crossBetween val="between"/>
        <c:dispUnits/>
      </c:valAx>
      <c:catAx>
        <c:axId val="11942204"/>
        <c:scaling>
          <c:orientation val="minMax"/>
        </c:scaling>
        <c:axPos val="b"/>
        <c:delete val="1"/>
        <c:majorTickMark val="in"/>
        <c:minorTickMark val="none"/>
        <c:tickLblPos val="nextTo"/>
        <c:crossAx val="40370973"/>
        <c:crosses val="autoZero"/>
        <c:auto val="0"/>
        <c:lblOffset val="100"/>
        <c:noMultiLvlLbl val="0"/>
      </c:catAx>
      <c:valAx>
        <c:axId val="4037097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9422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1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27794438"/>
        <c:axId val="48823351"/>
      </c:barChart>
      <c:catAx>
        <c:axId val="2779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23351"/>
        <c:crosses val="autoZero"/>
        <c:auto val="0"/>
        <c:lblOffset val="100"/>
        <c:tickLblSkip val="1"/>
        <c:noMultiLvlLbl val="0"/>
      </c:catAx>
      <c:valAx>
        <c:axId val="48823351"/>
        <c:scaling>
          <c:orientation val="minMax"/>
          <c:max val="0.02"/>
          <c:min val="-0.1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94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40</xdr:row>
      <xdr:rowOff>95250</xdr:rowOff>
    </xdr:from>
    <xdr:to>
      <xdr:col>4</xdr:col>
      <xdr:colOff>609600</xdr:colOff>
      <xdr:row>64</xdr:row>
      <xdr:rowOff>95250</xdr:rowOff>
    </xdr:to>
    <xdr:graphicFrame>
      <xdr:nvGraphicFramePr>
        <xdr:cNvPr id="1" name="Chart 2"/>
        <xdr:cNvGraphicFramePr/>
      </xdr:nvGraphicFramePr>
      <xdr:xfrm>
        <a:off x="304800" y="75723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104775</xdr:rowOff>
    </xdr:from>
    <xdr:to>
      <xdr:col>12</xdr:col>
      <xdr:colOff>390525</xdr:colOff>
      <xdr:row>53</xdr:row>
      <xdr:rowOff>161925</xdr:rowOff>
    </xdr:to>
    <xdr:graphicFrame>
      <xdr:nvGraphicFramePr>
        <xdr:cNvPr id="1" name="Chart 7"/>
        <xdr:cNvGraphicFramePr/>
      </xdr:nvGraphicFramePr>
      <xdr:xfrm>
        <a:off x="47625" y="563880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6143625" y="76200"/>
        <a:ext cx="1048702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9</xdr:col>
      <xdr:colOff>666750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85725" y="28384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128</v>
      </c>
      <c r="B1" s="80"/>
      <c r="C1" s="80"/>
      <c r="D1" s="81"/>
      <c r="E1" s="81"/>
      <c r="F1" s="81"/>
    </row>
    <row r="2" spans="1:9" ht="15.75" thickBot="1">
      <c r="A2" s="25" t="s">
        <v>73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140</v>
      </c>
      <c r="B3" s="95">
        <v>0.16411664705113105</v>
      </c>
      <c r="C3" s="95">
        <v>0.13461499667144117</v>
      </c>
      <c r="D3" s="95">
        <v>0.11949944678593338</v>
      </c>
      <c r="E3" s="95">
        <v>0.07705432174153495</v>
      </c>
      <c r="F3" s="95">
        <v>0.06656909925336918</v>
      </c>
      <c r="G3" s="63"/>
      <c r="H3" s="63"/>
      <c r="I3" s="2"/>
      <c r="J3" s="2"/>
      <c r="K3" s="2"/>
      <c r="L3" s="2"/>
    </row>
    <row r="4" spans="1:12" ht="14.25">
      <c r="A4" s="94" t="s">
        <v>141</v>
      </c>
      <c r="B4" s="95">
        <v>-0.07023140867220856</v>
      </c>
      <c r="C4" s="95">
        <v>-0.09072967783230212</v>
      </c>
      <c r="D4" s="95">
        <v>-0.02773386284623183</v>
      </c>
      <c r="E4" s="95">
        <v>-0.0285236690579321</v>
      </c>
      <c r="F4" s="95">
        <v>-0.07085282402820184</v>
      </c>
      <c r="G4" s="63"/>
      <c r="H4" s="63"/>
      <c r="I4" s="2"/>
      <c r="J4" s="2"/>
      <c r="K4" s="2"/>
      <c r="L4" s="2"/>
    </row>
    <row r="5" spans="1:12" ht="15" thickBot="1">
      <c r="A5" s="84" t="s">
        <v>150</v>
      </c>
      <c r="B5" s="85">
        <v>0.06957510596505734</v>
      </c>
      <c r="C5" s="85">
        <v>-0.010142262653633938</v>
      </c>
      <c r="D5" s="85">
        <v>0.07015797509681572</v>
      </c>
      <c r="E5" s="85">
        <v>0.02409583148687518</v>
      </c>
      <c r="F5" s="85">
        <v>-0.06912387047910562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0.75" thickBot="1">
      <c r="A22" s="25" t="s">
        <v>108</v>
      </c>
      <c r="B22" s="18" t="s">
        <v>117</v>
      </c>
      <c r="C22" s="18" t="s">
        <v>92</v>
      </c>
      <c r="D22" s="83"/>
      <c r="E22" s="79"/>
      <c r="F22" s="79"/>
    </row>
    <row r="23" spans="1:6" ht="14.25">
      <c r="A23" s="27" t="s">
        <v>1</v>
      </c>
      <c r="B23" s="28">
        <v>-0.09072967783230212</v>
      </c>
      <c r="C23" s="70">
        <v>-0.010142262653633938</v>
      </c>
      <c r="D23" s="83"/>
      <c r="E23" s="79"/>
      <c r="F23" s="79"/>
    </row>
    <row r="24" spans="1:6" ht="14.25">
      <c r="A24" s="27" t="s">
        <v>96</v>
      </c>
      <c r="B24" s="28">
        <v>-0.07549304422474512</v>
      </c>
      <c r="C24" s="70">
        <v>0.1643765976185192</v>
      </c>
      <c r="D24" s="83"/>
      <c r="E24" s="79"/>
      <c r="F24" s="79"/>
    </row>
    <row r="25" spans="1:6" ht="14.25">
      <c r="A25" s="27" t="s">
        <v>0</v>
      </c>
      <c r="B25" s="28">
        <v>-0.07023140867220856</v>
      </c>
      <c r="C25" s="70">
        <v>0.06957510596505734</v>
      </c>
      <c r="D25" s="83"/>
      <c r="E25" s="79"/>
      <c r="F25" s="79"/>
    </row>
    <row r="26" spans="1:6" ht="14.25">
      <c r="A26" s="27" t="s">
        <v>7</v>
      </c>
      <c r="B26" s="28">
        <v>-0.02499330613561046</v>
      </c>
      <c r="C26" s="70">
        <v>0.03452573697876882</v>
      </c>
      <c r="D26" s="83"/>
      <c r="E26" s="79"/>
      <c r="F26" s="79"/>
    </row>
    <row r="27" spans="1:6" ht="14.25">
      <c r="A27" s="170" t="s">
        <v>11</v>
      </c>
      <c r="B27" s="28">
        <v>-0.019665025065213726</v>
      </c>
      <c r="C27" s="70">
        <v>-0.011508046178989484</v>
      </c>
      <c r="D27" s="83"/>
      <c r="E27" s="79"/>
      <c r="F27" s="79"/>
    </row>
    <row r="28" spans="1:6" ht="14.25">
      <c r="A28" s="27" t="s">
        <v>69</v>
      </c>
      <c r="B28" s="28">
        <v>-0.018078806196536013</v>
      </c>
      <c r="C28" s="70">
        <v>0.11345499614270715</v>
      </c>
      <c r="D28" s="83"/>
      <c r="E28" s="79"/>
      <c r="F28" s="79"/>
    </row>
    <row r="29" spans="1:6" ht="14.25">
      <c r="A29" s="27" t="s">
        <v>12</v>
      </c>
      <c r="B29" s="28">
        <v>-0.017396056070325572</v>
      </c>
      <c r="C29" s="70">
        <v>-0.005989376787559841</v>
      </c>
      <c r="D29" s="83"/>
      <c r="E29" s="79"/>
      <c r="F29" s="79"/>
    </row>
    <row r="30" spans="1:6" ht="14.25">
      <c r="A30" s="27" t="s">
        <v>8</v>
      </c>
      <c r="B30" s="28">
        <v>0.0031260965005039942</v>
      </c>
      <c r="C30" s="70">
        <v>0.05956274387156357</v>
      </c>
      <c r="D30" s="83"/>
      <c r="E30" s="79"/>
      <c r="F30" s="79"/>
    </row>
    <row r="31" spans="1:6" ht="14.25">
      <c r="A31" s="27" t="s">
        <v>149</v>
      </c>
      <c r="B31" s="28">
        <v>0.014017148999923679</v>
      </c>
      <c r="C31" s="70">
        <v>0.034543209236854056</v>
      </c>
      <c r="D31" s="83"/>
      <c r="E31" s="79"/>
      <c r="F31" s="79"/>
    </row>
    <row r="32" spans="1:6" ht="14.25">
      <c r="A32" s="27" t="s">
        <v>6</v>
      </c>
      <c r="B32" s="28">
        <v>0.016593018653008995</v>
      </c>
      <c r="C32" s="70">
        <v>0.18563009652482387</v>
      </c>
      <c r="D32" s="83"/>
      <c r="E32" s="79"/>
      <c r="F32" s="79"/>
    </row>
    <row r="33" spans="1:6" ht="14.25">
      <c r="A33" s="27" t="s">
        <v>9</v>
      </c>
      <c r="B33" s="28">
        <v>0.02176036310361673</v>
      </c>
      <c r="C33" s="70">
        <v>0.10063853915901722</v>
      </c>
      <c r="D33" s="83"/>
      <c r="E33" s="79"/>
      <c r="F33" s="79"/>
    </row>
    <row r="34" spans="1:6" ht="14.25">
      <c r="A34" s="171" t="s">
        <v>10</v>
      </c>
      <c r="B34" s="172">
        <v>0.04951121152533933</v>
      </c>
      <c r="C34" s="173">
        <v>0.22034664042302587</v>
      </c>
      <c r="D34" s="83"/>
      <c r="E34" s="79"/>
      <c r="F34" s="79"/>
    </row>
    <row r="35" spans="1:6" ht="29.25" thickBot="1">
      <c r="A35" s="174" t="s">
        <v>5</v>
      </c>
      <c r="B35" s="175">
        <v>0.13219345678639405</v>
      </c>
      <c r="C35" s="175">
        <v>0.18386763577094012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E7" sqref="E7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6" t="s">
        <v>135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0.75" thickBot="1">
      <c r="A2" s="15" t="s">
        <v>52</v>
      </c>
      <c r="B2" s="49" t="s">
        <v>33</v>
      </c>
      <c r="C2" s="18" t="s">
        <v>45</v>
      </c>
      <c r="D2" s="18" t="s">
        <v>46</v>
      </c>
      <c r="E2" s="17" t="s">
        <v>53</v>
      </c>
      <c r="F2" s="17" t="s">
        <v>84</v>
      </c>
      <c r="G2" s="17" t="s">
        <v>85</v>
      </c>
      <c r="H2" s="18" t="s">
        <v>86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106</v>
      </c>
      <c r="C3" s="117" t="s">
        <v>50</v>
      </c>
      <c r="D3" s="118" t="s">
        <v>47</v>
      </c>
      <c r="E3" s="119">
        <v>5168017.04</v>
      </c>
      <c r="F3" s="120">
        <v>145966</v>
      </c>
      <c r="G3" s="119">
        <v>35.40562213118123</v>
      </c>
      <c r="H3" s="56">
        <v>100</v>
      </c>
      <c r="I3" s="116" t="s">
        <v>129</v>
      </c>
      <c r="J3" s="121" t="s">
        <v>98</v>
      </c>
      <c r="K3" s="50"/>
    </row>
    <row r="4" spans="1:11" ht="14.25">
      <c r="A4" s="21">
        <v>2</v>
      </c>
      <c r="B4" s="116" t="s">
        <v>68</v>
      </c>
      <c r="C4" s="117" t="s">
        <v>50</v>
      </c>
      <c r="D4" s="118" t="s">
        <v>51</v>
      </c>
      <c r="E4" s="119">
        <v>3778031.25</v>
      </c>
      <c r="F4" s="120">
        <v>4806</v>
      </c>
      <c r="G4" s="119">
        <v>786.1072097378277</v>
      </c>
      <c r="H4" s="56">
        <v>1000</v>
      </c>
      <c r="I4" s="116" t="s">
        <v>31</v>
      </c>
      <c r="J4" s="121" t="s">
        <v>132</v>
      </c>
      <c r="K4" s="51"/>
    </row>
    <row r="5" spans="1:11" ht="14.25" customHeight="1">
      <c r="A5" s="21">
        <v>3</v>
      </c>
      <c r="B5" s="116" t="s">
        <v>107</v>
      </c>
      <c r="C5" s="117" t="s">
        <v>50</v>
      </c>
      <c r="D5" s="118" t="s">
        <v>47</v>
      </c>
      <c r="E5" s="119">
        <v>1402468.02</v>
      </c>
      <c r="F5" s="120">
        <v>1011</v>
      </c>
      <c r="G5" s="119">
        <v>1387.2087240356084</v>
      </c>
      <c r="H5" s="56">
        <v>1000</v>
      </c>
      <c r="I5" s="116" t="s">
        <v>83</v>
      </c>
      <c r="J5" s="121" t="s">
        <v>59</v>
      </c>
      <c r="K5" s="52"/>
    </row>
    <row r="6" spans="1:11" ht="14.25" customHeight="1">
      <c r="A6" s="21">
        <v>4</v>
      </c>
      <c r="B6" s="116" t="s">
        <v>148</v>
      </c>
      <c r="C6" s="117" t="s">
        <v>50</v>
      </c>
      <c r="D6" s="118" t="s">
        <v>47</v>
      </c>
      <c r="E6" s="119">
        <v>1086312.1</v>
      </c>
      <c r="F6" s="120">
        <v>648</v>
      </c>
      <c r="G6" s="119">
        <v>1676.4075617283952</v>
      </c>
      <c r="H6" s="56">
        <v>5000</v>
      </c>
      <c r="I6" s="116" t="s">
        <v>26</v>
      </c>
      <c r="J6" s="121" t="s">
        <v>44</v>
      </c>
      <c r="K6" s="53"/>
    </row>
    <row r="7" spans="1:10" ht="15.75" thickBot="1">
      <c r="A7" s="177" t="s">
        <v>63</v>
      </c>
      <c r="B7" s="178"/>
      <c r="C7" s="122" t="s">
        <v>64</v>
      </c>
      <c r="D7" s="122" t="s">
        <v>64</v>
      </c>
      <c r="E7" s="105">
        <f>SUM(E3:E6)</f>
        <v>11434828.409999998</v>
      </c>
      <c r="F7" s="106">
        <f>SUM(F3:F6)</f>
        <v>152431</v>
      </c>
      <c r="G7" s="122" t="s">
        <v>64</v>
      </c>
      <c r="H7" s="122" t="s">
        <v>64</v>
      </c>
      <c r="I7" s="122" t="s">
        <v>64</v>
      </c>
      <c r="J7" s="123" t="s">
        <v>64</v>
      </c>
    </row>
  </sheetData>
  <mergeCells count="2">
    <mergeCell ref="A1:J1"/>
    <mergeCell ref="A7:B7"/>
  </mergeCells>
  <hyperlinks>
    <hyperlink ref="J7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4" customFormat="1" ht="16.5" thickBot="1">
      <c r="A1" s="188" t="s">
        <v>127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22" customFormat="1" ht="15.75" customHeight="1" thickBot="1">
      <c r="A2" s="181" t="s">
        <v>52</v>
      </c>
      <c r="B2" s="109"/>
      <c r="C2" s="110"/>
      <c r="D2" s="111"/>
      <c r="E2" s="183" t="s">
        <v>89</v>
      </c>
      <c r="F2" s="183"/>
      <c r="G2" s="183"/>
      <c r="H2" s="183"/>
      <c r="I2" s="183"/>
      <c r="J2" s="183"/>
    </row>
    <row r="3" spans="1:10" s="22" customFormat="1" ht="60.75" thickBot="1">
      <c r="A3" s="182"/>
      <c r="B3" s="112" t="s">
        <v>33</v>
      </c>
      <c r="C3" s="26" t="s">
        <v>13</v>
      </c>
      <c r="D3" s="26" t="s">
        <v>14</v>
      </c>
      <c r="E3" s="17" t="s">
        <v>122</v>
      </c>
      <c r="F3" s="17" t="s">
        <v>143</v>
      </c>
      <c r="G3" s="17" t="s">
        <v>136</v>
      </c>
      <c r="H3" s="17" t="s">
        <v>116</v>
      </c>
      <c r="I3" s="17" t="s">
        <v>65</v>
      </c>
      <c r="J3" s="17" t="s">
        <v>123</v>
      </c>
    </row>
    <row r="4" spans="1:10" s="22" customFormat="1" ht="14.25" collapsed="1">
      <c r="A4" s="21">
        <v>1</v>
      </c>
      <c r="B4" s="27" t="s">
        <v>148</v>
      </c>
      <c r="C4" s="113">
        <v>38945</v>
      </c>
      <c r="D4" s="113">
        <v>39016</v>
      </c>
      <c r="E4" s="107">
        <v>-0.016158459559131755</v>
      </c>
      <c r="F4" s="107">
        <v>-0.0597605162360042</v>
      </c>
      <c r="G4" s="107">
        <v>-0.11069446555297813</v>
      </c>
      <c r="H4" s="107">
        <v>-0.09244884916390916</v>
      </c>
      <c r="I4" s="107">
        <v>-0.6647184876543135</v>
      </c>
      <c r="J4" s="114">
        <v>-0.12154117096746431</v>
      </c>
    </row>
    <row r="5" spans="1:10" s="22" customFormat="1" ht="14.25" collapsed="1">
      <c r="A5" s="21">
        <v>2</v>
      </c>
      <c r="B5" s="27" t="s">
        <v>68</v>
      </c>
      <c r="C5" s="113">
        <v>39205</v>
      </c>
      <c r="D5" s="113">
        <v>39322</v>
      </c>
      <c r="E5" s="107">
        <v>-0.024549961205597937</v>
      </c>
      <c r="F5" s="107" t="s">
        <v>29</v>
      </c>
      <c r="G5" s="107">
        <v>-0.03745062647267894</v>
      </c>
      <c r="H5" s="107">
        <v>0.019152465253390538</v>
      </c>
      <c r="I5" s="107">
        <v>-0.2138927902621427</v>
      </c>
      <c r="J5" s="114">
        <v>-0.031192080706371472</v>
      </c>
    </row>
    <row r="6" spans="1:10" s="22" customFormat="1" ht="14.25" collapsed="1">
      <c r="A6" s="21">
        <v>3</v>
      </c>
      <c r="B6" s="27" t="s">
        <v>107</v>
      </c>
      <c r="C6" s="113">
        <v>40050</v>
      </c>
      <c r="D6" s="113">
        <v>40319</v>
      </c>
      <c r="E6" s="107">
        <v>-0.14869823887599642</v>
      </c>
      <c r="F6" s="107">
        <v>-0.14270483556061697</v>
      </c>
      <c r="G6" s="107">
        <v>-0.10312243625064121</v>
      </c>
      <c r="H6" s="107">
        <v>0.1858475524738663</v>
      </c>
      <c r="I6" s="107">
        <v>0.38720872403560347</v>
      </c>
      <c r="J6" s="114">
        <v>0.0696191289889283</v>
      </c>
    </row>
    <row r="7" spans="1:10" s="22" customFormat="1" ht="14.25" collapsed="1">
      <c r="A7" s="21">
        <v>4</v>
      </c>
      <c r="B7" s="27" t="s">
        <v>106</v>
      </c>
      <c r="C7" s="113">
        <v>40555</v>
      </c>
      <c r="D7" s="113">
        <v>40626</v>
      </c>
      <c r="E7" s="107">
        <v>-0.09400463647208124</v>
      </c>
      <c r="F7" s="107">
        <v>-0.004906259640695687</v>
      </c>
      <c r="G7" s="107">
        <v>-0.042855641761815</v>
      </c>
      <c r="H7" s="107">
        <v>0.05580971175337712</v>
      </c>
      <c r="I7" s="107">
        <v>-0.6459437786881779</v>
      </c>
      <c r="J7" s="114">
        <v>-0.2275286152101189</v>
      </c>
    </row>
    <row r="8" spans="1:10" s="22" customFormat="1" ht="15.75" collapsed="1" thickBot="1">
      <c r="A8" s="21"/>
      <c r="B8" s="161" t="s">
        <v>139</v>
      </c>
      <c r="C8" s="162" t="s">
        <v>64</v>
      </c>
      <c r="D8" s="162" t="s">
        <v>64</v>
      </c>
      <c r="E8" s="163">
        <f>AVERAGE(E4:E7)</f>
        <v>-0.07085282402820184</v>
      </c>
      <c r="F8" s="163">
        <f>AVERAGE(F4:F7)</f>
        <v>-0.06912387047910562</v>
      </c>
      <c r="G8" s="163">
        <f>AVERAGE(G4:G7)</f>
        <v>-0.07353079250952832</v>
      </c>
      <c r="H8" s="163">
        <f>AVERAGE(H4:H7)</f>
        <v>0.0420902200791812</v>
      </c>
      <c r="I8" s="163">
        <f>AVERAGE(I4:I7)</f>
        <v>-0.2843365831422576</v>
      </c>
      <c r="J8" s="162" t="s">
        <v>64</v>
      </c>
    </row>
    <row r="9" spans="1:10" s="22" customFormat="1" ht="14.25">
      <c r="A9" s="191" t="s">
        <v>124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0" s="22" customFormat="1" ht="15" thickBot="1">
      <c r="A10" s="190" t="s">
        <v>125</v>
      </c>
      <c r="B10" s="190"/>
      <c r="C10" s="190"/>
      <c r="D10" s="190"/>
      <c r="E10" s="190"/>
      <c r="F10" s="190"/>
      <c r="G10" s="190"/>
      <c r="H10" s="190"/>
      <c r="I10" s="190"/>
      <c r="J10" s="190"/>
    </row>
    <row r="11" spans="3:4" s="22" customFormat="1" ht="15.75" customHeight="1">
      <c r="C11" s="69"/>
      <c r="D11" s="69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J10"/>
    <mergeCell ref="A1:J1"/>
    <mergeCell ref="A2:A3"/>
    <mergeCell ref="E2:J2"/>
    <mergeCell ref="A9:J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1">
      <selection activeCell="C8" sqref="C8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5" t="s">
        <v>120</v>
      </c>
      <c r="B1" s="185"/>
      <c r="C1" s="185"/>
      <c r="D1" s="185"/>
      <c r="E1" s="185"/>
      <c r="F1" s="185"/>
      <c r="G1" s="185"/>
    </row>
    <row r="2" spans="1:7" s="29" customFormat="1" ht="15.75" customHeight="1" thickBot="1">
      <c r="A2" s="195" t="s">
        <v>52</v>
      </c>
      <c r="B2" s="97"/>
      <c r="C2" s="186" t="s">
        <v>34</v>
      </c>
      <c r="D2" s="192"/>
      <c r="E2" s="193" t="s">
        <v>87</v>
      </c>
      <c r="F2" s="194"/>
      <c r="G2" s="98"/>
    </row>
    <row r="3" spans="1:7" s="29" customFormat="1" ht="45.75" thickBot="1">
      <c r="A3" s="182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131</v>
      </c>
    </row>
    <row r="4" spans="1:7" s="29" customFormat="1" ht="14.25">
      <c r="A4" s="21">
        <v>1</v>
      </c>
      <c r="B4" s="37" t="s">
        <v>148</v>
      </c>
      <c r="C4" s="38">
        <v>-17.841419999999925</v>
      </c>
      <c r="D4" s="107">
        <v>-0.01615845955913805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68</v>
      </c>
      <c r="C5" s="38">
        <v>-95.0848500000001</v>
      </c>
      <c r="D5" s="107">
        <v>-0.0245499612056556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107</v>
      </c>
      <c r="C6" s="38">
        <v>-244.97133000000008</v>
      </c>
      <c r="D6" s="107">
        <v>-0.14869823887598657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106</v>
      </c>
      <c r="C7" s="38">
        <v>-536.2252199999997</v>
      </c>
      <c r="D7" s="107">
        <v>-0.09400463647208415</v>
      </c>
      <c r="E7" s="39">
        <v>0</v>
      </c>
      <c r="F7" s="107">
        <v>0</v>
      </c>
      <c r="G7" s="40">
        <v>0</v>
      </c>
    </row>
    <row r="8" spans="1:7" s="29" customFormat="1" ht="15.75" thickBot="1">
      <c r="A8" s="126"/>
      <c r="B8" s="99" t="s">
        <v>63</v>
      </c>
      <c r="C8" s="100">
        <v>-894.1228199999998</v>
      </c>
      <c r="D8" s="104">
        <v>-0.07252221241854971</v>
      </c>
      <c r="E8" s="101">
        <v>0</v>
      </c>
      <c r="F8" s="104">
        <v>0</v>
      </c>
      <c r="G8" s="127">
        <v>0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33</v>
      </c>
      <c r="C36" s="35" t="s">
        <v>71</v>
      </c>
      <c r="D36" s="35" t="s">
        <v>72</v>
      </c>
      <c r="E36" s="36" t="s">
        <v>67</v>
      </c>
    </row>
    <row r="37" spans="2:5" s="29" customFormat="1" ht="14.25">
      <c r="B37" s="137" t="str">
        <f>B4</f>
        <v>ТАСК Універсал</v>
      </c>
      <c r="C37" s="138">
        <f>C4</f>
        <v>-17.841419999999925</v>
      </c>
      <c r="D37" s="167">
        <f>D4</f>
        <v>-0.01615845955913805</v>
      </c>
      <c r="E37" s="139">
        <f>G4</f>
        <v>0</v>
      </c>
    </row>
    <row r="38" spans="2:5" s="29" customFormat="1" ht="14.25">
      <c r="B38" s="37" t="str">
        <f>B5</f>
        <v>АнтиБанк</v>
      </c>
      <c r="C38" s="38">
        <f>C5</f>
        <v>-95.0848500000001</v>
      </c>
      <c r="D38" s="168">
        <f>D5</f>
        <v>-0.0245499612056556</v>
      </c>
      <c r="E38" s="40">
        <f>G5</f>
        <v>0</v>
      </c>
    </row>
    <row r="39" spans="2:5" s="29" customFormat="1" ht="14.25">
      <c r="B39" s="37" t="str">
        <f>B6</f>
        <v>УНІВЕР.УА/Скiф: Фонд Нерухомостi</v>
      </c>
      <c r="C39" s="38">
        <f>C6</f>
        <v>-244.97133000000008</v>
      </c>
      <c r="D39" s="168">
        <f>D6</f>
        <v>-0.14869823887598657</v>
      </c>
      <c r="E39" s="40">
        <f>G6</f>
        <v>0</v>
      </c>
    </row>
    <row r="40" spans="2:5" s="29" customFormat="1" ht="14.25">
      <c r="B40" s="37" t="str">
        <f>B7</f>
        <v>Індекс Української Біржі</v>
      </c>
      <c r="C40" s="38">
        <f>C7</f>
        <v>-536.2252199999997</v>
      </c>
      <c r="D40" s="168">
        <f>D7</f>
        <v>-0.09400463647208415</v>
      </c>
      <c r="E40" s="40">
        <f>G7</f>
        <v>0</v>
      </c>
    </row>
    <row r="41" spans="2:6" ht="14.25">
      <c r="B41" s="29"/>
      <c r="C41" s="16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114</v>
      </c>
      <c r="C1" s="10"/>
      <c r="D1" s="10"/>
    </row>
    <row r="2" spans="1:4" ht="14.25">
      <c r="A2" s="27" t="s">
        <v>107</v>
      </c>
      <c r="B2" s="149">
        <v>-0.14869823887599642</v>
      </c>
      <c r="C2" s="10"/>
      <c r="D2" s="10"/>
    </row>
    <row r="3" spans="1:4" ht="14.25">
      <c r="A3" s="27" t="s">
        <v>106</v>
      </c>
      <c r="B3" s="149">
        <v>-0.09400463647208124</v>
      </c>
      <c r="C3" s="10"/>
      <c r="D3" s="10"/>
    </row>
    <row r="4" spans="1:4" ht="14.25">
      <c r="A4" s="27" t="s">
        <v>68</v>
      </c>
      <c r="B4" s="149">
        <v>-0.024549961205597937</v>
      </c>
      <c r="C4" s="10"/>
      <c r="D4" s="10"/>
    </row>
    <row r="5" spans="1:4" ht="14.25">
      <c r="A5" s="27" t="s">
        <v>148</v>
      </c>
      <c r="B5" s="149">
        <v>-0.016158459559131755</v>
      </c>
      <c r="C5" s="10"/>
      <c r="D5" s="10"/>
    </row>
    <row r="6" spans="1:4" ht="14.25">
      <c r="A6" s="27" t="s">
        <v>38</v>
      </c>
      <c r="B6" s="150">
        <v>-0.0708528240282018</v>
      </c>
      <c r="C6" s="10"/>
      <c r="D6" s="10"/>
    </row>
    <row r="7" spans="1:4" ht="14.25">
      <c r="A7" s="27" t="s">
        <v>1</v>
      </c>
      <c r="B7" s="150">
        <v>-0.0907296778323021</v>
      </c>
      <c r="C7" s="10"/>
      <c r="D7" s="10"/>
    </row>
    <row r="8" spans="1:4" ht="14.25">
      <c r="A8" s="27" t="s">
        <v>0</v>
      </c>
      <c r="B8" s="150">
        <v>-0.0702314086722086</v>
      </c>
      <c r="C8" s="10"/>
      <c r="D8" s="10"/>
    </row>
    <row r="9" spans="1:4" ht="14.25">
      <c r="A9" s="27" t="s">
        <v>39</v>
      </c>
      <c r="B9" s="150">
        <v>-0.183624794492195</v>
      </c>
      <c r="C9" s="10"/>
      <c r="D9" s="10"/>
    </row>
    <row r="10" spans="1:4" ht="14.25">
      <c r="A10" s="27" t="s">
        <v>40</v>
      </c>
      <c r="B10" s="150">
        <v>-0.147476875008363</v>
      </c>
      <c r="C10" s="10"/>
      <c r="D10" s="10"/>
    </row>
    <row r="11" spans="1:4" ht="14.25">
      <c r="A11" s="27" t="s">
        <v>41</v>
      </c>
      <c r="B11" s="150">
        <v>0.020164383561643837</v>
      </c>
      <c r="C11" s="10"/>
      <c r="D11" s="10"/>
    </row>
    <row r="12" spans="1:4" ht="15" thickBot="1">
      <c r="A12" s="84" t="s">
        <v>144</v>
      </c>
      <c r="B12" s="151">
        <v>-0.166265909044453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0"/>
  <sheetViews>
    <sheetView zoomScale="75" zoomScaleNormal="75" workbookViewId="0" topLeftCell="A1">
      <selection activeCell="C35" sqref="C35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6" t="s">
        <v>133</v>
      </c>
      <c r="B1" s="176"/>
      <c r="C1" s="176"/>
      <c r="D1" s="176"/>
      <c r="E1" s="176"/>
      <c r="F1" s="176"/>
      <c r="G1" s="176"/>
      <c r="H1" s="176"/>
      <c r="I1" s="13"/>
    </row>
    <row r="2" spans="1:9" ht="30.75" thickBot="1">
      <c r="A2" s="15" t="s">
        <v>52</v>
      </c>
      <c r="B2" s="16" t="s">
        <v>115</v>
      </c>
      <c r="C2" s="17" t="s">
        <v>53</v>
      </c>
      <c r="D2" s="17" t="s">
        <v>54</v>
      </c>
      <c r="E2" s="17" t="s">
        <v>55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97</v>
      </c>
      <c r="C3" s="91">
        <v>21758802.469</v>
      </c>
      <c r="D3" s="92">
        <v>53045</v>
      </c>
      <c r="E3" s="91">
        <v>410.1951638985767</v>
      </c>
      <c r="F3" s="92">
        <v>100</v>
      </c>
      <c r="G3" s="90" t="s">
        <v>129</v>
      </c>
      <c r="H3" s="93" t="s">
        <v>98</v>
      </c>
      <c r="I3" s="19"/>
    </row>
    <row r="4" spans="1:9" ht="14.25">
      <c r="A4" s="21">
        <v>2</v>
      </c>
      <c r="B4" s="90" t="s">
        <v>78</v>
      </c>
      <c r="C4" s="91">
        <v>4175153.82</v>
      </c>
      <c r="D4" s="92">
        <v>4597</v>
      </c>
      <c r="E4" s="91">
        <v>908.2344616053948</v>
      </c>
      <c r="F4" s="92">
        <v>1000</v>
      </c>
      <c r="G4" s="90" t="s">
        <v>100</v>
      </c>
      <c r="H4" s="93" t="s">
        <v>113</v>
      </c>
      <c r="I4" s="19"/>
    </row>
    <row r="5" spans="1:9" ht="14.25" customHeight="1">
      <c r="A5" s="21">
        <v>3</v>
      </c>
      <c r="B5" s="90" t="s">
        <v>102</v>
      </c>
      <c r="C5" s="91">
        <v>3887178.3</v>
      </c>
      <c r="D5" s="92">
        <v>1854</v>
      </c>
      <c r="E5" s="91">
        <v>2096.6441747572812</v>
      </c>
      <c r="F5" s="92">
        <v>1000</v>
      </c>
      <c r="G5" s="90" t="s">
        <v>20</v>
      </c>
      <c r="H5" s="93" t="s">
        <v>59</v>
      </c>
      <c r="I5" s="19"/>
    </row>
    <row r="6" spans="1:9" ht="14.25">
      <c r="A6" s="21">
        <v>4</v>
      </c>
      <c r="B6" s="90" t="s">
        <v>99</v>
      </c>
      <c r="C6" s="91">
        <v>3777776.19</v>
      </c>
      <c r="D6" s="92">
        <v>4732</v>
      </c>
      <c r="E6" s="91">
        <v>798.3466166525782</v>
      </c>
      <c r="F6" s="92">
        <v>1000</v>
      </c>
      <c r="G6" s="90" t="s">
        <v>129</v>
      </c>
      <c r="H6" s="93" t="s">
        <v>98</v>
      </c>
      <c r="I6" s="19"/>
    </row>
    <row r="7" spans="1:9" ht="14.25" customHeight="1">
      <c r="A7" s="21">
        <v>5</v>
      </c>
      <c r="B7" s="90" t="s">
        <v>22</v>
      </c>
      <c r="C7" s="91">
        <v>3235406.6436</v>
      </c>
      <c r="D7" s="92">
        <v>10461</v>
      </c>
      <c r="E7" s="91">
        <v>309.2827304846573</v>
      </c>
      <c r="F7" s="92">
        <v>1000</v>
      </c>
      <c r="G7" s="90" t="s">
        <v>48</v>
      </c>
      <c r="H7" s="93" t="s">
        <v>49</v>
      </c>
      <c r="I7" s="19"/>
    </row>
    <row r="8" spans="1:9" ht="14.25">
      <c r="A8" s="21">
        <v>6</v>
      </c>
      <c r="B8" s="90" t="s">
        <v>103</v>
      </c>
      <c r="C8" s="91">
        <v>2957613.35</v>
      </c>
      <c r="D8" s="92">
        <v>1682</v>
      </c>
      <c r="E8" s="91">
        <v>1758.39081450654</v>
      </c>
      <c r="F8" s="92">
        <v>1000</v>
      </c>
      <c r="G8" s="90" t="s">
        <v>20</v>
      </c>
      <c r="H8" s="93" t="s">
        <v>59</v>
      </c>
      <c r="I8" s="19"/>
    </row>
    <row r="9" spans="1:9" ht="14.25">
      <c r="A9" s="21">
        <v>7</v>
      </c>
      <c r="B9" s="90" t="s">
        <v>81</v>
      </c>
      <c r="C9" s="91">
        <v>2787222.87</v>
      </c>
      <c r="D9" s="92">
        <v>1271</v>
      </c>
      <c r="E9" s="91">
        <v>2192.936955153423</v>
      </c>
      <c r="F9" s="92">
        <v>1000</v>
      </c>
      <c r="G9" s="90" t="s">
        <v>58</v>
      </c>
      <c r="H9" s="93" t="s">
        <v>80</v>
      </c>
      <c r="I9" s="19"/>
    </row>
    <row r="10" spans="1:9" ht="14.25">
      <c r="A10" s="21">
        <v>8</v>
      </c>
      <c r="B10" s="90" t="s">
        <v>79</v>
      </c>
      <c r="C10" s="91">
        <v>2286237.81</v>
      </c>
      <c r="D10" s="92">
        <v>742</v>
      </c>
      <c r="E10" s="91">
        <v>3081.1830323450135</v>
      </c>
      <c r="F10" s="92">
        <v>1000</v>
      </c>
      <c r="G10" s="90" t="s">
        <v>19</v>
      </c>
      <c r="H10" s="93" t="s">
        <v>80</v>
      </c>
      <c r="I10" s="19"/>
    </row>
    <row r="11" spans="1:9" ht="14.25">
      <c r="A11" s="21">
        <v>9</v>
      </c>
      <c r="B11" s="90" t="s">
        <v>23</v>
      </c>
      <c r="C11" s="91">
        <v>2131025.71</v>
      </c>
      <c r="D11" s="92">
        <v>1109</v>
      </c>
      <c r="E11" s="91">
        <v>1921.5741298467087</v>
      </c>
      <c r="F11" s="92">
        <v>1000</v>
      </c>
      <c r="G11" s="90" t="s">
        <v>24</v>
      </c>
      <c r="H11" s="93" t="s">
        <v>62</v>
      </c>
      <c r="I11" s="19"/>
    </row>
    <row r="12" spans="1:9" ht="14.25">
      <c r="A12" s="21">
        <v>10</v>
      </c>
      <c r="B12" s="90" t="s">
        <v>138</v>
      </c>
      <c r="C12" s="91">
        <v>2120266.93</v>
      </c>
      <c r="D12" s="92">
        <v>14704</v>
      </c>
      <c r="E12" s="91">
        <v>144.19660840587596</v>
      </c>
      <c r="F12" s="92">
        <v>100</v>
      </c>
      <c r="G12" s="90" t="s">
        <v>129</v>
      </c>
      <c r="H12" s="93" t="s">
        <v>98</v>
      </c>
      <c r="I12" s="19"/>
    </row>
    <row r="13" spans="1:9" ht="14.25">
      <c r="A13" s="21">
        <v>11</v>
      </c>
      <c r="B13" s="90" t="s">
        <v>77</v>
      </c>
      <c r="C13" s="91">
        <v>2088143.87</v>
      </c>
      <c r="D13" s="92">
        <v>2937190</v>
      </c>
      <c r="E13" s="91">
        <v>0.7109325137291085</v>
      </c>
      <c r="F13" s="92">
        <v>1</v>
      </c>
      <c r="G13" s="90" t="s">
        <v>24</v>
      </c>
      <c r="H13" s="93" t="s">
        <v>62</v>
      </c>
      <c r="I13" s="19"/>
    </row>
    <row r="14" spans="1:9" ht="14.25">
      <c r="A14" s="21">
        <v>12</v>
      </c>
      <c r="B14" s="90" t="s">
        <v>93</v>
      </c>
      <c r="C14" s="91">
        <v>1868574.35</v>
      </c>
      <c r="D14" s="92">
        <v>1755</v>
      </c>
      <c r="E14" s="91">
        <v>1064.7147293447294</v>
      </c>
      <c r="F14" s="92">
        <v>1000</v>
      </c>
      <c r="G14" s="90" t="s">
        <v>94</v>
      </c>
      <c r="H14" s="93" t="s">
        <v>95</v>
      </c>
      <c r="I14" s="19"/>
    </row>
    <row r="15" spans="1:9" ht="14.25">
      <c r="A15" s="21">
        <v>13</v>
      </c>
      <c r="B15" s="90" t="s">
        <v>32</v>
      </c>
      <c r="C15" s="91">
        <v>1757228.45</v>
      </c>
      <c r="D15" s="92">
        <v>51004</v>
      </c>
      <c r="E15" s="91">
        <v>34.452757626852794</v>
      </c>
      <c r="F15" s="92">
        <v>100</v>
      </c>
      <c r="G15" s="90" t="s">
        <v>56</v>
      </c>
      <c r="H15" s="93" t="s">
        <v>57</v>
      </c>
      <c r="I15" s="19"/>
    </row>
    <row r="16" spans="1:9" ht="14.25">
      <c r="A16" s="21">
        <v>14</v>
      </c>
      <c r="B16" s="90" t="s">
        <v>21</v>
      </c>
      <c r="C16" s="91">
        <v>1160704.34</v>
      </c>
      <c r="D16" s="92">
        <v>25748</v>
      </c>
      <c r="E16" s="91">
        <v>45.07939801149604</v>
      </c>
      <c r="F16" s="92">
        <v>100</v>
      </c>
      <c r="G16" s="90" t="s">
        <v>48</v>
      </c>
      <c r="H16" s="93" t="s">
        <v>49</v>
      </c>
      <c r="I16" s="19"/>
    </row>
    <row r="17" spans="1:9" ht="14.25">
      <c r="A17" s="21">
        <v>15</v>
      </c>
      <c r="B17" s="90" t="s">
        <v>104</v>
      </c>
      <c r="C17" s="91">
        <v>1144244.04</v>
      </c>
      <c r="D17" s="92">
        <v>614</v>
      </c>
      <c r="E17" s="91">
        <v>1863.5896416938112</v>
      </c>
      <c r="F17" s="92">
        <v>1000</v>
      </c>
      <c r="G17" s="90" t="s">
        <v>20</v>
      </c>
      <c r="H17" s="93" t="s">
        <v>59</v>
      </c>
      <c r="I17" s="19"/>
    </row>
    <row r="18" spans="1:9" ht="14.25">
      <c r="A18" s="21">
        <v>16</v>
      </c>
      <c r="B18" s="90" t="s">
        <v>101</v>
      </c>
      <c r="C18" s="91">
        <v>1054470.63</v>
      </c>
      <c r="D18" s="92">
        <v>1507</v>
      </c>
      <c r="E18" s="91">
        <v>699.7150829462507</v>
      </c>
      <c r="F18" s="92">
        <v>1000</v>
      </c>
      <c r="G18" s="90" t="s">
        <v>20</v>
      </c>
      <c r="H18" s="93" t="s">
        <v>59</v>
      </c>
      <c r="I18" s="19"/>
    </row>
    <row r="19" spans="1:9" ht="14.25">
      <c r="A19" s="21">
        <v>17</v>
      </c>
      <c r="B19" s="90" t="s">
        <v>25</v>
      </c>
      <c r="C19" s="91">
        <v>949007.45</v>
      </c>
      <c r="D19" s="92">
        <v>952</v>
      </c>
      <c r="E19" s="91">
        <v>996.8565651260503</v>
      </c>
      <c r="F19" s="92">
        <v>1000</v>
      </c>
      <c r="G19" s="90" t="s">
        <v>26</v>
      </c>
      <c r="H19" s="93" t="s">
        <v>44</v>
      </c>
      <c r="I19" s="19"/>
    </row>
    <row r="20" spans="1:9" ht="14.25">
      <c r="A20" s="21">
        <v>18</v>
      </c>
      <c r="B20" s="90" t="s">
        <v>110</v>
      </c>
      <c r="C20" s="91">
        <v>784841.639</v>
      </c>
      <c r="D20" s="92">
        <v>8937</v>
      </c>
      <c r="E20" s="91">
        <v>87.81936209018686</v>
      </c>
      <c r="F20" s="92">
        <v>100</v>
      </c>
      <c r="G20" s="90" t="s">
        <v>111</v>
      </c>
      <c r="H20" s="93" t="s">
        <v>112</v>
      </c>
      <c r="I20" s="19"/>
    </row>
    <row r="21" spans="1:9" ht="14.25">
      <c r="A21" s="21">
        <v>19</v>
      </c>
      <c r="B21" s="90" t="s">
        <v>18</v>
      </c>
      <c r="C21" s="91">
        <v>757828.94</v>
      </c>
      <c r="D21" s="92">
        <v>2503</v>
      </c>
      <c r="E21" s="91">
        <v>302.76825409508587</v>
      </c>
      <c r="F21" s="92">
        <v>1000</v>
      </c>
      <c r="G21" s="90" t="s">
        <v>48</v>
      </c>
      <c r="H21" s="93" t="s">
        <v>49</v>
      </c>
      <c r="I21" s="19"/>
    </row>
    <row r="22" spans="1:9" ht="14.25">
      <c r="A22" s="21">
        <v>20</v>
      </c>
      <c r="B22" s="90" t="s">
        <v>30</v>
      </c>
      <c r="C22" s="91">
        <v>669019.36</v>
      </c>
      <c r="D22" s="92">
        <v>9879</v>
      </c>
      <c r="E22" s="91">
        <v>67.721364510578</v>
      </c>
      <c r="F22" s="92">
        <v>100</v>
      </c>
      <c r="G22" s="90" t="s">
        <v>60</v>
      </c>
      <c r="H22" s="93" t="s">
        <v>132</v>
      </c>
      <c r="I22" s="19"/>
    </row>
    <row r="23" spans="1:9" ht="14.25">
      <c r="A23" s="21">
        <v>21</v>
      </c>
      <c r="B23" s="90" t="s">
        <v>142</v>
      </c>
      <c r="C23" s="91">
        <v>507669.6</v>
      </c>
      <c r="D23" s="92">
        <v>344</v>
      </c>
      <c r="E23" s="91">
        <v>1475.7837209302324</v>
      </c>
      <c r="F23" s="92">
        <v>1000</v>
      </c>
      <c r="G23" s="90" t="s">
        <v>24</v>
      </c>
      <c r="H23" s="93" t="s">
        <v>62</v>
      </c>
      <c r="I23" s="19"/>
    </row>
    <row r="24" spans="1:9" ht="14.25">
      <c r="A24" s="21">
        <v>22</v>
      </c>
      <c r="B24" s="90" t="s">
        <v>27</v>
      </c>
      <c r="C24" s="91">
        <v>499642.84</v>
      </c>
      <c r="D24" s="92">
        <v>1121</v>
      </c>
      <c r="E24" s="91">
        <v>445.7117216770741</v>
      </c>
      <c r="F24" s="92">
        <v>1000</v>
      </c>
      <c r="G24" s="90" t="s">
        <v>28</v>
      </c>
      <c r="H24" s="93" t="s">
        <v>61</v>
      </c>
      <c r="I24" s="19"/>
    </row>
    <row r="25" spans="1:9" ht="14.25">
      <c r="A25" s="21">
        <v>23</v>
      </c>
      <c r="B25" s="90" t="s">
        <v>82</v>
      </c>
      <c r="C25" s="91">
        <v>489204.64</v>
      </c>
      <c r="D25" s="92">
        <v>209</v>
      </c>
      <c r="E25" s="91">
        <v>2340.692057416268</v>
      </c>
      <c r="F25" s="92">
        <v>1000</v>
      </c>
      <c r="G25" s="90" t="s">
        <v>58</v>
      </c>
      <c r="H25" s="93" t="s">
        <v>80</v>
      </c>
      <c r="I25" s="19"/>
    </row>
    <row r="26" spans="1:9" ht="14.25">
      <c r="A26" s="21">
        <v>24</v>
      </c>
      <c r="B26" s="90" t="s">
        <v>109</v>
      </c>
      <c r="C26" s="91">
        <v>283363.45</v>
      </c>
      <c r="D26" s="92">
        <v>10422</v>
      </c>
      <c r="E26" s="91">
        <v>27.18897044713107</v>
      </c>
      <c r="F26" s="92">
        <v>100</v>
      </c>
      <c r="G26" s="90" t="s">
        <v>48</v>
      </c>
      <c r="H26" s="93" t="s">
        <v>49</v>
      </c>
      <c r="I26" s="19"/>
    </row>
    <row r="27" spans="1:8" ht="15" customHeight="1" thickBot="1">
      <c r="A27" s="177" t="s">
        <v>63</v>
      </c>
      <c r="B27" s="178"/>
      <c r="C27" s="105">
        <f>SUM(C3:C26)</f>
        <v>63130627.69160002</v>
      </c>
      <c r="D27" s="106">
        <f>SUM(D3:D26)</f>
        <v>3146382</v>
      </c>
      <c r="E27" s="60" t="s">
        <v>64</v>
      </c>
      <c r="F27" s="60" t="s">
        <v>64</v>
      </c>
      <c r="G27" s="60" t="s">
        <v>64</v>
      </c>
      <c r="H27" s="61" t="s">
        <v>64</v>
      </c>
    </row>
    <row r="28" spans="1:8" ht="15" customHeight="1" thickBot="1">
      <c r="A28" s="179" t="s">
        <v>130</v>
      </c>
      <c r="B28" s="179"/>
      <c r="C28" s="179"/>
      <c r="D28" s="179"/>
      <c r="E28" s="179"/>
      <c r="F28" s="179"/>
      <c r="G28" s="179"/>
      <c r="H28" s="179"/>
    </row>
    <row r="30" spans="2:4" ht="14.25">
      <c r="B30" s="20" t="s">
        <v>70</v>
      </c>
      <c r="C30" s="23">
        <f>C27-SUM(C3:C12)</f>
        <v>14013943.599000014</v>
      </c>
      <c r="D30" s="136">
        <f>C30/$C$27</f>
        <v>0.2219832767616323</v>
      </c>
    </row>
    <row r="31" spans="2:8" ht="14.25">
      <c r="B31" s="90" t="str">
        <f aca="true" t="shared" si="0" ref="B31:C40">B3</f>
        <v>КІНТО-Класичний</v>
      </c>
      <c r="C31" s="91">
        <f t="shared" si="0"/>
        <v>21758802.469</v>
      </c>
      <c r="D31" s="136">
        <f>C31/$C$27</f>
        <v>0.34466317324285317</v>
      </c>
      <c r="H31" s="19"/>
    </row>
    <row r="32" spans="2:8" ht="14.25">
      <c r="B32" s="90" t="str">
        <f t="shared" si="0"/>
        <v>Софіївський</v>
      </c>
      <c r="C32" s="91">
        <f t="shared" si="0"/>
        <v>4175153.82</v>
      </c>
      <c r="D32" s="136">
        <f aca="true" t="shared" si="1" ref="D32:D40">C32/$C$27</f>
        <v>0.0661351545623161</v>
      </c>
      <c r="H32" s="19"/>
    </row>
    <row r="33" spans="2:8" ht="14.25">
      <c r="B33" s="90" t="str">
        <f t="shared" si="0"/>
        <v>УНIВЕР.УА/Михайло Грушевський: Фонд Державних Паперiв</v>
      </c>
      <c r="C33" s="91">
        <f t="shared" si="0"/>
        <v>3887178.3</v>
      </c>
      <c r="D33" s="136">
        <f t="shared" si="1"/>
        <v>0.06157357279875766</v>
      </c>
      <c r="H33" s="19"/>
    </row>
    <row r="34" spans="2:8" ht="14.25">
      <c r="B34" s="90" t="str">
        <f t="shared" si="0"/>
        <v>КІНТО-Еквіті</v>
      </c>
      <c r="C34" s="91">
        <f t="shared" si="0"/>
        <v>3777776.19</v>
      </c>
      <c r="D34" s="136">
        <f t="shared" si="1"/>
        <v>0.059840624561106025</v>
      </c>
      <c r="H34" s="19"/>
    </row>
    <row r="35" spans="2:8" ht="14.25">
      <c r="B35" s="90" t="str">
        <f t="shared" si="0"/>
        <v>Преміум-фонд Індексний</v>
      </c>
      <c r="C35" s="91">
        <f t="shared" si="0"/>
        <v>3235406.6436</v>
      </c>
      <c r="D35" s="136">
        <f t="shared" si="1"/>
        <v>0.051249397668043366</v>
      </c>
      <c r="H35" s="19"/>
    </row>
    <row r="36" spans="2:8" ht="14.25">
      <c r="B36" s="90" t="str">
        <f t="shared" si="0"/>
        <v>УНIВЕР.УА/Тарас Шевченко: Фонд Заощаджень</v>
      </c>
      <c r="C36" s="91">
        <f t="shared" si="0"/>
        <v>2957613.35</v>
      </c>
      <c r="D36" s="136">
        <f t="shared" si="1"/>
        <v>0.04684910412182599</v>
      </c>
      <c r="H36" s="19"/>
    </row>
    <row r="37" spans="2:8" ht="14.25">
      <c r="B37" s="90" t="str">
        <f t="shared" si="0"/>
        <v>Альтус-Депозит</v>
      </c>
      <c r="C37" s="91">
        <f t="shared" si="0"/>
        <v>2787222.87</v>
      </c>
      <c r="D37" s="136">
        <f t="shared" si="1"/>
        <v>0.04415008961444019</v>
      </c>
      <c r="H37" s="19"/>
    </row>
    <row r="38" spans="2:8" ht="14.25">
      <c r="B38" s="90" t="str">
        <f t="shared" si="0"/>
        <v>Альтус-Збалансований</v>
      </c>
      <c r="C38" s="91">
        <f t="shared" si="0"/>
        <v>2286237.81</v>
      </c>
      <c r="D38" s="136">
        <f t="shared" si="1"/>
        <v>0.036214400103362195</v>
      </c>
      <c r="H38" s="19"/>
    </row>
    <row r="39" spans="2:4" ht="14.25">
      <c r="B39" s="90" t="str">
        <f t="shared" si="0"/>
        <v>ОТП Класичний</v>
      </c>
      <c r="C39" s="91">
        <f t="shared" si="0"/>
        <v>2131025.71</v>
      </c>
      <c r="D39" s="136">
        <f t="shared" si="1"/>
        <v>0.03375581374559259</v>
      </c>
    </row>
    <row r="40" spans="2:4" ht="14.25">
      <c r="B40" s="90" t="str">
        <f t="shared" si="0"/>
        <v>КІНТО-Казначейський</v>
      </c>
      <c r="C40" s="91">
        <f t="shared" si="0"/>
        <v>2120266.93</v>
      </c>
      <c r="D40" s="136">
        <f t="shared" si="1"/>
        <v>0.03358539282007039</v>
      </c>
    </row>
  </sheetData>
  <mergeCells count="3">
    <mergeCell ref="A1:H1"/>
    <mergeCell ref="A27:B27"/>
    <mergeCell ref="A28:H28"/>
  </mergeCells>
  <hyperlinks>
    <hyperlink ref="H27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80" t="s">
        <v>121</v>
      </c>
      <c r="B1" s="180"/>
      <c r="C1" s="180"/>
      <c r="D1" s="180"/>
      <c r="E1" s="180"/>
      <c r="F1" s="180"/>
      <c r="G1" s="180"/>
      <c r="H1" s="180"/>
      <c r="I1" s="180"/>
      <c r="J1" s="108"/>
    </row>
    <row r="2" spans="1:10" s="20" customFormat="1" ht="15.75" customHeight="1" thickBot="1">
      <c r="A2" s="181" t="s">
        <v>52</v>
      </c>
      <c r="B2" s="109"/>
      <c r="C2" s="110"/>
      <c r="D2" s="111"/>
      <c r="E2" s="183" t="s">
        <v>89</v>
      </c>
      <c r="F2" s="183"/>
      <c r="G2" s="183"/>
      <c r="H2" s="183"/>
      <c r="I2" s="183"/>
      <c r="J2" s="183"/>
    </row>
    <row r="3" spans="1:10" s="22" customFormat="1" ht="75.75" thickBot="1">
      <c r="A3" s="182"/>
      <c r="B3" s="112" t="s">
        <v>33</v>
      </c>
      <c r="C3" s="26" t="s">
        <v>13</v>
      </c>
      <c r="D3" s="26" t="s">
        <v>14</v>
      </c>
      <c r="E3" s="17" t="s">
        <v>122</v>
      </c>
      <c r="F3" s="17" t="s">
        <v>143</v>
      </c>
      <c r="G3" s="17" t="s">
        <v>136</v>
      </c>
      <c r="H3" s="17" t="s">
        <v>116</v>
      </c>
      <c r="I3" s="17" t="s">
        <v>65</v>
      </c>
      <c r="J3" s="18" t="s">
        <v>123</v>
      </c>
    </row>
    <row r="4" spans="1:10" s="20" customFormat="1" ht="14.25" collapsed="1">
      <c r="A4" s="21">
        <v>1</v>
      </c>
      <c r="B4" s="157" t="s">
        <v>97</v>
      </c>
      <c r="C4" s="158">
        <v>38118</v>
      </c>
      <c r="D4" s="158">
        <v>38182</v>
      </c>
      <c r="E4" s="159">
        <v>0.0012326709879073583</v>
      </c>
      <c r="F4" s="159">
        <v>0.06655578706740028</v>
      </c>
      <c r="G4" s="159">
        <v>0.08036147054855314</v>
      </c>
      <c r="H4" s="159">
        <v>0.17045802757471384</v>
      </c>
      <c r="I4" s="159">
        <v>3.101951638985998</v>
      </c>
      <c r="J4" s="160">
        <v>0.14075832442238223</v>
      </c>
    </row>
    <row r="5" spans="1:10" s="20" customFormat="1" ht="14.25" collapsed="1">
      <c r="A5" s="21">
        <v>2</v>
      </c>
      <c r="B5" s="157" t="s">
        <v>18</v>
      </c>
      <c r="C5" s="158">
        <v>38492</v>
      </c>
      <c r="D5" s="158">
        <v>38629</v>
      </c>
      <c r="E5" s="159">
        <v>-0.04623558287158647</v>
      </c>
      <c r="F5" s="159">
        <v>-0.02662720540084229</v>
      </c>
      <c r="G5" s="159">
        <v>-0.021656778486082717</v>
      </c>
      <c r="H5" s="159">
        <v>-0.10976352625405805</v>
      </c>
      <c r="I5" s="159">
        <v>-0.6972317459049135</v>
      </c>
      <c r="J5" s="160">
        <v>-0.11825982918114575</v>
      </c>
    </row>
    <row r="6" spans="1:10" s="20" customFormat="1" ht="14.25" collapsed="1">
      <c r="A6" s="21">
        <v>3</v>
      </c>
      <c r="B6" s="157" t="s">
        <v>79</v>
      </c>
      <c r="C6" s="158">
        <v>38828</v>
      </c>
      <c r="D6" s="158">
        <v>39028</v>
      </c>
      <c r="E6" s="159">
        <v>-0.03941908142729256</v>
      </c>
      <c r="F6" s="159">
        <v>0.12712955224908762</v>
      </c>
      <c r="G6" s="159">
        <v>0.21832298584145304</v>
      </c>
      <c r="H6" s="159">
        <v>0.31835556800538733</v>
      </c>
      <c r="I6" s="159">
        <v>2.081183032345026</v>
      </c>
      <c r="J6" s="160">
        <v>0.14335383941375213</v>
      </c>
    </row>
    <row r="7" spans="1:10" s="20" customFormat="1" ht="14.25" collapsed="1">
      <c r="A7" s="21">
        <v>4</v>
      </c>
      <c r="B7" s="157" t="s">
        <v>104</v>
      </c>
      <c r="C7" s="158">
        <v>38919</v>
      </c>
      <c r="D7" s="158">
        <v>39092</v>
      </c>
      <c r="E7" s="159">
        <v>-0.07195833432270382</v>
      </c>
      <c r="F7" s="159">
        <v>0.10807330688040717</v>
      </c>
      <c r="G7" s="159">
        <v>0.14249857279916966</v>
      </c>
      <c r="H7" s="159">
        <v>0.2623626519607176</v>
      </c>
      <c r="I7" s="159">
        <v>0.8635896416938267</v>
      </c>
      <c r="J7" s="160">
        <v>0.07862555274712957</v>
      </c>
    </row>
    <row r="8" spans="1:10" s="20" customFormat="1" ht="14.25" collapsed="1">
      <c r="A8" s="21">
        <v>5</v>
      </c>
      <c r="B8" s="157" t="s">
        <v>101</v>
      </c>
      <c r="C8" s="158">
        <v>38919</v>
      </c>
      <c r="D8" s="158">
        <v>39092</v>
      </c>
      <c r="E8" s="159">
        <v>-0.047855547227098394</v>
      </c>
      <c r="F8" s="159">
        <v>0.10218233113825193</v>
      </c>
      <c r="G8" s="159">
        <v>0.019700884344238112</v>
      </c>
      <c r="H8" s="159">
        <v>0.06755177927911449</v>
      </c>
      <c r="I8" s="159">
        <v>-0.3002849170537477</v>
      </c>
      <c r="J8" s="160">
        <v>-0.04248705541030995</v>
      </c>
    </row>
    <row r="9" spans="1:10" s="20" customFormat="1" ht="14.25" collapsed="1">
      <c r="A9" s="21">
        <v>6</v>
      </c>
      <c r="B9" s="157" t="s">
        <v>110</v>
      </c>
      <c r="C9" s="158">
        <v>38968</v>
      </c>
      <c r="D9" s="158">
        <v>39140</v>
      </c>
      <c r="E9" s="159">
        <v>0.16783929635142814</v>
      </c>
      <c r="F9" s="159">
        <v>0.1922546353215504</v>
      </c>
      <c r="G9" s="159">
        <v>0.037341255409647056</v>
      </c>
      <c r="H9" s="159">
        <v>0.021145038157262208</v>
      </c>
      <c r="I9" s="159">
        <v>-0.12180637909812664</v>
      </c>
      <c r="J9" s="160">
        <v>-0.01592104805434935</v>
      </c>
    </row>
    <row r="10" spans="1:10" s="20" customFormat="1" ht="14.25" collapsed="1">
      <c r="A10" s="21">
        <v>7</v>
      </c>
      <c r="B10" s="157" t="s">
        <v>109</v>
      </c>
      <c r="C10" s="158">
        <v>39269</v>
      </c>
      <c r="D10" s="158">
        <v>39443</v>
      </c>
      <c r="E10" s="159">
        <v>-0.049749036329908236</v>
      </c>
      <c r="F10" s="159">
        <v>-0.03349461797851594</v>
      </c>
      <c r="G10" s="159">
        <v>-0.0889912852325373</v>
      </c>
      <c r="H10" s="159">
        <v>-0.18952790545054754</v>
      </c>
      <c r="I10" s="159">
        <v>-0.7281102955286831</v>
      </c>
      <c r="J10" s="160">
        <v>-0.1641564533449007</v>
      </c>
    </row>
    <row r="11" spans="1:10" s="20" customFormat="1" ht="14.25" collapsed="1">
      <c r="A11" s="21">
        <v>8</v>
      </c>
      <c r="B11" s="157" t="s">
        <v>21</v>
      </c>
      <c r="C11" s="158">
        <v>39269</v>
      </c>
      <c r="D11" s="158">
        <v>39471</v>
      </c>
      <c r="E11" s="159">
        <v>-0.005070964696021085</v>
      </c>
      <c r="F11" s="159">
        <v>-0.012584746725817664</v>
      </c>
      <c r="G11" s="159">
        <v>-0.020731556394356088</v>
      </c>
      <c r="H11" s="159">
        <v>-0.023737741748439123</v>
      </c>
      <c r="I11" s="159">
        <v>-0.5492060198850299</v>
      </c>
      <c r="J11" s="160">
        <v>-0.10494485386936425</v>
      </c>
    </row>
    <row r="12" spans="1:10" s="20" customFormat="1" ht="14.25" collapsed="1">
      <c r="A12" s="21">
        <v>9</v>
      </c>
      <c r="B12" s="157" t="s">
        <v>22</v>
      </c>
      <c r="C12" s="158">
        <v>39378</v>
      </c>
      <c r="D12" s="158">
        <v>39478</v>
      </c>
      <c r="E12" s="159">
        <v>-0.013903688661016989</v>
      </c>
      <c r="F12" s="159">
        <v>-0.012443859139111502</v>
      </c>
      <c r="G12" s="159">
        <v>-0.03961794757087167</v>
      </c>
      <c r="H12" s="159">
        <v>-0.0837233681898708</v>
      </c>
      <c r="I12" s="159">
        <v>-0.6907172695153457</v>
      </c>
      <c r="J12" s="160">
        <v>-0.15103190679468792</v>
      </c>
    </row>
    <row r="13" spans="1:10" s="20" customFormat="1" ht="14.25" collapsed="1">
      <c r="A13" s="21">
        <v>10</v>
      </c>
      <c r="B13" s="157" t="s">
        <v>23</v>
      </c>
      <c r="C13" s="158">
        <v>39413</v>
      </c>
      <c r="D13" s="158">
        <v>39589</v>
      </c>
      <c r="E13" s="159">
        <v>0.00955620667401802</v>
      </c>
      <c r="F13" s="159">
        <v>0.0355115413824143</v>
      </c>
      <c r="G13" s="159">
        <v>0.08255248956221029</v>
      </c>
      <c r="H13" s="159">
        <v>0.10626728501751193</v>
      </c>
      <c r="I13" s="159">
        <v>0.9215741298468019</v>
      </c>
      <c r="J13" s="160">
        <v>0.09984448220689912</v>
      </c>
    </row>
    <row r="14" spans="1:10" s="20" customFormat="1" ht="14.25" collapsed="1">
      <c r="A14" s="21">
        <v>11</v>
      </c>
      <c r="B14" s="157" t="s">
        <v>25</v>
      </c>
      <c r="C14" s="158">
        <v>39429</v>
      </c>
      <c r="D14" s="158">
        <v>39618</v>
      </c>
      <c r="E14" s="159">
        <v>-0.03948250557634869</v>
      </c>
      <c r="F14" s="159">
        <v>-0.03140776020007685</v>
      </c>
      <c r="G14" s="159">
        <v>-0.052807163093078535</v>
      </c>
      <c r="H14" s="159">
        <v>-0.0013074356188598202</v>
      </c>
      <c r="I14" s="159">
        <v>-0.0031434348739302065</v>
      </c>
      <c r="J14" s="160">
        <v>-0.0004640121970534983</v>
      </c>
    </row>
    <row r="15" spans="1:10" s="20" customFormat="1" ht="14.25" collapsed="1">
      <c r="A15" s="21">
        <v>12</v>
      </c>
      <c r="B15" s="157" t="s">
        <v>27</v>
      </c>
      <c r="C15" s="158">
        <v>39429</v>
      </c>
      <c r="D15" s="158">
        <v>39651</v>
      </c>
      <c r="E15" s="159">
        <v>-0.039168691415540025</v>
      </c>
      <c r="F15" s="159">
        <v>-0.08604610103307431</v>
      </c>
      <c r="G15" s="159">
        <v>-0.10934274435139313</v>
      </c>
      <c r="H15" s="159">
        <v>-0.18111841287555697</v>
      </c>
      <c r="I15" s="159">
        <v>-0.5542882783229257</v>
      </c>
      <c r="J15" s="160">
        <v>-0.11372927068134464</v>
      </c>
    </row>
    <row r="16" spans="1:10" s="20" customFormat="1" ht="14.25" collapsed="1">
      <c r="A16" s="21">
        <v>13</v>
      </c>
      <c r="B16" s="157" t="s">
        <v>82</v>
      </c>
      <c r="C16" s="158">
        <v>39527</v>
      </c>
      <c r="D16" s="158">
        <v>39715</v>
      </c>
      <c r="E16" s="159">
        <v>-0.04963392865442273</v>
      </c>
      <c r="F16" s="159">
        <v>0.13087943740189045</v>
      </c>
      <c r="G16" s="159">
        <v>0.2184641286889999</v>
      </c>
      <c r="H16" s="159">
        <v>0.31267793753376893</v>
      </c>
      <c r="I16" s="159">
        <v>1.3406920574162973</v>
      </c>
      <c r="J16" s="160">
        <v>0.13937568012924806</v>
      </c>
    </row>
    <row r="17" spans="1:10" s="20" customFormat="1" ht="14.25" collapsed="1">
      <c r="A17" s="21">
        <v>14</v>
      </c>
      <c r="B17" s="157" t="s">
        <v>30</v>
      </c>
      <c r="C17" s="158">
        <v>39560</v>
      </c>
      <c r="D17" s="158">
        <v>39770</v>
      </c>
      <c r="E17" s="159">
        <v>-0.06832613653887798</v>
      </c>
      <c r="F17" s="159" t="s">
        <v>29</v>
      </c>
      <c r="G17" s="159">
        <v>0.001153857328480834</v>
      </c>
      <c r="H17" s="159">
        <v>0.025636011541458448</v>
      </c>
      <c r="I17" s="159">
        <v>-0.3227863548942048</v>
      </c>
      <c r="J17" s="160">
        <v>-0.05937975820481067</v>
      </c>
    </row>
    <row r="18" spans="1:10" s="20" customFormat="1" ht="14.25" collapsed="1">
      <c r="A18" s="21">
        <v>15</v>
      </c>
      <c r="B18" s="157" t="s">
        <v>99</v>
      </c>
      <c r="C18" s="158">
        <v>39884</v>
      </c>
      <c r="D18" s="158">
        <v>40001</v>
      </c>
      <c r="E18" s="159">
        <v>-0.02112720750606789</v>
      </c>
      <c r="F18" s="159">
        <v>0.08436964395768576</v>
      </c>
      <c r="G18" s="159">
        <v>0.022755326888356464</v>
      </c>
      <c r="H18" s="159">
        <v>0.16611137961040146</v>
      </c>
      <c r="I18" s="159">
        <v>-0.20165338334731475</v>
      </c>
      <c r="J18" s="160">
        <v>-0.03851371663372738</v>
      </c>
    </row>
    <row r="19" spans="1:10" s="20" customFormat="1" ht="14.25" collapsed="1">
      <c r="A19" s="21">
        <v>16</v>
      </c>
      <c r="B19" s="157" t="s">
        <v>32</v>
      </c>
      <c r="C19" s="158">
        <v>40031</v>
      </c>
      <c r="D19" s="158">
        <v>40129</v>
      </c>
      <c r="E19" s="159">
        <v>-0.09641530853556657</v>
      </c>
      <c r="F19" s="159">
        <v>-0.034337849008282295</v>
      </c>
      <c r="G19" s="159">
        <v>-0.06374211117049489</v>
      </c>
      <c r="H19" s="159">
        <v>-0.09062636784954703</v>
      </c>
      <c r="I19" s="159">
        <v>-0.655472423731476</v>
      </c>
      <c r="J19" s="160">
        <v>-0.17957466783846054</v>
      </c>
    </row>
    <row r="20" spans="1:10" s="20" customFormat="1" ht="14.25" collapsed="1">
      <c r="A20" s="21">
        <v>17</v>
      </c>
      <c r="B20" s="157" t="s">
        <v>77</v>
      </c>
      <c r="C20" s="158">
        <v>40253</v>
      </c>
      <c r="D20" s="158">
        <v>40366</v>
      </c>
      <c r="E20" s="159">
        <v>-0.04019244634122321</v>
      </c>
      <c r="F20" s="159">
        <v>0.0016713010850628596</v>
      </c>
      <c r="G20" s="159">
        <v>-0.02926263655381145</v>
      </c>
      <c r="H20" s="159">
        <v>-0.009973682792069005</v>
      </c>
      <c r="I20" s="159">
        <v>-0.28906748627089485</v>
      </c>
      <c r="J20" s="160">
        <v>-0.0695304302095493</v>
      </c>
    </row>
    <row r="21" spans="1:10" s="20" customFormat="1" ht="14.25">
      <c r="A21" s="21">
        <v>18</v>
      </c>
      <c r="B21" s="157" t="s">
        <v>78</v>
      </c>
      <c r="C21" s="158">
        <v>40114</v>
      </c>
      <c r="D21" s="158">
        <v>40401</v>
      </c>
      <c r="E21" s="159">
        <v>0.003426202862441219</v>
      </c>
      <c r="F21" s="159">
        <v>0.08624075255833108</v>
      </c>
      <c r="G21" s="159">
        <v>0.055507571941016076</v>
      </c>
      <c r="H21" s="159">
        <v>0.2889938832784682</v>
      </c>
      <c r="I21" s="159">
        <v>-0.09176553839460688</v>
      </c>
      <c r="J21" s="160">
        <v>-0.020537641436734755</v>
      </c>
    </row>
    <row r="22" spans="1:10" s="20" customFormat="1" ht="14.25">
      <c r="A22" s="21">
        <v>19</v>
      </c>
      <c r="B22" s="157" t="s">
        <v>81</v>
      </c>
      <c r="C22" s="158">
        <v>40226</v>
      </c>
      <c r="D22" s="158">
        <v>40430</v>
      </c>
      <c r="E22" s="159">
        <v>-0.03752122545774317</v>
      </c>
      <c r="F22" s="159">
        <v>0.12899790515333498</v>
      </c>
      <c r="G22" s="159">
        <v>0.22715967458651498</v>
      </c>
      <c r="H22" s="159">
        <v>0.331485028965121</v>
      </c>
      <c r="I22" s="159">
        <v>1.1929369551534457</v>
      </c>
      <c r="J22" s="160">
        <v>0.18796709945811263</v>
      </c>
    </row>
    <row r="23" spans="1:10" s="20" customFormat="1" ht="14.25">
      <c r="A23" s="21">
        <v>20</v>
      </c>
      <c r="B23" s="157" t="s">
        <v>103</v>
      </c>
      <c r="C23" s="158">
        <v>40427</v>
      </c>
      <c r="D23" s="158">
        <v>40543</v>
      </c>
      <c r="E23" s="159">
        <v>-0.047256984418593495</v>
      </c>
      <c r="F23" s="159">
        <v>0.13372315447678162</v>
      </c>
      <c r="G23" s="159">
        <v>0.2135602856005956</v>
      </c>
      <c r="H23" s="159">
        <v>0.4578148167887415</v>
      </c>
      <c r="I23" s="159">
        <v>0.758390814506549</v>
      </c>
      <c r="J23" s="160">
        <v>0.14204577000604446</v>
      </c>
    </row>
    <row r="24" spans="1:10" s="20" customFormat="1" ht="14.25" collapsed="1">
      <c r="A24" s="21">
        <v>21</v>
      </c>
      <c r="B24" s="157" t="s">
        <v>93</v>
      </c>
      <c r="C24" s="158">
        <v>40444</v>
      </c>
      <c r="D24" s="158">
        <v>40638</v>
      </c>
      <c r="E24" s="159">
        <v>-0.07517346571775296</v>
      </c>
      <c r="F24" s="159">
        <v>0.2609693766854837</v>
      </c>
      <c r="G24" s="159">
        <v>0.24352268527007204</v>
      </c>
      <c r="H24" s="159">
        <v>0.26209857640740264</v>
      </c>
      <c r="I24" s="159">
        <v>0.06471472934473166</v>
      </c>
      <c r="J24" s="160">
        <v>0.015843999741568027</v>
      </c>
    </row>
    <row r="25" spans="1:10" s="20" customFormat="1" ht="14.25" collapsed="1">
      <c r="A25" s="21">
        <v>22</v>
      </c>
      <c r="B25" s="157" t="s">
        <v>102</v>
      </c>
      <c r="C25" s="158">
        <v>40427</v>
      </c>
      <c r="D25" s="158">
        <v>40708</v>
      </c>
      <c r="E25" s="159">
        <v>0.002424744210300478</v>
      </c>
      <c r="F25" s="159">
        <v>0.17252428183708712</v>
      </c>
      <c r="G25" s="159">
        <v>0.25830880151272484</v>
      </c>
      <c r="H25" s="159">
        <v>0.3607262162810394</v>
      </c>
      <c r="I25" s="159">
        <v>1.0966441747572833</v>
      </c>
      <c r="J25" s="160">
        <v>0.2152701172171827</v>
      </c>
    </row>
    <row r="26" spans="1:10" s="20" customFormat="1" ht="14.25" collapsed="1">
      <c r="A26" s="21">
        <v>23</v>
      </c>
      <c r="B26" s="157" t="s">
        <v>138</v>
      </c>
      <c r="C26" s="158">
        <v>41026</v>
      </c>
      <c r="D26" s="158">
        <v>41242</v>
      </c>
      <c r="E26" s="159">
        <v>-0.07815880260041375</v>
      </c>
      <c r="F26" s="159">
        <v>0.17803808635495733</v>
      </c>
      <c r="G26" s="159">
        <v>0.23058373731346715</v>
      </c>
      <c r="H26" s="159">
        <v>0.3302887770850125</v>
      </c>
      <c r="I26" s="159">
        <v>0.4419660840587616</v>
      </c>
      <c r="J26" s="160">
        <v>0.16976046327826388</v>
      </c>
    </row>
    <row r="27" spans="1:10" s="20" customFormat="1" ht="14.25" collapsed="1">
      <c r="A27" s="21">
        <v>24</v>
      </c>
      <c r="B27" s="157" t="s">
        <v>142</v>
      </c>
      <c r="C27" s="158">
        <v>41127</v>
      </c>
      <c r="D27" s="158">
        <v>41332</v>
      </c>
      <c r="E27" s="159">
        <v>0.016557108902518936</v>
      </c>
      <c r="F27" s="159">
        <v>0.04145447316275597</v>
      </c>
      <c r="G27" s="159">
        <v>0.12758423655742712</v>
      </c>
      <c r="H27" s="159">
        <v>0.2146907234467772</v>
      </c>
      <c r="I27" s="159">
        <v>0.4757837209302256</v>
      </c>
      <c r="J27" s="160">
        <v>0.20493140626885986</v>
      </c>
    </row>
    <row r="28" spans="1:11" s="20" customFormat="1" ht="15.75" thickBot="1">
      <c r="A28" s="156"/>
      <c r="B28" s="161" t="s">
        <v>139</v>
      </c>
      <c r="C28" s="162" t="s">
        <v>64</v>
      </c>
      <c r="D28" s="162" t="s">
        <v>64</v>
      </c>
      <c r="E28" s="163">
        <f>AVERAGE(E4:E27)</f>
        <v>-0.02773386284623183</v>
      </c>
      <c r="F28" s="163">
        <f>AVERAGE(F4:F27)</f>
        <v>0.07015797509681572</v>
      </c>
      <c r="G28" s="163">
        <f>AVERAGE(G4:G27)</f>
        <v>0.07305107255584585</v>
      </c>
      <c r="H28" s="163">
        <f>AVERAGE(H4:H27)</f>
        <v>0.12528688583974792</v>
      </c>
      <c r="I28" s="163">
        <f>AVERAGE(I4:I27)</f>
        <v>0.29724556050907275</v>
      </c>
      <c r="J28" s="162" t="s">
        <v>64</v>
      </c>
      <c r="K28" s="164"/>
    </row>
    <row r="29" spans="1:10" s="20" customFormat="1" ht="14.25">
      <c r="A29" s="184" t="s">
        <v>124</v>
      </c>
      <c r="B29" s="184"/>
      <c r="C29" s="184"/>
      <c r="D29" s="184"/>
      <c r="E29" s="184"/>
      <c r="F29" s="184"/>
      <c r="G29" s="184"/>
      <c r="H29" s="184"/>
      <c r="I29" s="184"/>
      <c r="J29" s="184"/>
    </row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4">
    <mergeCell ref="A1:I1"/>
    <mergeCell ref="A2:A3"/>
    <mergeCell ref="E2:J2"/>
    <mergeCell ref="A29:J29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4"/>
  <sheetViews>
    <sheetView zoomScale="75" zoomScaleNormal="75" workbookViewId="0" topLeftCell="A1">
      <selection activeCell="G24" sqref="G2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5" t="s">
        <v>118</v>
      </c>
      <c r="B1" s="185"/>
      <c r="C1" s="185"/>
      <c r="D1" s="185"/>
      <c r="E1" s="185"/>
      <c r="F1" s="185"/>
      <c r="G1" s="185"/>
    </row>
    <row r="2" spans="1:7" ht="15.75" thickBot="1">
      <c r="A2" s="181" t="s">
        <v>52</v>
      </c>
      <c r="B2" s="97"/>
      <c r="C2" s="186" t="s">
        <v>34</v>
      </c>
      <c r="D2" s="187"/>
      <c r="E2" s="186" t="s">
        <v>35</v>
      </c>
      <c r="F2" s="187"/>
      <c r="G2" s="98"/>
    </row>
    <row r="3" spans="1:7" ht="45.75" thickBot="1">
      <c r="A3" s="182"/>
      <c r="B3" s="42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131</v>
      </c>
    </row>
    <row r="4" spans="1:8" ht="15" customHeight="1">
      <c r="A4" s="21">
        <v>1</v>
      </c>
      <c r="B4" s="37" t="s">
        <v>102</v>
      </c>
      <c r="C4" s="38">
        <v>701.7131599999998</v>
      </c>
      <c r="D4" s="103">
        <v>0.2202859328732129</v>
      </c>
      <c r="E4" s="39">
        <v>331</v>
      </c>
      <c r="F4" s="103">
        <v>0.21733420879842416</v>
      </c>
      <c r="G4" s="40">
        <v>653.1932029037591</v>
      </c>
      <c r="H4" s="57"/>
    </row>
    <row r="5" spans="1:8" ht="14.25" customHeight="1">
      <c r="A5" s="21">
        <v>2</v>
      </c>
      <c r="B5" s="37" t="s">
        <v>104</v>
      </c>
      <c r="C5" s="38">
        <v>-60.60895999999997</v>
      </c>
      <c r="D5" s="103">
        <v>-0.050304028790234136</v>
      </c>
      <c r="E5" s="39">
        <v>14</v>
      </c>
      <c r="F5" s="103">
        <v>0.023333333333333334</v>
      </c>
      <c r="G5" s="40">
        <v>26.146241566666774</v>
      </c>
      <c r="H5" s="57"/>
    </row>
    <row r="6" spans="1:7" ht="14.25">
      <c r="A6" s="21">
        <v>3</v>
      </c>
      <c r="B6" s="37" t="s">
        <v>142</v>
      </c>
      <c r="C6" s="38">
        <v>25.689599999999977</v>
      </c>
      <c r="D6" s="103">
        <v>0.05330013693514249</v>
      </c>
      <c r="E6" s="39">
        <v>12</v>
      </c>
      <c r="F6" s="103">
        <v>0.03614457831325301</v>
      </c>
      <c r="G6" s="40">
        <v>17.645562269908083</v>
      </c>
    </row>
    <row r="7" spans="1:7" ht="14.25">
      <c r="A7" s="21">
        <v>4</v>
      </c>
      <c r="B7" s="37" t="s">
        <v>138</v>
      </c>
      <c r="C7" s="38">
        <v>-167.09775999999977</v>
      </c>
      <c r="D7" s="103">
        <v>-0.07305252228930743</v>
      </c>
      <c r="E7" s="39">
        <v>81</v>
      </c>
      <c r="F7" s="103">
        <v>0.005539219038500991</v>
      </c>
      <c r="G7" s="40">
        <v>11.675122819921247</v>
      </c>
    </row>
    <row r="8" spans="1:7" ht="14.25">
      <c r="A8" s="21">
        <v>5</v>
      </c>
      <c r="B8" s="37" t="s">
        <v>101</v>
      </c>
      <c r="C8" s="38">
        <v>-52.26366000000015</v>
      </c>
      <c r="D8" s="103">
        <v>-0.04722331319471465</v>
      </c>
      <c r="E8" s="39">
        <v>1</v>
      </c>
      <c r="F8" s="103">
        <v>0.0006640106241699867</v>
      </c>
      <c r="G8" s="40">
        <v>0.7348833266932264</v>
      </c>
    </row>
    <row r="9" spans="1:7" ht="14.25">
      <c r="A9" s="21">
        <v>6</v>
      </c>
      <c r="B9" s="37" t="s">
        <v>110</v>
      </c>
      <c r="C9" s="38">
        <v>112.79571499999996</v>
      </c>
      <c r="D9" s="103">
        <v>0.16783929635142011</v>
      </c>
      <c r="E9" s="39">
        <v>0</v>
      </c>
      <c r="F9" s="103">
        <v>0</v>
      </c>
      <c r="G9" s="40">
        <v>0</v>
      </c>
    </row>
    <row r="10" spans="1:8" ht="14.25">
      <c r="A10" s="21">
        <v>7</v>
      </c>
      <c r="B10" s="37" t="s">
        <v>21</v>
      </c>
      <c r="C10" s="38">
        <v>-5.915889999999897</v>
      </c>
      <c r="D10" s="103">
        <v>-0.005070964696026141</v>
      </c>
      <c r="E10" s="39">
        <v>0</v>
      </c>
      <c r="F10" s="103">
        <v>0</v>
      </c>
      <c r="G10" s="40">
        <v>0</v>
      </c>
      <c r="H10" s="57"/>
    </row>
    <row r="11" spans="1:7" ht="14.25">
      <c r="A11" s="21">
        <v>8</v>
      </c>
      <c r="B11" s="37" t="s">
        <v>109</v>
      </c>
      <c r="C11" s="38">
        <v>-14.835089999999967</v>
      </c>
      <c r="D11" s="103">
        <v>-0.04974903632995644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27</v>
      </c>
      <c r="C12" s="38">
        <v>-20.368149999999964</v>
      </c>
      <c r="D12" s="103">
        <v>-0.039168691415540975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18</v>
      </c>
      <c r="C13" s="38">
        <v>-36.737230000000096</v>
      </c>
      <c r="D13" s="103">
        <v>-0.046235582871594065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25</v>
      </c>
      <c r="C14" s="38">
        <v>-39.00938</v>
      </c>
      <c r="D14" s="103">
        <v>-0.03948250557634732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79</v>
      </c>
      <c r="C15" s="38">
        <v>-93.81968000000018</v>
      </c>
      <c r="D15" s="103">
        <v>-0.03941908142731467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81</v>
      </c>
      <c r="C16" s="38">
        <v>-108.65695999999997</v>
      </c>
      <c r="D16" s="103">
        <v>-0.037521225457756636</v>
      </c>
      <c r="E16" s="39">
        <v>0</v>
      </c>
      <c r="F16" s="103">
        <v>0</v>
      </c>
      <c r="G16" s="40">
        <v>0</v>
      </c>
    </row>
    <row r="17" spans="1:7" ht="14.25">
      <c r="A17" s="21">
        <v>14</v>
      </c>
      <c r="B17" s="37" t="s">
        <v>30</v>
      </c>
      <c r="C17" s="38">
        <v>-49.790729999999975</v>
      </c>
      <c r="D17" s="103">
        <v>-0.06926826806229164</v>
      </c>
      <c r="E17" s="39">
        <v>-10</v>
      </c>
      <c r="F17" s="103">
        <v>-0.0010112245929821014</v>
      </c>
      <c r="G17" s="40">
        <v>-0.6953330063707038</v>
      </c>
    </row>
    <row r="18" spans="1:7" ht="14.25">
      <c r="A18" s="21">
        <v>15</v>
      </c>
      <c r="B18" s="37" t="s">
        <v>99</v>
      </c>
      <c r="C18" s="38">
        <v>-84.79881000000006</v>
      </c>
      <c r="D18" s="103">
        <v>-0.02195395817556942</v>
      </c>
      <c r="E18" s="39">
        <v>-4</v>
      </c>
      <c r="F18" s="103">
        <v>-0.0008445945945945946</v>
      </c>
      <c r="G18" s="40">
        <v>-3.264269805743371</v>
      </c>
    </row>
    <row r="19" spans="1:7" ht="14.25">
      <c r="A19" s="21">
        <v>16</v>
      </c>
      <c r="B19" s="37" t="s">
        <v>78</v>
      </c>
      <c r="C19" s="38">
        <v>8.825279999999795</v>
      </c>
      <c r="D19" s="103">
        <v>0.0021182390959498826</v>
      </c>
      <c r="E19" s="39">
        <v>-6</v>
      </c>
      <c r="F19" s="103">
        <v>-0.001303497718878992</v>
      </c>
      <c r="G19" s="40">
        <v>-5.478040525743874</v>
      </c>
    </row>
    <row r="20" spans="1:7" ht="14.25">
      <c r="A20" s="21">
        <v>17</v>
      </c>
      <c r="B20" s="37" t="s">
        <v>32</v>
      </c>
      <c r="C20" s="38">
        <v>-198.78793999999994</v>
      </c>
      <c r="D20" s="103">
        <v>-0.1016289745915677</v>
      </c>
      <c r="E20" s="39">
        <v>-296</v>
      </c>
      <c r="F20" s="103">
        <v>-0.005769980506822612</v>
      </c>
      <c r="G20" s="40">
        <v>-11.379345050469386</v>
      </c>
    </row>
    <row r="21" spans="1:7" ht="13.5" customHeight="1">
      <c r="A21" s="21">
        <v>18</v>
      </c>
      <c r="B21" s="37" t="s">
        <v>97</v>
      </c>
      <c r="C21" s="38">
        <v>15.317098999999462</v>
      </c>
      <c r="D21" s="103">
        <v>0.0007044454345453201</v>
      </c>
      <c r="E21" s="39">
        <v>-28</v>
      </c>
      <c r="F21" s="103">
        <v>-0.0005275752265747178</v>
      </c>
      <c r="G21" s="40">
        <v>-11.61153117843044</v>
      </c>
    </row>
    <row r="22" spans="1:7" ht="14.25">
      <c r="A22" s="21">
        <v>19</v>
      </c>
      <c r="B22" s="37" t="s">
        <v>93</v>
      </c>
      <c r="C22" s="38">
        <v>-197.9352799999998</v>
      </c>
      <c r="D22" s="103">
        <v>-0.09578241355691132</v>
      </c>
      <c r="E22" s="39">
        <v>-40</v>
      </c>
      <c r="F22" s="103">
        <v>-0.022284122562674095</v>
      </c>
      <c r="G22" s="40">
        <v>-40.56896311977715</v>
      </c>
    </row>
    <row r="23" spans="1:7" ht="14.25">
      <c r="A23" s="21">
        <v>20</v>
      </c>
      <c r="B23" s="37" t="s">
        <v>77</v>
      </c>
      <c r="C23" s="38">
        <v>-137.80993999999995</v>
      </c>
      <c r="D23" s="103">
        <v>-0.06191051197059652</v>
      </c>
      <c r="E23" s="39">
        <v>-68000</v>
      </c>
      <c r="F23" s="103">
        <v>-0.0226275210552411</v>
      </c>
      <c r="G23" s="40">
        <v>-49.024244284055314</v>
      </c>
    </row>
    <row r="24" spans="1:7" ht="14.25">
      <c r="A24" s="21">
        <v>21</v>
      </c>
      <c r="B24" s="37" t="s">
        <v>82</v>
      </c>
      <c r="C24" s="38">
        <v>-133.9185</v>
      </c>
      <c r="D24" s="103">
        <v>-0.21491498454061583</v>
      </c>
      <c r="E24" s="39">
        <v>-44</v>
      </c>
      <c r="F24" s="103">
        <v>-0.17391304347826086</v>
      </c>
      <c r="G24" s="40">
        <v>-103.40350608695653</v>
      </c>
    </row>
    <row r="25" spans="1:7" ht="14.25">
      <c r="A25" s="21">
        <v>22</v>
      </c>
      <c r="B25" s="37" t="s">
        <v>103</v>
      </c>
      <c r="C25" s="38">
        <v>-595.1834299999997</v>
      </c>
      <c r="D25" s="103">
        <v>-0.16752532352835553</v>
      </c>
      <c r="E25" s="39">
        <v>-243</v>
      </c>
      <c r="F25" s="103">
        <v>-0.12623376623376623</v>
      </c>
      <c r="G25" s="40">
        <v>-451.2035938248729</v>
      </c>
    </row>
    <row r="26" spans="1:7" ht="14.25">
      <c r="A26" s="21">
        <v>23</v>
      </c>
      <c r="B26" s="37" t="s">
        <v>23</v>
      </c>
      <c r="C26" s="38">
        <v>-1496.82608</v>
      </c>
      <c r="D26" s="103">
        <v>-0.4125929521503413</v>
      </c>
      <c r="E26" s="39">
        <v>-797</v>
      </c>
      <c r="F26" s="103">
        <v>-0.4181532004197272</v>
      </c>
      <c r="G26" s="40">
        <v>-1526.8320999812747</v>
      </c>
    </row>
    <row r="27" spans="1:7" ht="14.25">
      <c r="A27" s="21">
        <v>24</v>
      </c>
      <c r="B27" s="37" t="s">
        <v>22</v>
      </c>
      <c r="C27" s="38" t="s">
        <v>29</v>
      </c>
      <c r="D27" s="103" t="s">
        <v>29</v>
      </c>
      <c r="E27" s="39" t="s">
        <v>29</v>
      </c>
      <c r="F27" s="103" t="s">
        <v>29</v>
      </c>
      <c r="G27" s="40" t="s">
        <v>29</v>
      </c>
    </row>
    <row r="28" spans="1:8" ht="15.75" thickBot="1">
      <c r="A28" s="96"/>
      <c r="B28" s="99" t="s">
        <v>63</v>
      </c>
      <c r="C28" s="100">
        <v>-2630.022616</v>
      </c>
      <c r="D28" s="104">
        <v>-0.03996614106301038</v>
      </c>
      <c r="E28" s="101">
        <v>-69029</v>
      </c>
      <c r="F28" s="104">
        <v>-0.021468173120014828</v>
      </c>
      <c r="G28" s="102">
        <v>-1494.0659139767458</v>
      </c>
      <c r="H28" s="57"/>
    </row>
    <row r="29" spans="2:8" ht="14.25">
      <c r="B29" s="73"/>
      <c r="C29" s="74"/>
      <c r="D29" s="75"/>
      <c r="E29" s="76"/>
      <c r="F29" s="75"/>
      <c r="G29" s="74"/>
      <c r="H29" s="57"/>
    </row>
    <row r="48" spans="2:5" ht="15">
      <c r="B48" s="65"/>
      <c r="C48" s="66"/>
      <c r="D48" s="67"/>
      <c r="E48" s="68"/>
    </row>
    <row r="49" spans="2:5" ht="15">
      <c r="B49" s="65"/>
      <c r="C49" s="66"/>
      <c r="D49" s="67"/>
      <c r="E49" s="68"/>
    </row>
    <row r="50" spans="2:5" ht="15">
      <c r="B50" s="65"/>
      <c r="C50" s="66"/>
      <c r="D50" s="67"/>
      <c r="E50" s="68"/>
    </row>
    <row r="51" spans="2:5" ht="15">
      <c r="B51" s="65"/>
      <c r="C51" s="66"/>
      <c r="D51" s="67"/>
      <c r="E51" s="68"/>
    </row>
    <row r="52" spans="2:5" ht="15">
      <c r="B52" s="65"/>
      <c r="C52" s="66"/>
      <c r="D52" s="67"/>
      <c r="E52" s="68"/>
    </row>
    <row r="53" spans="2:5" ht="15">
      <c r="B53" s="65"/>
      <c r="C53" s="66"/>
      <c r="D53" s="67"/>
      <c r="E53" s="68"/>
    </row>
    <row r="54" spans="2:5" ht="15.75" thickBot="1">
      <c r="B54" s="86"/>
      <c r="C54" s="86"/>
      <c r="D54" s="86"/>
      <c r="E54" s="86"/>
    </row>
    <row r="57" ht="14.25" customHeight="1"/>
    <row r="58" ht="14.25">
      <c r="F58" s="57"/>
    </row>
    <row r="60" ht="14.25">
      <c r="F60"/>
    </row>
    <row r="61" ht="14.25">
      <c r="F61"/>
    </row>
    <row r="62" spans="2:6" ht="30.75" thickBot="1">
      <c r="B62" s="42" t="s">
        <v>33</v>
      </c>
      <c r="C62" s="35" t="s">
        <v>71</v>
      </c>
      <c r="D62" s="35" t="s">
        <v>72</v>
      </c>
      <c r="E62" s="64" t="s">
        <v>67</v>
      </c>
      <c r="F62"/>
    </row>
    <row r="63" spans="2:5" ht="14.25">
      <c r="B63" s="37" t="str">
        <f aca="true" t="shared" si="0" ref="B63:D67">B4</f>
        <v>УНIВЕР.УА/Михайло Грушевський: Фонд Державних Паперiв</v>
      </c>
      <c r="C63" s="38">
        <f t="shared" si="0"/>
        <v>701.7131599999998</v>
      </c>
      <c r="D63" s="103">
        <f t="shared" si="0"/>
        <v>0.2202859328732129</v>
      </c>
      <c r="E63" s="40">
        <f>G4</f>
        <v>653.1932029037591</v>
      </c>
    </row>
    <row r="64" spans="2:5" ht="14.25">
      <c r="B64" s="37" t="str">
        <f t="shared" si="0"/>
        <v>УНІВЕР.УА/Володимир Великий: Фонд Збалансований</v>
      </c>
      <c r="C64" s="38">
        <f t="shared" si="0"/>
        <v>-60.60895999999997</v>
      </c>
      <c r="D64" s="103">
        <f t="shared" si="0"/>
        <v>-0.050304028790234136</v>
      </c>
      <c r="E64" s="40">
        <f>G5</f>
        <v>26.146241566666774</v>
      </c>
    </row>
    <row r="65" spans="2:5" ht="14.25">
      <c r="B65" s="37" t="str">
        <f t="shared" si="0"/>
        <v>ОТП Облігаційний</v>
      </c>
      <c r="C65" s="38">
        <f t="shared" si="0"/>
        <v>25.689599999999977</v>
      </c>
      <c r="D65" s="103">
        <f t="shared" si="0"/>
        <v>0.05330013693514249</v>
      </c>
      <c r="E65" s="40">
        <f>G6</f>
        <v>17.645562269908083</v>
      </c>
    </row>
    <row r="66" spans="2:5" ht="14.25">
      <c r="B66" s="37" t="str">
        <f t="shared" si="0"/>
        <v>КІНТО-Казначейський</v>
      </c>
      <c r="C66" s="38">
        <f t="shared" si="0"/>
        <v>-167.09775999999977</v>
      </c>
      <c r="D66" s="103">
        <f t="shared" si="0"/>
        <v>-0.07305252228930743</v>
      </c>
      <c r="E66" s="40">
        <f>G7</f>
        <v>11.675122819921247</v>
      </c>
    </row>
    <row r="67" spans="2:5" ht="14.25">
      <c r="B67" s="132" t="str">
        <f t="shared" si="0"/>
        <v>УНІВЕР.УА/Ярослав Мудрий: Фонд Акцiй</v>
      </c>
      <c r="C67" s="133">
        <f t="shared" si="0"/>
        <v>-52.26366000000015</v>
      </c>
      <c r="D67" s="134">
        <f t="shared" si="0"/>
        <v>-0.04722331319471465</v>
      </c>
      <c r="E67" s="135">
        <f>G8</f>
        <v>0.7348833266932264</v>
      </c>
    </row>
    <row r="68" spans="2:5" ht="14.25">
      <c r="B68" s="131" t="str">
        <f>B22</f>
        <v>ВСІ</v>
      </c>
      <c r="C68" s="38">
        <f>C22</f>
        <v>-197.9352799999998</v>
      </c>
      <c r="D68" s="103">
        <f>D22</f>
        <v>-0.09578241355691132</v>
      </c>
      <c r="E68" s="40">
        <f>G22</f>
        <v>-40.56896311977715</v>
      </c>
    </row>
    <row r="69" spans="2:5" ht="14.25">
      <c r="B69" s="131" t="str">
        <f>B23</f>
        <v>ОТП Фонд Акцій</v>
      </c>
      <c r="C69" s="38">
        <f>C23</f>
        <v>-137.80993999999995</v>
      </c>
      <c r="D69" s="103">
        <f>D23</f>
        <v>-0.06191051197059652</v>
      </c>
      <c r="E69" s="40">
        <f>G23</f>
        <v>-49.024244284055314</v>
      </c>
    </row>
    <row r="70" spans="2:5" ht="14.25">
      <c r="B70" s="131" t="str">
        <f>B24</f>
        <v>Альтус-Стратегічний</v>
      </c>
      <c r="C70" s="38">
        <f>C24</f>
        <v>-133.9185</v>
      </c>
      <c r="D70" s="103">
        <f>D24</f>
        <v>-0.21491498454061583</v>
      </c>
      <c r="E70" s="40">
        <f>G24</f>
        <v>-103.40350608695653</v>
      </c>
    </row>
    <row r="71" spans="2:5" ht="14.25">
      <c r="B71" s="131" t="str">
        <f>B25</f>
        <v>УНIВЕР.УА/Тарас Шевченко: Фонд Заощаджень</v>
      </c>
      <c r="C71" s="38">
        <f>C25</f>
        <v>-595.1834299999997</v>
      </c>
      <c r="D71" s="103">
        <f>D25</f>
        <v>-0.16752532352835553</v>
      </c>
      <c r="E71" s="40">
        <f>G25</f>
        <v>-451.2035938248729</v>
      </c>
    </row>
    <row r="72" spans="2:5" ht="14.25">
      <c r="B72" s="131" t="str">
        <f>B26</f>
        <v>ОТП Класичний</v>
      </c>
      <c r="C72" s="38">
        <f>C26</f>
        <v>-1496.82608</v>
      </c>
      <c r="D72" s="103">
        <f>D26</f>
        <v>-0.4125929521503413</v>
      </c>
      <c r="E72" s="40">
        <f>G26</f>
        <v>-1526.8320999812747</v>
      </c>
    </row>
    <row r="73" spans="2:5" ht="14.25">
      <c r="B73" s="142" t="s">
        <v>70</v>
      </c>
      <c r="C73" s="143">
        <f>C28-SUM(C63:C72)</f>
        <v>-515.7817660000005</v>
      </c>
      <c r="D73" s="144"/>
      <c r="E73" s="143">
        <f>G28-SUM(E63:E72)</f>
        <v>-32.428519566757586</v>
      </c>
    </row>
    <row r="74" spans="2:5" ht="15">
      <c r="B74" s="140" t="s">
        <v>63</v>
      </c>
      <c r="C74" s="141">
        <f>SUM(C63:C73)</f>
        <v>-2630.022616</v>
      </c>
      <c r="D74" s="141"/>
      <c r="E74" s="141">
        <f>SUM(E63:E73)</f>
        <v>-1494.0659139767458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4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33</v>
      </c>
      <c r="B1" s="72" t="s">
        <v>114</v>
      </c>
      <c r="C1" s="10"/>
    </row>
    <row r="2" spans="1:3" ht="14.25">
      <c r="A2" s="165" t="s">
        <v>32</v>
      </c>
      <c r="B2" s="166">
        <v>-0.09641530853556657</v>
      </c>
      <c r="C2" s="10"/>
    </row>
    <row r="3" spans="1:3" ht="14.25">
      <c r="A3" s="145" t="s">
        <v>138</v>
      </c>
      <c r="B3" s="152">
        <v>-0.07815880260041375</v>
      </c>
      <c r="C3" s="10"/>
    </row>
    <row r="4" spans="1:3" ht="14.25">
      <c r="A4" s="145" t="s">
        <v>93</v>
      </c>
      <c r="B4" s="152">
        <v>-0.07517346571775296</v>
      </c>
      <c r="C4" s="10"/>
    </row>
    <row r="5" spans="1:3" ht="14.25">
      <c r="A5" s="145" t="s">
        <v>104</v>
      </c>
      <c r="B5" s="153">
        <v>-0.07195833432270382</v>
      </c>
      <c r="C5" s="10"/>
    </row>
    <row r="6" spans="1:3" ht="14.25">
      <c r="A6" s="145" t="s">
        <v>30</v>
      </c>
      <c r="B6" s="153">
        <v>-0.06832613653887798</v>
      </c>
      <c r="C6" s="10"/>
    </row>
    <row r="7" spans="1:3" ht="14.25">
      <c r="A7" s="145" t="s">
        <v>109</v>
      </c>
      <c r="B7" s="153">
        <v>-0.049749036329908236</v>
      </c>
      <c r="C7" s="10"/>
    </row>
    <row r="8" spans="1:3" ht="14.25">
      <c r="A8" s="145" t="s">
        <v>82</v>
      </c>
      <c r="B8" s="153">
        <v>-0.04963392865442273</v>
      </c>
      <c r="C8" s="10"/>
    </row>
    <row r="9" spans="1:3" ht="14.25">
      <c r="A9" s="145" t="s">
        <v>101</v>
      </c>
      <c r="B9" s="153">
        <v>-0.047855547227098394</v>
      </c>
      <c r="C9" s="10"/>
    </row>
    <row r="10" spans="1:3" ht="14.25">
      <c r="A10" s="145" t="s">
        <v>103</v>
      </c>
      <c r="B10" s="153">
        <v>-0.047256984418593495</v>
      </c>
      <c r="C10" s="10"/>
    </row>
    <row r="11" spans="1:3" ht="14.25">
      <c r="A11" s="145" t="s">
        <v>18</v>
      </c>
      <c r="B11" s="153">
        <v>-0.04623558287158647</v>
      </c>
      <c r="C11" s="10"/>
    </row>
    <row r="12" spans="1:3" ht="14.25">
      <c r="A12" s="145" t="s">
        <v>77</v>
      </c>
      <c r="B12" s="153">
        <v>-0.04019244634122321</v>
      </c>
      <c r="C12" s="10"/>
    </row>
    <row r="13" spans="1:3" ht="14.25">
      <c r="A13" s="145" t="s">
        <v>25</v>
      </c>
      <c r="B13" s="153">
        <v>-0.03948250557634869</v>
      </c>
      <c r="C13" s="10"/>
    </row>
    <row r="14" spans="1:3" ht="14.25">
      <c r="A14" s="145" t="s">
        <v>79</v>
      </c>
      <c r="B14" s="153">
        <v>-0.03941908142729256</v>
      </c>
      <c r="C14" s="10"/>
    </row>
    <row r="15" spans="1:3" ht="14.25">
      <c r="A15" s="145" t="s">
        <v>27</v>
      </c>
      <c r="B15" s="153">
        <v>-0.039168691415540025</v>
      </c>
      <c r="C15" s="10"/>
    </row>
    <row r="16" spans="1:3" ht="14.25">
      <c r="A16" s="146" t="s">
        <v>81</v>
      </c>
      <c r="B16" s="154">
        <v>-0.03752122545774317</v>
      </c>
      <c r="C16" s="10"/>
    </row>
    <row r="17" spans="1:3" ht="14.25">
      <c r="A17" s="145" t="s">
        <v>99</v>
      </c>
      <c r="B17" s="153">
        <v>-0.02112720750606789</v>
      </c>
      <c r="C17" s="10"/>
    </row>
    <row r="18" spans="1:3" ht="14.25">
      <c r="A18" s="146" t="s">
        <v>22</v>
      </c>
      <c r="B18" s="154">
        <v>-0.013903688661016989</v>
      </c>
      <c r="C18" s="10"/>
    </row>
    <row r="19" spans="1:3" ht="14.25">
      <c r="A19" s="145" t="s">
        <v>21</v>
      </c>
      <c r="B19" s="153">
        <v>-0.005070964696021085</v>
      </c>
      <c r="C19" s="10"/>
    </row>
    <row r="20" spans="1:3" ht="14.25">
      <c r="A20" s="145" t="s">
        <v>97</v>
      </c>
      <c r="B20" s="153">
        <v>0.0012326709879073583</v>
      </c>
      <c r="C20" s="10"/>
    </row>
    <row r="21" spans="1:3" ht="14.25">
      <c r="A21" s="145" t="s">
        <v>102</v>
      </c>
      <c r="B21" s="153">
        <v>0.002424744210300478</v>
      </c>
      <c r="C21" s="10"/>
    </row>
    <row r="22" spans="1:3" ht="14.25">
      <c r="A22" s="146" t="s">
        <v>78</v>
      </c>
      <c r="B22" s="154">
        <v>0.003426202862441219</v>
      </c>
      <c r="C22" s="10"/>
    </row>
    <row r="23" spans="1:3" ht="14.25">
      <c r="A23" s="145" t="s">
        <v>23</v>
      </c>
      <c r="B23" s="153">
        <v>0.00955620667401802</v>
      </c>
      <c r="C23" s="10"/>
    </row>
    <row r="24" spans="1:3" ht="14.25">
      <c r="A24" s="145" t="s">
        <v>142</v>
      </c>
      <c r="B24" s="153">
        <v>0.016557108902518936</v>
      </c>
      <c r="C24" s="10"/>
    </row>
    <row r="25" spans="1:3" ht="14.25">
      <c r="A25" s="145" t="s">
        <v>110</v>
      </c>
      <c r="B25" s="153">
        <v>0.16783929635142814</v>
      </c>
      <c r="C25" s="10"/>
    </row>
    <row r="26" spans="1:3" ht="14.25">
      <c r="A26" s="147" t="s">
        <v>38</v>
      </c>
      <c r="B26" s="152">
        <v>-0.0277338628462318</v>
      </c>
      <c r="C26" s="10"/>
    </row>
    <row r="27" spans="1:3" ht="14.25">
      <c r="A27" s="147" t="s">
        <v>1</v>
      </c>
      <c r="B27" s="152">
        <v>-0.0907296778323021</v>
      </c>
      <c r="C27" s="10"/>
    </row>
    <row r="28" spans="1:3" ht="14.25">
      <c r="A28" s="147" t="s">
        <v>0</v>
      </c>
      <c r="B28" s="152">
        <v>-0.0702314086722086</v>
      </c>
      <c r="C28" s="62"/>
    </row>
    <row r="29" spans="1:3" ht="14.25">
      <c r="A29" s="147" t="s">
        <v>39</v>
      </c>
      <c r="B29" s="152">
        <v>-0.183624794492195</v>
      </c>
      <c r="C29" s="9"/>
    </row>
    <row r="30" spans="1:3" ht="14.25">
      <c r="A30" s="147" t="s">
        <v>40</v>
      </c>
      <c r="B30" s="152">
        <v>-0.147476875008363</v>
      </c>
      <c r="C30" s="82"/>
    </row>
    <row r="31" spans="1:3" ht="14.25">
      <c r="A31" s="147" t="s">
        <v>41</v>
      </c>
      <c r="B31" s="152">
        <v>0.020164383561643837</v>
      </c>
      <c r="C31" s="10"/>
    </row>
    <row r="32" spans="1:3" ht="15" thickBot="1">
      <c r="A32" s="148" t="s">
        <v>144</v>
      </c>
      <c r="B32" s="155">
        <v>-0.166265909044453</v>
      </c>
      <c r="C32" s="10"/>
    </row>
    <row r="33" spans="2:3" ht="12.75">
      <c r="B33" s="10"/>
      <c r="C33" s="10"/>
    </row>
    <row r="34" ht="12.75">
      <c r="C34" s="10"/>
    </row>
    <row r="35" spans="2:3" ht="12.75">
      <c r="B35" s="10"/>
      <c r="C35" s="10"/>
    </row>
    <row r="36" ht="12.75">
      <c r="C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6" t="s">
        <v>134</v>
      </c>
      <c r="B1" s="176"/>
      <c r="C1" s="176"/>
      <c r="D1" s="176"/>
      <c r="E1" s="176"/>
      <c r="F1" s="176"/>
      <c r="G1" s="176"/>
      <c r="H1" s="176"/>
      <c r="I1" s="176"/>
      <c r="J1" s="176"/>
      <c r="K1" s="13"/>
      <c r="L1" s="14"/>
      <c r="M1" s="14"/>
    </row>
    <row r="2" spans="1:10" ht="30.75" thickBot="1">
      <c r="A2" s="15" t="s">
        <v>52</v>
      </c>
      <c r="B2" s="15" t="s">
        <v>33</v>
      </c>
      <c r="C2" s="44" t="s">
        <v>45</v>
      </c>
      <c r="D2" s="44" t="s">
        <v>46</v>
      </c>
      <c r="E2" s="44" t="s">
        <v>53</v>
      </c>
      <c r="F2" s="44" t="s">
        <v>54</v>
      </c>
      <c r="G2" s="44" t="s">
        <v>55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74</v>
      </c>
      <c r="C3" s="117" t="s">
        <v>50</v>
      </c>
      <c r="D3" s="118" t="s">
        <v>51</v>
      </c>
      <c r="E3" s="119">
        <v>11435795.99</v>
      </c>
      <c r="F3" s="120">
        <v>34472</v>
      </c>
      <c r="G3" s="119">
        <v>331.7415870851706</v>
      </c>
      <c r="H3" s="56">
        <v>100</v>
      </c>
      <c r="I3" s="116" t="s">
        <v>75</v>
      </c>
      <c r="J3" s="121" t="s">
        <v>76</v>
      </c>
    </row>
    <row r="4" spans="1:10" ht="14.25" customHeight="1">
      <c r="A4" s="21">
        <v>2</v>
      </c>
      <c r="B4" s="116" t="s">
        <v>43</v>
      </c>
      <c r="C4" s="117" t="s">
        <v>50</v>
      </c>
      <c r="D4" s="118" t="s">
        <v>51</v>
      </c>
      <c r="E4" s="119">
        <v>2428337.64</v>
      </c>
      <c r="F4" s="120">
        <v>45156</v>
      </c>
      <c r="G4" s="119">
        <v>53.776633005580656</v>
      </c>
      <c r="H4" s="89">
        <v>100</v>
      </c>
      <c r="I4" s="116" t="s">
        <v>48</v>
      </c>
      <c r="J4" s="121" t="s">
        <v>49</v>
      </c>
    </row>
    <row r="5" spans="1:10" ht="14.25">
      <c r="A5" s="21">
        <v>3</v>
      </c>
      <c r="B5" s="116" t="s">
        <v>88</v>
      </c>
      <c r="C5" s="117" t="s">
        <v>50</v>
      </c>
      <c r="D5" s="118" t="s">
        <v>51</v>
      </c>
      <c r="E5" s="119">
        <v>2082336.85</v>
      </c>
      <c r="F5" s="120">
        <v>56749</v>
      </c>
      <c r="G5" s="119">
        <v>36.69380693932933</v>
      </c>
      <c r="H5" s="56">
        <v>100</v>
      </c>
      <c r="I5" s="116" t="s">
        <v>56</v>
      </c>
      <c r="J5" s="121" t="s">
        <v>137</v>
      </c>
    </row>
    <row r="6" spans="1:10" ht="14.25">
      <c r="A6" s="21">
        <v>4</v>
      </c>
      <c r="B6" s="116" t="s">
        <v>147</v>
      </c>
      <c r="C6" s="117" t="s">
        <v>50</v>
      </c>
      <c r="D6" s="118" t="s">
        <v>151</v>
      </c>
      <c r="E6" s="119">
        <v>1412655.9503</v>
      </c>
      <c r="F6" s="120">
        <v>2941</v>
      </c>
      <c r="G6" s="119">
        <v>480.33184301258075</v>
      </c>
      <c r="H6" s="56">
        <v>1000</v>
      </c>
      <c r="I6" s="116" t="s">
        <v>26</v>
      </c>
      <c r="J6" s="121" t="s">
        <v>57</v>
      </c>
    </row>
    <row r="7" spans="1:10" s="45" customFormat="1" ht="14.25" collapsed="1">
      <c r="A7" s="21">
        <v>5</v>
      </c>
      <c r="B7" s="116" t="s">
        <v>42</v>
      </c>
      <c r="C7" s="117" t="s">
        <v>50</v>
      </c>
      <c r="D7" s="118" t="s">
        <v>51</v>
      </c>
      <c r="E7" s="119">
        <v>1087098.73</v>
      </c>
      <c r="F7" s="120">
        <v>802</v>
      </c>
      <c r="G7" s="119">
        <v>1355.4847007481296</v>
      </c>
      <c r="H7" s="56">
        <v>1000</v>
      </c>
      <c r="I7" s="116" t="s">
        <v>31</v>
      </c>
      <c r="J7" s="121" t="s">
        <v>44</v>
      </c>
    </row>
    <row r="8" spans="1:10" s="45" customFormat="1" ht="14.25">
      <c r="A8" s="21">
        <v>6</v>
      </c>
      <c r="B8" s="116" t="s">
        <v>105</v>
      </c>
      <c r="C8" s="117" t="s">
        <v>50</v>
      </c>
      <c r="D8" s="118" t="s">
        <v>51</v>
      </c>
      <c r="E8" s="119">
        <v>867687.74</v>
      </c>
      <c r="F8" s="120">
        <v>910</v>
      </c>
      <c r="G8" s="119">
        <v>953.5030109890109</v>
      </c>
      <c r="H8" s="56">
        <v>1000</v>
      </c>
      <c r="I8" s="116" t="s">
        <v>20</v>
      </c>
      <c r="J8" s="121" t="s">
        <v>132</v>
      </c>
    </row>
    <row r="9" spans="1:10" s="45" customFormat="1" ht="14.25">
      <c r="A9" s="21">
        <v>7</v>
      </c>
      <c r="B9" s="116" t="s">
        <v>90</v>
      </c>
      <c r="C9" s="117" t="s">
        <v>50</v>
      </c>
      <c r="D9" s="118" t="s">
        <v>51</v>
      </c>
      <c r="E9" s="119">
        <v>654609.06</v>
      </c>
      <c r="F9" s="120">
        <v>679</v>
      </c>
      <c r="G9" s="119">
        <v>964.078144329897</v>
      </c>
      <c r="H9" s="56">
        <v>1000</v>
      </c>
      <c r="I9" s="116" t="s">
        <v>91</v>
      </c>
      <c r="J9" s="121" t="s">
        <v>61</v>
      </c>
    </row>
    <row r="10" spans="1:10" s="45" customFormat="1" ht="14.25">
      <c r="A10" s="21">
        <v>8</v>
      </c>
      <c r="B10" s="116" t="s">
        <v>145</v>
      </c>
      <c r="C10" s="117" t="s">
        <v>50</v>
      </c>
      <c r="D10" s="118" t="s">
        <v>51</v>
      </c>
      <c r="E10" s="119">
        <v>408236.486</v>
      </c>
      <c r="F10" s="120">
        <v>6279</v>
      </c>
      <c r="G10" s="119">
        <v>65.01616276477145</v>
      </c>
      <c r="H10" s="56">
        <v>10.5</v>
      </c>
      <c r="I10" s="116" t="s">
        <v>146</v>
      </c>
      <c r="J10" s="121" t="s">
        <v>59</v>
      </c>
    </row>
    <row r="11" spans="1:10" ht="15.75" thickBot="1">
      <c r="A11" s="177" t="s">
        <v>63</v>
      </c>
      <c r="B11" s="178"/>
      <c r="C11" s="122" t="s">
        <v>64</v>
      </c>
      <c r="D11" s="122" t="s">
        <v>64</v>
      </c>
      <c r="E11" s="105">
        <f>SUM(E3:E10)</f>
        <v>20376758.4463</v>
      </c>
      <c r="F11" s="106">
        <f>SUM(F3:F10)</f>
        <v>147988</v>
      </c>
      <c r="G11" s="122" t="s">
        <v>64</v>
      </c>
      <c r="H11" s="122" t="s">
        <v>64</v>
      </c>
      <c r="I11" s="122" t="s">
        <v>64</v>
      </c>
      <c r="J11" s="123" t="s">
        <v>64</v>
      </c>
    </row>
  </sheetData>
  <mergeCells count="2">
    <mergeCell ref="A1:J1"/>
    <mergeCell ref="A11:B11"/>
  </mergeCells>
  <hyperlinks>
    <hyperlink ref="J11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8" t="s">
        <v>126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5.75" customHeight="1" thickBot="1">
      <c r="A2" s="181" t="s">
        <v>52</v>
      </c>
      <c r="B2" s="109"/>
      <c r="C2" s="110"/>
      <c r="D2" s="111"/>
      <c r="E2" s="183" t="s">
        <v>89</v>
      </c>
      <c r="F2" s="183"/>
      <c r="G2" s="183"/>
      <c r="H2" s="183"/>
      <c r="I2" s="183"/>
      <c r="J2" s="183"/>
    </row>
    <row r="3" spans="1:10" ht="75.75" thickBot="1">
      <c r="A3" s="182"/>
      <c r="B3" s="112" t="s">
        <v>33</v>
      </c>
      <c r="C3" s="26" t="s">
        <v>13</v>
      </c>
      <c r="D3" s="26" t="s">
        <v>14</v>
      </c>
      <c r="E3" s="17" t="s">
        <v>122</v>
      </c>
      <c r="F3" s="17" t="s">
        <v>143</v>
      </c>
      <c r="G3" s="17" t="s">
        <v>136</v>
      </c>
      <c r="H3" s="17" t="s">
        <v>116</v>
      </c>
      <c r="I3" s="17" t="s">
        <v>65</v>
      </c>
      <c r="J3" s="17" t="s">
        <v>123</v>
      </c>
    </row>
    <row r="4" spans="1:10" ht="14.25" collapsed="1">
      <c r="A4" s="21">
        <v>1</v>
      </c>
      <c r="B4" s="27" t="s">
        <v>90</v>
      </c>
      <c r="C4" s="113">
        <v>38441</v>
      </c>
      <c r="D4" s="113">
        <v>38625</v>
      </c>
      <c r="E4" s="107">
        <v>0.0565817693067483</v>
      </c>
      <c r="F4" s="107">
        <v>0.00575350336846725</v>
      </c>
      <c r="G4" s="107">
        <v>-0.03405552005577572</v>
      </c>
      <c r="H4" s="107">
        <v>-0.08185566376726672</v>
      </c>
      <c r="I4" s="107">
        <v>-0.03592185567010242</v>
      </c>
      <c r="J4" s="114">
        <v>-0.0038417705571053284</v>
      </c>
    </row>
    <row r="5" spans="1:10" ht="14.25" collapsed="1">
      <c r="A5" s="21">
        <v>2</v>
      </c>
      <c r="B5" s="27" t="s">
        <v>145</v>
      </c>
      <c r="C5" s="113">
        <v>38572</v>
      </c>
      <c r="D5" s="113">
        <v>38888</v>
      </c>
      <c r="E5" s="107" t="s">
        <v>29</v>
      </c>
      <c r="F5" s="107" t="s">
        <v>29</v>
      </c>
      <c r="G5" s="107">
        <v>0.1006091463113219</v>
      </c>
      <c r="H5" s="107">
        <v>0.13853459137698687</v>
      </c>
      <c r="I5" s="107">
        <v>5.192015501406847</v>
      </c>
      <c r="J5" s="114">
        <v>0.23069181299270336</v>
      </c>
    </row>
    <row r="6" spans="1:10" ht="14.25">
      <c r="A6" s="21">
        <v>3</v>
      </c>
      <c r="B6" s="27" t="s">
        <v>74</v>
      </c>
      <c r="C6" s="113">
        <v>38862</v>
      </c>
      <c r="D6" s="113">
        <v>38958</v>
      </c>
      <c r="E6" s="107">
        <v>-0.08745500855885413</v>
      </c>
      <c r="F6" s="107">
        <v>0.10512239042844751</v>
      </c>
      <c r="G6" s="107">
        <v>0.1265152519002164</v>
      </c>
      <c r="H6" s="107">
        <v>0.34606589959400336</v>
      </c>
      <c r="I6" s="107">
        <v>2.3174158708517463</v>
      </c>
      <c r="J6" s="114">
        <v>0.14978347323158947</v>
      </c>
    </row>
    <row r="7" spans="1:10" ht="14.25">
      <c r="A7" s="21">
        <v>4</v>
      </c>
      <c r="B7" s="27" t="s">
        <v>147</v>
      </c>
      <c r="C7" s="113">
        <v>39048</v>
      </c>
      <c r="D7" s="113">
        <v>39140</v>
      </c>
      <c r="E7" s="107">
        <v>-0.02952974024625521</v>
      </c>
      <c r="F7" s="107">
        <v>-0.05167103967638331</v>
      </c>
      <c r="G7" s="107">
        <v>-0.14220081043771893</v>
      </c>
      <c r="H7" s="107">
        <v>-0.1498387712203999</v>
      </c>
      <c r="I7" s="107">
        <v>-0.5196681569874091</v>
      </c>
      <c r="J7" s="114">
        <v>-0.08662136781774943</v>
      </c>
    </row>
    <row r="8" spans="1:10" ht="14.25">
      <c r="A8" s="21">
        <v>5</v>
      </c>
      <c r="B8" s="27" t="s">
        <v>42</v>
      </c>
      <c r="C8" s="113">
        <v>39100</v>
      </c>
      <c r="D8" s="113">
        <v>39268</v>
      </c>
      <c r="E8" s="107">
        <v>-0.017237668998156375</v>
      </c>
      <c r="F8" s="107" t="s">
        <v>29</v>
      </c>
      <c r="G8" s="107">
        <v>0.004377800998106807</v>
      </c>
      <c r="H8" s="107">
        <v>0.07466223424394358</v>
      </c>
      <c r="I8" s="107">
        <v>0.3554847007481825</v>
      </c>
      <c r="J8" s="114">
        <v>0.04006636827101051</v>
      </c>
    </row>
    <row r="9" spans="1:10" ht="14.25">
      <c r="A9" s="21">
        <v>6</v>
      </c>
      <c r="B9" s="27" t="s">
        <v>43</v>
      </c>
      <c r="C9" s="113">
        <v>39269</v>
      </c>
      <c r="D9" s="113">
        <v>39420</v>
      </c>
      <c r="E9" s="107">
        <v>-0.0037499928421843576</v>
      </c>
      <c r="F9" s="107">
        <v>-0.007427823965830749</v>
      </c>
      <c r="G9" s="107">
        <v>-0.013008004091225489</v>
      </c>
      <c r="H9" s="107">
        <v>-0.02389675949981651</v>
      </c>
      <c r="I9" s="107">
        <v>-0.4622336699441948</v>
      </c>
      <c r="J9" s="114">
        <v>-0.08118912225482577</v>
      </c>
    </row>
    <row r="10" spans="1:10" ht="14.25">
      <c r="A10" s="21">
        <v>7</v>
      </c>
      <c r="B10" s="27" t="s">
        <v>105</v>
      </c>
      <c r="C10" s="113">
        <v>39647</v>
      </c>
      <c r="D10" s="113">
        <v>39861</v>
      </c>
      <c r="E10" s="107">
        <v>-0.05374578502242788</v>
      </c>
      <c r="F10" s="107">
        <v>0.08700310637731468</v>
      </c>
      <c r="G10" s="107">
        <v>0.0647138707661119</v>
      </c>
      <c r="H10" s="107">
        <v>0.22775977327284802</v>
      </c>
      <c r="I10" s="107">
        <v>-0.04649698901099186</v>
      </c>
      <c r="J10" s="114">
        <v>-0.007752433209112342</v>
      </c>
    </row>
    <row r="11" spans="1:10" s="20" customFormat="1" ht="14.25">
      <c r="A11" s="21">
        <v>8</v>
      </c>
      <c r="B11" s="27" t="s">
        <v>88</v>
      </c>
      <c r="C11" s="113">
        <v>40253</v>
      </c>
      <c r="D11" s="113">
        <v>40445</v>
      </c>
      <c r="E11" s="107">
        <v>-0.06452925704439505</v>
      </c>
      <c r="F11" s="107">
        <v>0.005794852389235716</v>
      </c>
      <c r="G11" s="107">
        <v>-0.03310504222660615</v>
      </c>
      <c r="H11" s="107">
        <v>-0.0700117732731722</v>
      </c>
      <c r="I11" s="107">
        <v>-0.6330619306067078</v>
      </c>
      <c r="J11" s="114">
        <v>-0.19901527533257124</v>
      </c>
    </row>
    <row r="12" spans="1:10" ht="15.75" thickBot="1">
      <c r="A12" s="156"/>
      <c r="B12" s="161" t="s">
        <v>139</v>
      </c>
      <c r="C12" s="162" t="s">
        <v>64</v>
      </c>
      <c r="D12" s="162" t="s">
        <v>64</v>
      </c>
      <c r="E12" s="163">
        <f>AVERAGE(E4:E11)</f>
        <v>-0.0285236690579321</v>
      </c>
      <c r="F12" s="163">
        <f>AVERAGE(F4:F11)</f>
        <v>0.02409583148687518</v>
      </c>
      <c r="G12" s="163">
        <f>AVERAGE(G4:G11)</f>
        <v>0.009230836645553839</v>
      </c>
      <c r="H12" s="163">
        <f>AVERAGE(H4:H11)</f>
        <v>0.05767744134089081</v>
      </c>
      <c r="I12" s="163">
        <f>AVERAGE(I4:I11)</f>
        <v>0.7709416838484213</v>
      </c>
      <c r="J12" s="162" t="s">
        <v>64</v>
      </c>
    </row>
    <row r="13" spans="1:10" ht="15" thickBot="1">
      <c r="A13" s="189" t="s">
        <v>124</v>
      </c>
      <c r="B13" s="189"/>
      <c r="C13" s="189"/>
      <c r="D13" s="189"/>
      <c r="E13" s="189"/>
      <c r="F13" s="189"/>
      <c r="G13" s="189"/>
      <c r="H13" s="189"/>
      <c r="I13" s="189"/>
      <c r="J13" s="18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128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2" spans="2:9" ht="14.25">
      <c r="B22" s="29"/>
      <c r="C22" s="30"/>
      <c r="D22" s="30"/>
      <c r="E22" s="29"/>
      <c r="F22" s="29"/>
      <c r="G22" s="29"/>
      <c r="H22" s="29"/>
      <c r="I22" s="29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</sheetData>
  <mergeCells count="4">
    <mergeCell ref="A2:A3"/>
    <mergeCell ref="A1:J1"/>
    <mergeCell ref="E2:J2"/>
    <mergeCell ref="A1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6"/>
  <sheetViews>
    <sheetView zoomScale="85" zoomScaleNormal="85" workbookViewId="0" topLeftCell="A1">
      <selection activeCell="F8" sqref="F8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5" t="s">
        <v>119</v>
      </c>
      <c r="B1" s="185"/>
      <c r="C1" s="185"/>
      <c r="D1" s="185"/>
      <c r="E1" s="185"/>
      <c r="F1" s="185"/>
      <c r="G1" s="185"/>
    </row>
    <row r="2" spans="1:7" s="31" customFormat="1" ht="15.75" customHeight="1" thickBot="1">
      <c r="A2" s="181" t="s">
        <v>52</v>
      </c>
      <c r="B2" s="97"/>
      <c r="C2" s="186" t="s">
        <v>34</v>
      </c>
      <c r="D2" s="187"/>
      <c r="E2" s="186" t="s">
        <v>35</v>
      </c>
      <c r="F2" s="187"/>
      <c r="G2" s="98"/>
    </row>
    <row r="3" spans="1:7" s="31" customFormat="1" ht="45.75" thickBot="1">
      <c r="A3" s="182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131</v>
      </c>
    </row>
    <row r="4" spans="1:7" s="31" customFormat="1" ht="14.25">
      <c r="A4" s="21">
        <v>1</v>
      </c>
      <c r="B4" s="37" t="s">
        <v>88</v>
      </c>
      <c r="C4" s="38">
        <v>-133.55985999999987</v>
      </c>
      <c r="D4" s="107">
        <v>-0.06027350435481258</v>
      </c>
      <c r="E4" s="39">
        <v>257</v>
      </c>
      <c r="F4" s="107">
        <v>0.004549316717411315</v>
      </c>
      <c r="G4" s="40">
        <v>9.98455972951924</v>
      </c>
    </row>
    <row r="5" spans="1:7" s="31" customFormat="1" ht="14.25">
      <c r="A5" s="21">
        <v>2</v>
      </c>
      <c r="B5" s="37" t="s">
        <v>90</v>
      </c>
      <c r="C5" s="38">
        <v>35.05544000000006</v>
      </c>
      <c r="D5" s="107">
        <v>0.056581769306747104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147</v>
      </c>
      <c r="C6" s="38">
        <v>-42.98469000000017</v>
      </c>
      <c r="D6" s="107">
        <v>-0.029529740246288565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105</v>
      </c>
      <c r="C7" s="38">
        <v>-49.28332999999996</v>
      </c>
      <c r="D7" s="107">
        <v>-0.05374578502242166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43</v>
      </c>
      <c r="C8" s="38">
        <v>-13.458850000000094</v>
      </c>
      <c r="D8" s="107">
        <v>-0.005511863930969978</v>
      </c>
      <c r="E8" s="39">
        <v>-80</v>
      </c>
      <c r="F8" s="107">
        <v>-0.0017685029622424618</v>
      </c>
      <c r="G8" s="40">
        <v>-4.318324459825602</v>
      </c>
    </row>
    <row r="9" spans="1:7" s="31" customFormat="1" ht="14.25">
      <c r="A9" s="21">
        <v>6</v>
      </c>
      <c r="B9" s="37" t="s">
        <v>42</v>
      </c>
      <c r="C9" s="38">
        <v>-43.89440999999991</v>
      </c>
      <c r="D9" s="107">
        <v>-0.03881050065431866</v>
      </c>
      <c r="E9" s="39">
        <v>-18</v>
      </c>
      <c r="F9" s="107">
        <v>-0.02195121951219512</v>
      </c>
      <c r="G9" s="40">
        <v>-24.620141634146364</v>
      </c>
    </row>
    <row r="10" spans="1:7" s="31" customFormat="1" ht="14.25">
      <c r="A10" s="21">
        <v>7</v>
      </c>
      <c r="B10" s="37" t="s">
        <v>145</v>
      </c>
      <c r="C10" s="38" t="s">
        <v>29</v>
      </c>
      <c r="D10" s="107" t="s">
        <v>29</v>
      </c>
      <c r="E10" s="39" t="s">
        <v>29</v>
      </c>
      <c r="F10" s="107" t="s">
        <v>29</v>
      </c>
      <c r="G10" s="40" t="s">
        <v>29</v>
      </c>
    </row>
    <row r="11" spans="1:7" s="31" customFormat="1" ht="14.25">
      <c r="A11" s="21">
        <v>8</v>
      </c>
      <c r="B11" s="37" t="s">
        <v>74</v>
      </c>
      <c r="C11" s="38" t="s">
        <v>29</v>
      </c>
      <c r="D11" s="107" t="s">
        <v>29</v>
      </c>
      <c r="E11" s="39" t="s">
        <v>29</v>
      </c>
      <c r="F11" s="107" t="s">
        <v>29</v>
      </c>
      <c r="G11" s="40" t="s">
        <v>29</v>
      </c>
    </row>
    <row r="12" spans="1:7" s="31" customFormat="1" ht="15.75" thickBot="1">
      <c r="A12" s="124"/>
      <c r="B12" s="99" t="s">
        <v>63</v>
      </c>
      <c r="C12" s="125">
        <v>-248.12569999999994</v>
      </c>
      <c r="D12" s="104">
        <v>-0.011642199883168584</v>
      </c>
      <c r="E12" s="101">
        <v>159</v>
      </c>
      <c r="F12" s="104">
        <v>0.0011232779936418227</v>
      </c>
      <c r="G12" s="102">
        <v>-18.953906364452727</v>
      </c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>
      <c r="D33" s="41"/>
    </row>
    <row r="34" s="31" customFormat="1" ht="14.25"/>
    <row r="35" s="31" customFormat="1" ht="14.25"/>
    <row r="36" spans="8:9" s="31" customFormat="1" ht="14.25">
      <c r="H36" s="22"/>
      <c r="I36" s="22"/>
    </row>
    <row r="39" spans="2:5" ht="30.75" thickBot="1">
      <c r="B39" s="42" t="s">
        <v>33</v>
      </c>
      <c r="C39" s="35" t="s">
        <v>71</v>
      </c>
      <c r="D39" s="35" t="s">
        <v>72</v>
      </c>
      <c r="E39" s="36" t="s">
        <v>67</v>
      </c>
    </row>
    <row r="40" spans="1:5" ht="14.25">
      <c r="A40" s="22">
        <v>1</v>
      </c>
      <c r="B40" s="37" t="str">
        <f aca="true" t="shared" si="0" ref="B40:D41">B4</f>
        <v>Аурум</v>
      </c>
      <c r="C40" s="129">
        <f t="shared" si="0"/>
        <v>-133.55985999999987</v>
      </c>
      <c r="D40" s="107">
        <f t="shared" si="0"/>
        <v>-0.06027350435481258</v>
      </c>
      <c r="E40" s="130">
        <f aca="true" t="shared" si="1" ref="E40:E45">G4</f>
        <v>9.98455972951924</v>
      </c>
    </row>
    <row r="41" spans="1:5" ht="14.25">
      <c r="A41" s="22">
        <v>2</v>
      </c>
      <c r="B41" s="37" t="str">
        <f t="shared" si="0"/>
        <v>Оптімум</v>
      </c>
      <c r="C41" s="129">
        <f t="shared" si="0"/>
        <v>35.05544000000006</v>
      </c>
      <c r="D41" s="107">
        <f t="shared" si="0"/>
        <v>0.056581769306747104</v>
      </c>
      <c r="E41" s="130">
        <f t="shared" si="1"/>
        <v>0</v>
      </c>
    </row>
    <row r="42" spans="1:5" ht="14.25">
      <c r="A42" s="22">
        <v>3</v>
      </c>
      <c r="B42" s="37" t="str">
        <f aca="true" t="shared" si="2" ref="B42:D45">B6</f>
        <v>ТАСК Український Капітал</v>
      </c>
      <c r="C42" s="129">
        <f t="shared" si="2"/>
        <v>-42.98469000000017</v>
      </c>
      <c r="D42" s="107">
        <f t="shared" si="2"/>
        <v>-0.029529740246288565</v>
      </c>
      <c r="E42" s="130">
        <f t="shared" si="1"/>
        <v>0</v>
      </c>
    </row>
    <row r="43" spans="1:5" ht="14.25">
      <c r="A43" s="22">
        <v>4</v>
      </c>
      <c r="B43" s="37" t="str">
        <f t="shared" si="2"/>
        <v>УНІВЕР.УА/Отаман: Фонд Перспективних Акцій</v>
      </c>
      <c r="C43" s="129">
        <f t="shared" si="2"/>
        <v>-49.28332999999996</v>
      </c>
      <c r="D43" s="107">
        <f t="shared" si="2"/>
        <v>-0.05374578502242166</v>
      </c>
      <c r="E43" s="130">
        <f t="shared" si="1"/>
        <v>0</v>
      </c>
    </row>
    <row r="44" spans="1:5" ht="14.25">
      <c r="A44" s="22">
        <v>5</v>
      </c>
      <c r="B44" s="37" t="str">
        <f t="shared" si="2"/>
        <v>Конкорд Перспектива</v>
      </c>
      <c r="C44" s="129">
        <f t="shared" si="2"/>
        <v>-13.458850000000094</v>
      </c>
      <c r="D44" s="107">
        <f t="shared" si="2"/>
        <v>-0.005511863930969978</v>
      </c>
      <c r="E44" s="130">
        <f t="shared" si="1"/>
        <v>-4.318324459825602</v>
      </c>
    </row>
    <row r="45" spans="1:5" ht="14.25">
      <c r="A45" s="22">
        <v>6</v>
      </c>
      <c r="B45" s="37" t="str">
        <f t="shared" si="2"/>
        <v>Збалансований фонд "Паритет"</v>
      </c>
      <c r="C45" s="129">
        <f t="shared" si="2"/>
        <v>-43.89440999999991</v>
      </c>
      <c r="D45" s="107">
        <f t="shared" si="2"/>
        <v>-0.03881050065431866</v>
      </c>
      <c r="E45" s="130">
        <f t="shared" si="1"/>
        <v>-24.620141634146364</v>
      </c>
    </row>
    <row r="46" ht="14.25">
      <c r="B46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114</v>
      </c>
      <c r="C1" s="10"/>
      <c r="D1" s="10"/>
    </row>
    <row r="2" spans="1:4" ht="14.25">
      <c r="A2" s="27" t="s">
        <v>74</v>
      </c>
      <c r="B2" s="149">
        <v>-0.08745500855885413</v>
      </c>
      <c r="C2" s="10"/>
      <c r="D2" s="10"/>
    </row>
    <row r="3" spans="1:4" ht="14.25">
      <c r="A3" s="27" t="s">
        <v>88</v>
      </c>
      <c r="B3" s="107">
        <v>-0.06452925704439505</v>
      </c>
      <c r="C3" s="10"/>
      <c r="D3" s="10"/>
    </row>
    <row r="4" spans="1:4" ht="14.25">
      <c r="A4" s="27" t="s">
        <v>105</v>
      </c>
      <c r="B4" s="107">
        <v>-0.05374578502242788</v>
      </c>
      <c r="C4" s="10"/>
      <c r="D4" s="10"/>
    </row>
    <row r="5" spans="1:4" ht="14.25">
      <c r="A5" s="27" t="s">
        <v>147</v>
      </c>
      <c r="B5" s="107">
        <v>-0.02952974024625521</v>
      </c>
      <c r="C5" s="10"/>
      <c r="D5" s="10"/>
    </row>
    <row r="6" spans="1:4" ht="14.25">
      <c r="A6" s="27" t="s">
        <v>42</v>
      </c>
      <c r="B6" s="107">
        <v>-0.017237668998156375</v>
      </c>
      <c r="C6" s="10"/>
      <c r="D6" s="10"/>
    </row>
    <row r="7" spans="1:4" ht="14.25">
      <c r="A7" s="27" t="s">
        <v>43</v>
      </c>
      <c r="B7" s="149">
        <v>-0.0037499928421843576</v>
      </c>
      <c r="C7" s="10"/>
      <c r="D7" s="10"/>
    </row>
    <row r="8" spans="1:4" ht="14.25">
      <c r="A8" s="27" t="s">
        <v>90</v>
      </c>
      <c r="B8" s="149">
        <v>0.0565817693067483</v>
      </c>
      <c r="C8" s="10"/>
      <c r="D8" s="10"/>
    </row>
    <row r="9" spans="1:4" ht="14.25">
      <c r="A9" s="27" t="s">
        <v>38</v>
      </c>
      <c r="B9" s="150">
        <v>-0.0285236690579321</v>
      </c>
      <c r="C9" s="10"/>
      <c r="D9" s="10"/>
    </row>
    <row r="10" spans="1:4" ht="14.25">
      <c r="A10" s="27" t="s">
        <v>1</v>
      </c>
      <c r="B10" s="150">
        <v>-0.0907296778323021</v>
      </c>
      <c r="C10" s="10"/>
      <c r="D10" s="10"/>
    </row>
    <row r="11" spans="1:4" ht="14.25">
      <c r="A11" s="27" t="s">
        <v>0</v>
      </c>
      <c r="B11" s="150">
        <v>-0.0702314086722086</v>
      </c>
      <c r="C11" s="10"/>
      <c r="D11" s="10"/>
    </row>
    <row r="12" spans="1:4" ht="14.25">
      <c r="A12" s="27" t="s">
        <v>39</v>
      </c>
      <c r="B12" s="150">
        <v>-0.183624794492195</v>
      </c>
      <c r="C12" s="10"/>
      <c r="D12" s="10"/>
    </row>
    <row r="13" spans="1:4" ht="14.25">
      <c r="A13" s="27" t="s">
        <v>40</v>
      </c>
      <c r="B13" s="150">
        <v>-0.147476875008363</v>
      </c>
      <c r="C13" s="10"/>
      <c r="D13" s="10"/>
    </row>
    <row r="14" spans="1:4" ht="14.25">
      <c r="A14" s="27" t="s">
        <v>41</v>
      </c>
      <c r="B14" s="150">
        <v>0.020164383561643837</v>
      </c>
      <c r="C14" s="10"/>
      <c r="D14" s="10"/>
    </row>
    <row r="15" spans="1:4" ht="15" thickBot="1">
      <c r="A15" s="84" t="s">
        <v>144</v>
      </c>
      <c r="B15" s="151">
        <v>-0.166265909044453</v>
      </c>
      <c r="C15" s="10"/>
      <c r="D15" s="10"/>
    </row>
    <row r="16" spans="2:4" ht="12.75">
      <c r="B16" s="10"/>
      <c r="C16" s="10"/>
      <c r="D16" s="10"/>
    </row>
    <row r="17" spans="1:4" ht="14.25">
      <c r="A17" s="58"/>
      <c r="B17" s="59"/>
      <c r="C17" s="10"/>
      <c r="D17" s="10"/>
    </row>
    <row r="18" spans="1:4" ht="14.25">
      <c r="A18" s="58"/>
      <c r="B18" s="59"/>
      <c r="C18" s="10"/>
      <c r="D18" s="10"/>
    </row>
    <row r="19" spans="1:4" ht="14.25">
      <c r="A19" s="58"/>
      <c r="B19" s="59"/>
      <c r="C19" s="10"/>
      <c r="D19" s="10"/>
    </row>
    <row r="20" spans="1:4" ht="14.25">
      <c r="A20" s="58"/>
      <c r="B20" s="59"/>
      <c r="C20" s="10"/>
      <c r="D20" s="10"/>
    </row>
    <row r="21" spans="1:4" ht="14.25">
      <c r="A21" s="58"/>
      <c r="B21" s="59"/>
      <c r="C21" s="10"/>
      <c r="D21" s="10"/>
    </row>
    <row r="22" ht="12.75">
      <c r="B22" s="10"/>
    </row>
    <row r="26" spans="1:2" ht="12.75">
      <c r="A26" s="7"/>
      <c r="B26" s="8"/>
    </row>
    <row r="27" ht="12.75">
      <c r="B27" s="8"/>
    </row>
    <row r="28" ht="12.75">
      <c r="B28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2015-04-07T10:55:07Z</dcterms:modified>
  <cp:category/>
  <cp:version/>
  <cp:contentType/>
  <cp:contentStatus/>
</cp:coreProperties>
</file>