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firstSheet="1" activeTab="1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<sst xmlns="http://schemas.openxmlformats.org/spreadsheetml/2006/main" count="568" uniqueCount="181">
  <si>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</si>
  <si>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</si>
  <si>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</si>
  <si>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</si>
  <si>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</si>
  <si>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</si>
  <si>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</si>
  <si>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</si>
  <si>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</si>
  <si>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</si>
  <si>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</si>
  <si>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</si>
  <si>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</si>
  <si>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</si>
  <si>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</si>
  <si>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</si>
  <si>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</si>
  <si>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</si>
  <si>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Преміум - фонд збалансований</t>
  </si>
  <si>
    <t>ТОВ КУА "Альтус ессетс актівітіс"</t>
  </si>
  <si>
    <t>ТОВ КУА "Універ Менеджмент"</t>
  </si>
  <si>
    <t>Дельта-Фонд збалансований</t>
  </si>
  <si>
    <t>Конкорд Достаток</t>
  </si>
  <si>
    <t>Преміум-фонд Індексний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</si>
  <si>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</si>
  <si>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</si>
  <si>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</si>
  <si>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</si>
  <si>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</si>
  <si>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</si>
  <si>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</si>
  <si>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</si>
  <si>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</si>
  <si>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</si>
  <si>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</si>
  <si>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</si>
  <si>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</si>
  <si>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</si>
  <si>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</si>
  <si>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</si>
  <si>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</si>
  <si>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</si>
  <si>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</si>
  <si>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</si>
  <si>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ОТП Збалансований</t>
  </si>
  <si>
    <t>http://www.task.ua/</t>
  </si>
  <si>
    <t>Форма</t>
  </si>
  <si>
    <t>Вид</t>
  </si>
  <si>
    <t>недиверс.</t>
  </si>
  <si>
    <t>ТОВ КУА "ПІОГЛОБАЛ Україна"</t>
  </si>
  <si>
    <t>http://pioglobal.ua/</t>
  </si>
  <si>
    <t>пайовий</t>
  </si>
  <si>
    <t>диверс.</t>
  </si>
  <si>
    <t>http://www.delta-capital.com.ua/</t>
  </si>
  <si>
    <t>N з/п</t>
  </si>
  <si>
    <t>ВЧА, грн.</t>
  </si>
  <si>
    <t>Кількість ІС в обігу, шт.</t>
  </si>
  <si>
    <t>ВЧА на один ІС, грн.</t>
  </si>
  <si>
    <t>КУА "Драгон Есет Менеджмент"</t>
  </si>
  <si>
    <t>http://www.dragon-am.com/</t>
  </si>
  <si>
    <t>ТОВ КУА "Альтус Ассетс Актівітіс"</t>
  </si>
  <si>
    <t>ТОВ КУА "Дельта-Капітал"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</si>
  <si>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</si>
  <si>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</si>
  <si>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</si>
  <si>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</si>
  <si>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</si>
  <si>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</si>
  <si>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</si>
  <si>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</si>
  <si>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</si>
  <si>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</si>
  <si>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</si>
  <si>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</si>
  <si>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</si>
  <si>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</si>
  <si>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</si>
  <si>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</si>
  <si>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ТОВ "Драгон Есет Менеджмент"</t>
  </si>
  <si>
    <t>http://dragon-am.com/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</si>
  <si>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</si>
  <si>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</si>
  <si>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</si>
  <si>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</si>
  <si>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</si>
  <si>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</si>
  <si>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АРТ Індексний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</si>
  <si>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</si>
  <si>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</si>
  <si>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</si>
  <si>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</si>
  <si>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</si>
  <si>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</si>
  <si>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</si>
  <si>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</si>
  <si>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</si>
  <si>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</si>
  <si>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</si>
  <si>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</si>
  <si>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</si>
  <si>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Тройка Діалог Акції</t>
  </si>
  <si>
    <t>ТОВ КУА-АПФ "Тройка Діалог Україна"</t>
  </si>
  <si>
    <t>http://www.am.troika.ua/</t>
  </si>
  <si>
    <t>Тройка Діалог Облігації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</si>
  <si>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</si>
  <si>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</si>
  <si>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</si>
  <si>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</si>
  <si>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</si>
  <si>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Дельта-Фонд грошового ринку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</si>
  <si>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</si>
  <si>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</si>
  <si>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</si>
  <si>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</si>
  <si>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</si>
  <si>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</si>
  <si>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</si>
  <si>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</si>
  <si>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Конкорд Стабільність</t>
  </si>
  <si>
    <t>Бонум Оптімум</t>
  </si>
  <si>
    <t>ТОВ КУА "Бонум Груп"</t>
  </si>
  <si>
    <t>http://bonum-group.com/</t>
  </si>
  <si>
    <t>КІНТО-Зима</t>
  </si>
  <si>
    <t>http://www.am.eavex.com.ua/</t>
  </si>
  <si>
    <t>Андромеда</t>
  </si>
  <si>
    <t>ТОВ КУА "УПІ КАПІТАЛ"</t>
  </si>
  <si>
    <t>http://upicapital.com/</t>
  </si>
  <si>
    <t>1 місяць*</t>
  </si>
  <si>
    <t>Назва фонду*</t>
  </si>
  <si>
    <t>Абсолют-Інвест</t>
  </si>
  <si>
    <t>ТОВ КУА "АБСОЛЮТ ЕССЕТ МЕНЕДЖМЕНТ"</t>
  </si>
  <si>
    <t>КІНТО-Літо</t>
  </si>
  <si>
    <t>КІНТО-Весна</t>
  </si>
  <si>
    <t>1 рік</t>
  </si>
  <si>
    <t>Зміна за місяць</t>
  </si>
  <si>
    <t>КІНТО-Осінь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</si>
  <si>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</si>
  <si>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</si>
  <si>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</si>
  <si>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</si>
  <si>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</si>
  <si>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</si>
  <si>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</si>
  <si>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</si>
  <si>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</si>
  <si>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</si>
  <si>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</si>
  <si>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</si>
  <si>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</si>
  <si>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</si>
  <si>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Спарта Збалансований</t>
  </si>
  <si>
    <t>ПрАТ КУА "СПАРТА"</t>
  </si>
  <si>
    <t>http://www.sparta.ua/</t>
  </si>
  <si>
    <t>Спарта 300</t>
  </si>
  <si>
    <t>http://am.artcapital.ua/</t>
  </si>
  <si>
    <t>3 місяці</t>
  </si>
  <si>
    <t>**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</si>
  <si>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</si>
  <si>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</si>
  <si>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</si>
  <si>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</si>
  <si>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з початку року</t>
  </si>
  <si>
    <t>Оріон</t>
  </si>
  <si>
    <t>ТОВ "КУА "УПІ КАПІТАЛ"</t>
  </si>
  <si>
    <t>http://upicapital.com</t>
  </si>
  <si>
    <t>Центавр</t>
  </si>
  <si>
    <t>ТОВ "КУА "ФІДО ІНВЕСТМЕНТС"</t>
  </si>
  <si>
    <t>http://fidobank.ua/</t>
  </si>
  <si>
    <t>КІНТО-Казначейський</t>
  </si>
  <si>
    <t>Середнє значення</t>
  </si>
  <si>
    <t>з початку 2013 року</t>
  </si>
  <si>
    <t>ОТП Облігаційний</t>
  </si>
  <si>
    <t>ФІДО Фонд Облігаційний</t>
  </si>
  <si>
    <t>Конкорд Перспектива</t>
  </si>
  <si>
    <t>WIG20 (Польща)</t>
  </si>
  <si>
    <t>вересень</t>
  </si>
  <si>
    <t>жовтень</t>
  </si>
  <si>
    <t>Промінвест-Керамет</t>
  </si>
  <si>
    <t>ЗАТ КУА "ІНЕКО-ІНВЕСТ"</t>
  </si>
  <si>
    <t>http://www.ineko-invest.com/</t>
  </si>
  <si>
    <t>Золотий депозит (за офіційним курсом золота)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</si>
</sst>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25" fillId="0" borderId="0" xfId="15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10" fontId="0" fillId="0" borderId="21" xfId="0" applyNumberFormat="1" applyBorder="1" applyAlignment="1">
      <alignment horizontal="right" vertical="center" indent="1"/>
    </xf>
    <xf numFmtId="10" fontId="0" fillId="0" borderId="39" xfId="0" applyNumberFormat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10" fontId="11" fillId="0" borderId="44" xfId="26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4" fontId="11" fillId="0" borderId="48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9" xfId="0" applyFont="1" applyFill="1" applyBorder="1" applyAlignment="1">
      <alignment horizontal="left" vertical="center" wrapText="1" shrinkToFit="1"/>
    </xf>
    <xf numFmtId="4" fontId="11" fillId="0" borderId="50" xfId="0" applyNumberFormat="1" applyFont="1" applyFill="1" applyBorder="1" applyAlignment="1">
      <alignment horizontal="right" vertical="center" indent="1"/>
    </xf>
    <xf numFmtId="10" fontId="11" fillId="0" borderId="50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51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52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53" xfId="21" applyNumberFormat="1" applyFont="1" applyFill="1" applyBorder="1" applyAlignment="1">
      <alignment horizontal="right" vertical="center" indent="1"/>
      <protection/>
    </xf>
    <xf numFmtId="10" fontId="20" fillId="0" borderId="53" xfId="0" applyNumberFormat="1" applyFont="1" applyBorder="1" applyAlignment="1">
      <alignment horizontal="right" vertical="center" indent="1"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0" fontId="22" fillId="0" borderId="46" xfId="20" applyFont="1" applyFill="1" applyBorder="1" applyAlignment="1">
      <alignment horizontal="left" vertical="center" wrapText="1"/>
      <protection/>
    </xf>
    <xf numFmtId="10" fontId="22" fillId="0" borderId="48" xfId="21" applyNumberFormat="1" applyFont="1" applyFill="1" applyBorder="1" applyAlignment="1">
      <alignment horizontal="right" vertical="center" indent="1"/>
      <protection/>
    </xf>
    <xf numFmtId="10" fontId="22" fillId="0" borderId="47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4" fontId="11" fillId="0" borderId="19" xfId="0" applyNumberFormat="1" applyFont="1" applyFill="1" applyBorder="1" applyAlignment="1">
      <alignment horizontal="right" vertical="center" indent="1"/>
    </xf>
    <xf numFmtId="10" fontId="22" fillId="0" borderId="41" xfId="21" applyNumberFormat="1" applyFont="1" applyFill="1" applyBorder="1" applyAlignment="1">
      <alignment horizontal="right" vertical="center" wrapText="1" inden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27" xfId="21" applyNumberFormat="1" applyFont="1" applyFill="1" applyBorder="1" applyAlignment="1">
      <alignment horizontal="right" vertical="center" indent="1"/>
      <protection/>
    </xf>
    <xf numFmtId="10" fontId="20" fillId="0" borderId="12" xfId="0" applyNumberFormat="1" applyFont="1" applyBorder="1" applyAlignment="1">
      <alignment horizontal="right" vertical="center" indent="1"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4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11" fillId="0" borderId="3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7" xfId="0" applyBorder="1" applyAlignment="1">
      <alignment/>
    </xf>
    <xf numFmtId="0" fontId="10" fillId="0" borderId="38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у жовтні 2012 року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-10"/>
        <c:gapWidth val="400"/>
        <c:axId val="37377856"/>
        <c:axId val="856385"/>
      </c:barChart>
      <c:catAx>
        <c:axId val="3737785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856385"/>
        <c:crosses val="autoZero"/>
        <c:auto val="1"/>
        <c:lblOffset val="0"/>
        <c:noMultiLvlLbl val="0"/>
      </c:catAx>
      <c:valAx>
        <c:axId val="856385"/>
        <c:scaling>
          <c:orientation val="minMax"/>
          <c:max val="0.09"/>
          <c:min val="-0.11"/>
        </c:scaling>
        <c:axPos val="l"/>
        <c:delete val="0"/>
        <c:numFmt formatCode="0%" sourceLinked="0"/>
        <c:majorTickMark val="out"/>
        <c:minorTickMark val="none"/>
        <c:tickLblPos val="nextTo"/>
        <c:crossAx val="37377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93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у жовтні 2012 року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725"/>
          <c:w val="1"/>
          <c:h val="0.62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-20"/>
        <c:gapWidth val="100"/>
        <c:axId val="7707466"/>
        <c:axId val="2258331"/>
      </c:barChart>
      <c:catAx>
        <c:axId val="77074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8331"/>
        <c:crosses val="autoZero"/>
        <c:auto val="0"/>
        <c:lblOffset val="100"/>
        <c:tickLblSkip val="1"/>
        <c:noMultiLvlLbl val="0"/>
      </c:catAx>
      <c:valAx>
        <c:axId val="2258331"/>
        <c:scaling>
          <c:orientation val="minMax"/>
          <c:max val="0.34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074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1"/>
          <c:y val="0.3135"/>
          <c:w val="0.44525"/>
          <c:h val="0.365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В_ВЧА!$B$39:$B$49</c:f>
              <c:strCache/>
            </c:strRef>
          </c:cat>
          <c:val>
            <c:numRef>
              <c:f>В_ВЧА!$C$39:$C$49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В_ВЧА!$B$39:$B$49</c:f>
              <c:strCache/>
            </c:strRef>
          </c:cat>
          <c:val>
            <c:numRef>
              <c:f>В_ВЧА!$D$39:$D$49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5"/>
          <c:w val="0.97075"/>
          <c:h val="0.5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ВЧА'!$C$71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ВЧА'!$B$72:$B$82</c:f>
              <c:strCache/>
            </c:strRef>
          </c:cat>
          <c:val>
            <c:numRef>
              <c:f>'В_динаміка ВЧА'!$C$72:$C$82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ВЧА'!$E$71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ВЧА'!$B$72:$B$82</c:f>
              <c:strCache/>
            </c:strRef>
          </c:cat>
          <c:val>
            <c:numRef>
              <c:f>'В_динаміка ВЧА'!$E$72:$E$82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-30"/>
        <c:axId val="20324980"/>
        <c:axId val="48707093"/>
      </c:barChart>
      <c:lineChart>
        <c:grouping val="standard"/>
        <c:varyColors val="0"/>
        <c:ser>
          <c:idx val="2"/>
          <c:order val="2"/>
          <c:tx>
            <c:strRef>
              <c:f>'В_динаміка ВЧА'!$D$71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ВЧА'!$B$72:$B$81</c:f>
              <c:strCache/>
            </c:strRef>
          </c:cat>
          <c:val>
            <c:numRef>
              <c:f>'В_динаміка ВЧА'!$D$72:$D$81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5710654"/>
        <c:axId val="52960431"/>
      </c:lineChart>
      <c:catAx>
        <c:axId val="203249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8707093"/>
        <c:crosses val="autoZero"/>
        <c:auto val="0"/>
        <c:lblOffset val="40"/>
        <c:noMultiLvlLbl val="0"/>
      </c:catAx>
      <c:valAx>
        <c:axId val="48707093"/>
        <c:scaling>
          <c:orientation val="minMax"/>
          <c:min val="-1600"/>
        </c:scaling>
        <c:axPos val="l"/>
        <c:delete val="0"/>
        <c:numFmt formatCode="#,##0" sourceLinked="0"/>
        <c:majorTickMark val="in"/>
        <c:minorTickMark val="none"/>
        <c:tickLblPos val="nextTo"/>
        <c:crossAx val="20324980"/>
        <c:crossesAt val="1"/>
        <c:crossBetween val="between"/>
        <c:dispUnits/>
      </c:valAx>
      <c:catAx>
        <c:axId val="35710654"/>
        <c:scaling>
          <c:orientation val="minMax"/>
        </c:scaling>
        <c:axPos val="b"/>
        <c:delete val="1"/>
        <c:majorTickMark val="in"/>
        <c:minorTickMark val="none"/>
        <c:tickLblPos val="nextTo"/>
        <c:crossAx val="52960431"/>
        <c:crosses val="autoZero"/>
        <c:auto val="0"/>
        <c:lblOffset val="100"/>
        <c:noMultiLvlLbl val="0"/>
      </c:catAx>
      <c:valAx>
        <c:axId val="52960431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3571065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25"/>
          <c:y val="0.7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"/>
          <c:w val="1"/>
          <c:h val="0.9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'В_діаграма(дох)'!$A$2:$A$41</c:f>
              <c:strCache/>
            </c:strRef>
          </c:cat>
          <c:val>
            <c:numRef>
              <c:f>'В_діаграма(дох)'!$B$2:$B$41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gapWidth val="60"/>
        <c:axId val="6881832"/>
        <c:axId val="61936489"/>
      </c:barChart>
      <c:catAx>
        <c:axId val="6881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936489"/>
        <c:crosses val="autoZero"/>
        <c:auto val="0"/>
        <c:lblOffset val="0"/>
        <c:tickLblSkip val="1"/>
        <c:noMultiLvlLbl val="0"/>
      </c:catAx>
      <c:valAx>
        <c:axId val="61936489"/>
        <c:scaling>
          <c:orientation val="minMax"/>
          <c:max val="0.04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818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ВЧА'!$C$41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ВЧА'!$B$42:$B$49</c:f>
              <c:strCache/>
            </c:strRef>
          </c:cat>
          <c:val>
            <c:numRef>
              <c:f>'І_динаміка ВЧА'!$C$42:$C$49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ВЧА'!$E$41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ВЧА'!$B$42:$B$49</c:f>
              <c:strCache/>
            </c:strRef>
          </c:cat>
          <c:val>
            <c:numRef>
              <c:f>'І_динаміка ВЧА'!$E$42:$E$49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-20"/>
        <c:axId val="20557490"/>
        <c:axId val="50799683"/>
      </c:barChart>
      <c:lineChart>
        <c:grouping val="standard"/>
        <c:varyColors val="0"/>
        <c:ser>
          <c:idx val="2"/>
          <c:order val="2"/>
          <c:tx>
            <c:strRef>
              <c:f>'І_динаміка ВЧА'!$D$41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ВЧА'!$D$42:$D$49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54543964"/>
        <c:axId val="21133629"/>
      </c:lineChart>
      <c:catAx>
        <c:axId val="205574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0799683"/>
        <c:crosses val="autoZero"/>
        <c:auto val="0"/>
        <c:lblOffset val="100"/>
        <c:noMultiLvlLbl val="0"/>
      </c:catAx>
      <c:valAx>
        <c:axId val="5079968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0557490"/>
        <c:crossesAt val="1"/>
        <c:crossBetween val="between"/>
        <c:dispUnits/>
      </c:valAx>
      <c:catAx>
        <c:axId val="54543964"/>
        <c:scaling>
          <c:orientation val="minMax"/>
        </c:scaling>
        <c:axPos val="b"/>
        <c:delete val="1"/>
        <c:majorTickMark val="in"/>
        <c:minorTickMark val="none"/>
        <c:tickLblPos val="nextTo"/>
        <c:crossAx val="21133629"/>
        <c:crosses val="autoZero"/>
        <c:auto val="0"/>
        <c:lblOffset val="100"/>
        <c:noMultiLvlLbl val="0"/>
      </c:catAx>
      <c:valAx>
        <c:axId val="21133629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454396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75"/>
          <c:y val="0.8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505"/>
          <c:w val="0.9605"/>
          <c:h val="0.84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'І_діаграма(дох)'!$A$2:$A$17</c:f>
              <c:strCache/>
            </c:strRef>
          </c:cat>
          <c:val>
            <c:numRef>
              <c:f>'І_діаграма(дох)'!$B$2:$B$17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60"/>
        <c:axId val="55984934"/>
        <c:axId val="34102359"/>
      </c:barChart>
      <c:catAx>
        <c:axId val="55984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02359"/>
        <c:crosses val="autoZero"/>
        <c:auto val="0"/>
        <c:lblOffset val="100"/>
        <c:tickLblSkip val="1"/>
        <c:noMultiLvlLbl val="0"/>
      </c:catAx>
      <c:valAx>
        <c:axId val="34102359"/>
        <c:scaling>
          <c:orientation val="minMax"/>
          <c:max val="0.19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984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9"/>
          <c:w val="1"/>
          <c:h val="0.59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ВЧА'!$C$40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ВЧА'!$B$41:$B$48</c:f>
              <c:strCache/>
            </c:strRef>
          </c:cat>
          <c:val>
            <c:numRef>
              <c:f>'3_динаміка ВЧА'!$C$41:$C$48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ВЧА'!$E$40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ВЧА'!$B$41:$B$48</c:f>
              <c:strCache/>
            </c:strRef>
          </c:cat>
          <c:val>
            <c:numRef>
              <c:f>'3_динаміка ВЧА'!$E$41:$E$48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-20"/>
        <c:axId val="38485776"/>
        <c:axId val="10827665"/>
      </c:barChart>
      <c:lineChart>
        <c:grouping val="standard"/>
        <c:varyColors val="0"/>
        <c:ser>
          <c:idx val="2"/>
          <c:order val="2"/>
          <c:tx>
            <c:strRef>
              <c:f>'3_динаміка ВЧА'!$D$40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ВЧА'!$D$41:$D$48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30340122"/>
        <c:axId val="4625643"/>
      </c:lineChart>
      <c:catAx>
        <c:axId val="384857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10827665"/>
        <c:crosses val="autoZero"/>
        <c:auto val="0"/>
        <c:lblOffset val="100"/>
        <c:noMultiLvlLbl val="0"/>
      </c:catAx>
      <c:valAx>
        <c:axId val="1082766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8485776"/>
        <c:crossesAt val="1"/>
        <c:crossBetween val="between"/>
        <c:dispUnits/>
      </c:valAx>
      <c:catAx>
        <c:axId val="30340122"/>
        <c:scaling>
          <c:orientation val="minMax"/>
        </c:scaling>
        <c:axPos val="b"/>
        <c:delete val="1"/>
        <c:majorTickMark val="in"/>
        <c:minorTickMark val="none"/>
        <c:tickLblPos val="nextTo"/>
        <c:crossAx val="4625643"/>
        <c:crosses val="autoZero"/>
        <c:auto val="0"/>
        <c:lblOffset val="100"/>
        <c:noMultiLvlLbl val="0"/>
      </c:catAx>
      <c:valAx>
        <c:axId val="4625643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34012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525"/>
          <c:w val="1"/>
          <c:h val="0.77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'З_діаграма(дох)'!$A$2:$A$16</c:f>
              <c:strCache/>
            </c:strRef>
          </c:cat>
          <c:val>
            <c:numRef>
              <c:f>'З_діаграма(дох)'!$B$2:$B$16</c:f>
              <c:numCache/>
            </c:numRef>
          </c:val>
        </c:ser>
        <c:gapWidth val="60"/>
        <c:axId val="41630788"/>
        <c:axId val="39132773"/>
      </c:barChart>
      <c:catAx>
        <c:axId val="41630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32773"/>
        <c:crosses val="autoZero"/>
        <c:auto val="0"/>
        <c:lblOffset val="100"/>
        <c:tickLblSkip val="1"/>
        <c:noMultiLvlLbl val="0"/>
      </c:catAx>
      <c:valAx>
        <c:axId val="39132773"/>
        <c:scaling>
          <c:orientation val="minMax"/>
          <c:max val="0.03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30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50</xdr:row>
      <xdr:rowOff>104775</xdr:rowOff>
    </xdr:from>
    <xdr:to>
      <xdr:col>4</xdr:col>
      <xdr:colOff>657225</xdr:colOff>
      <xdr:row>74</xdr:row>
      <xdr:rowOff>104775</xdr:rowOff>
    </xdr:to>
    <xdr:graphicFrame>
      <xdr:nvGraphicFramePr>
        <xdr:cNvPr id="1" name="Chart 2"/>
        <xdr:cNvGraphicFramePr/>
      </xdr:nvGraphicFramePr>
      <xdr:xfrm>
        <a:off x="352425" y="9382125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104775</xdr:rowOff>
    </xdr:from>
    <xdr:to>
      <xdr:col>12</xdr:col>
      <xdr:colOff>390525</xdr:colOff>
      <xdr:row>62</xdr:row>
      <xdr:rowOff>161925</xdr:rowOff>
    </xdr:to>
    <xdr:graphicFrame>
      <xdr:nvGraphicFramePr>
        <xdr:cNvPr id="1" name="Chart 7"/>
        <xdr:cNvGraphicFramePr/>
      </xdr:nvGraphicFramePr>
      <xdr:xfrm>
        <a:off x="47625" y="7267575"/>
        <a:ext cx="184499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14</xdr:col>
      <xdr:colOff>428625</xdr:colOff>
      <xdr:row>46</xdr:row>
      <xdr:rowOff>142875</xdr:rowOff>
    </xdr:to>
    <xdr:graphicFrame>
      <xdr:nvGraphicFramePr>
        <xdr:cNvPr id="1" name="Chart 1"/>
        <xdr:cNvGraphicFramePr/>
      </xdr:nvGraphicFramePr>
      <xdr:xfrm>
        <a:off x="5905500" y="190500"/>
        <a:ext cx="7953375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19050</xdr:rowOff>
    </xdr:from>
    <xdr:to>
      <xdr:col>9</xdr:col>
      <xdr:colOff>666750</xdr:colOff>
      <xdr:row>34</xdr:row>
      <xdr:rowOff>152400</xdr:rowOff>
    </xdr:to>
    <xdr:graphicFrame>
      <xdr:nvGraphicFramePr>
        <xdr:cNvPr id="1" name="Chart 8"/>
        <xdr:cNvGraphicFramePr/>
      </xdr:nvGraphicFramePr>
      <xdr:xfrm>
        <a:off x="85725" y="3200400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12</xdr:col>
      <xdr:colOff>657225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5095875" y="228600"/>
        <a:ext cx="68008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9525</xdr:rowOff>
    </xdr:from>
    <xdr:to>
      <xdr:col>9</xdr:col>
      <xdr:colOff>647700</xdr:colOff>
      <xdr:row>30</xdr:row>
      <xdr:rowOff>152400</xdr:rowOff>
    </xdr:to>
    <xdr:graphicFrame>
      <xdr:nvGraphicFramePr>
        <xdr:cNvPr id="1" name="Chart 8"/>
        <xdr:cNvGraphicFramePr/>
      </xdr:nvGraphicFramePr>
      <xdr:xfrm>
        <a:off x="323850" y="28289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12</xdr:col>
      <xdr:colOff>657225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5153025" y="200025"/>
        <a:ext cx="68199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zoomScale="85" zoomScaleNormal="85" workbookViewId="0" topLeftCell="A1">
      <selection activeCell="F5" sqref="F5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82" t="s">
        <v>146</v>
      </c>
      <c r="B1" s="82"/>
      <c r="C1" s="82"/>
      <c r="D1" s="83"/>
      <c r="E1" s="83"/>
      <c r="F1" s="83"/>
    </row>
    <row r="2" spans="1:9" ht="15.75" thickBot="1">
      <c r="A2" s="27" t="s">
        <v>76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"/>
      <c r="I2" s="1"/>
    </row>
    <row r="3" spans="1:12" ht="14.25">
      <c r="A3" s="97" t="s">
        <v>175</v>
      </c>
      <c r="B3" s="98">
        <v>-0.0355</v>
      </c>
      <c r="C3" s="98">
        <v>0.0097</v>
      </c>
      <c r="D3" s="98">
        <v>0</v>
      </c>
      <c r="E3" s="98">
        <v>0.0078</v>
      </c>
      <c r="F3" s="98">
        <v>-0.0147</v>
      </c>
      <c r="G3" s="65"/>
      <c r="H3" s="65"/>
      <c r="I3" s="2"/>
      <c r="J3" s="2"/>
      <c r="K3" s="2"/>
      <c r="L3" s="2"/>
    </row>
    <row r="4" spans="1:12" ht="14.25">
      <c r="A4" s="97" t="s">
        <v>176</v>
      </c>
      <c r="B4" s="98">
        <v>-0.0024</v>
      </c>
      <c r="C4" s="98">
        <v>0.0229</v>
      </c>
      <c r="D4" s="98">
        <v>0.005143882374883545</v>
      </c>
      <c r="E4" s="98">
        <v>0.022522155389180367</v>
      </c>
      <c r="F4" s="98">
        <v>-0.0003950196247561599</v>
      </c>
      <c r="G4" s="65"/>
      <c r="H4" s="65"/>
      <c r="I4" s="2"/>
      <c r="J4" s="2"/>
      <c r="K4" s="2"/>
      <c r="L4" s="2"/>
    </row>
    <row r="5" spans="1:12" ht="15" thickBot="1">
      <c r="A5" s="86" t="s">
        <v>170</v>
      </c>
      <c r="B5" s="88">
        <v>-0.09391828166357363</v>
      </c>
      <c r="C5" s="88">
        <v>-0.08759047298434608</v>
      </c>
      <c r="D5" s="88">
        <v>0.023152278664476392</v>
      </c>
      <c r="E5" s="88">
        <v>0.0893148208489268</v>
      </c>
      <c r="F5" s="88">
        <v>0.04574671204381227</v>
      </c>
      <c r="G5" s="65"/>
      <c r="H5" s="65"/>
      <c r="I5" s="2"/>
      <c r="J5" s="2"/>
      <c r="K5" s="2"/>
      <c r="L5" s="2"/>
    </row>
    <row r="6" spans="1:14" ht="14.25">
      <c r="A6" s="80"/>
      <c r="B6" s="79"/>
      <c r="C6" s="79"/>
      <c r="D6" s="81"/>
      <c r="E6" s="81"/>
      <c r="F6" s="81"/>
      <c r="G6" s="10"/>
      <c r="J6" s="2"/>
      <c r="K6" s="2"/>
      <c r="L6" s="2"/>
      <c r="M6" s="2"/>
      <c r="N6" s="2"/>
    </row>
    <row r="7" spans="1:14" ht="14.25">
      <c r="A7" s="80"/>
      <c r="B7" s="81"/>
      <c r="C7" s="81"/>
      <c r="D7" s="81"/>
      <c r="E7" s="81"/>
      <c r="F7" s="81"/>
      <c r="J7" s="4"/>
      <c r="K7" s="4"/>
      <c r="L7" s="4"/>
      <c r="M7" s="4"/>
      <c r="N7" s="4"/>
    </row>
    <row r="8" spans="1:6" ht="14.25">
      <c r="A8" s="80"/>
      <c r="B8" s="81"/>
      <c r="C8" s="81"/>
      <c r="D8" s="81"/>
      <c r="E8" s="81"/>
      <c r="F8" s="81"/>
    </row>
    <row r="9" spans="1:6" ht="14.25">
      <c r="A9" s="80"/>
      <c r="B9" s="81"/>
      <c r="C9" s="81"/>
      <c r="D9" s="81"/>
      <c r="E9" s="81"/>
      <c r="F9" s="81"/>
    </row>
    <row r="10" spans="1:14" ht="14.25">
      <c r="A10" s="80"/>
      <c r="B10" s="81"/>
      <c r="C10" s="81"/>
      <c r="D10" s="81"/>
      <c r="E10" s="81"/>
      <c r="F10" s="81"/>
      <c r="N10" s="10"/>
    </row>
    <row r="11" spans="1:6" ht="14.25">
      <c r="A11" s="80"/>
      <c r="B11" s="81"/>
      <c r="C11" s="81"/>
      <c r="D11" s="81"/>
      <c r="E11" s="81"/>
      <c r="F11" s="81"/>
    </row>
    <row r="12" spans="1:6" ht="14.25">
      <c r="A12" s="80"/>
      <c r="B12" s="81"/>
      <c r="C12" s="81"/>
      <c r="D12" s="81"/>
      <c r="E12" s="81"/>
      <c r="F12" s="81"/>
    </row>
    <row r="13" spans="1:6" ht="14.25">
      <c r="A13" s="80"/>
      <c r="B13" s="81"/>
      <c r="C13" s="81"/>
      <c r="D13" s="81"/>
      <c r="E13" s="81"/>
      <c r="F13" s="81"/>
    </row>
    <row r="14" spans="1:6" ht="14.25">
      <c r="A14" s="80"/>
      <c r="B14" s="81"/>
      <c r="C14" s="81"/>
      <c r="D14" s="81"/>
      <c r="E14" s="81"/>
      <c r="F14" s="81"/>
    </row>
    <row r="15" spans="1:6" ht="14.25">
      <c r="A15" s="80"/>
      <c r="B15" s="81"/>
      <c r="C15" s="81"/>
      <c r="D15" s="81"/>
      <c r="E15" s="81"/>
      <c r="F15" s="81"/>
    </row>
    <row r="16" spans="1:6" ht="14.25">
      <c r="A16" s="80"/>
      <c r="B16" s="81"/>
      <c r="C16" s="81"/>
      <c r="D16" s="81"/>
      <c r="E16" s="81"/>
      <c r="F16" s="81"/>
    </row>
    <row r="17" spans="1:6" ht="14.25">
      <c r="A17" s="80"/>
      <c r="B17" s="81"/>
      <c r="C17" s="81"/>
      <c r="D17" s="81"/>
      <c r="E17" s="81"/>
      <c r="F17" s="81"/>
    </row>
    <row r="18" spans="1:6" ht="14.25">
      <c r="A18" s="80"/>
      <c r="B18" s="81"/>
      <c r="C18" s="81"/>
      <c r="D18" s="81"/>
      <c r="E18" s="81"/>
      <c r="F18" s="81"/>
    </row>
    <row r="19" spans="1:6" ht="14.25">
      <c r="A19" s="80"/>
      <c r="B19" s="81"/>
      <c r="C19" s="81"/>
      <c r="D19" s="81"/>
      <c r="E19" s="81"/>
      <c r="F19" s="81"/>
    </row>
    <row r="20" spans="1:6" ht="14.25">
      <c r="A20" s="80"/>
      <c r="B20" s="81"/>
      <c r="C20" s="81"/>
      <c r="D20" s="81"/>
      <c r="E20" s="81"/>
      <c r="F20" s="81"/>
    </row>
    <row r="21" spans="1:6" ht="15" thickBot="1">
      <c r="A21" s="80"/>
      <c r="B21" s="81"/>
      <c r="C21" s="81"/>
      <c r="D21" s="81"/>
      <c r="E21" s="81"/>
      <c r="F21" s="81"/>
    </row>
    <row r="22" spans="1:6" ht="30.75" thickBot="1">
      <c r="A22" s="27" t="s">
        <v>117</v>
      </c>
      <c r="B22" s="18" t="s">
        <v>134</v>
      </c>
      <c r="C22" s="18" t="s">
        <v>96</v>
      </c>
      <c r="D22" s="85"/>
      <c r="E22" s="81"/>
      <c r="F22" s="81"/>
    </row>
    <row r="23" spans="1:6" ht="28.5">
      <c r="A23" s="29" t="s">
        <v>5</v>
      </c>
      <c r="B23" s="30">
        <v>-0.015202306556856837</v>
      </c>
      <c r="C23" s="72">
        <v>-0.041034366953990764</v>
      </c>
      <c r="D23" s="85"/>
      <c r="E23" s="81"/>
      <c r="F23" s="81"/>
    </row>
    <row r="24" spans="1:6" ht="14.25">
      <c r="A24" s="29" t="s">
        <v>9</v>
      </c>
      <c r="B24" s="30">
        <v>-0.008844892707425278</v>
      </c>
      <c r="C24" s="72">
        <v>0.3783253392437649</v>
      </c>
      <c r="D24" s="85"/>
      <c r="E24" s="81"/>
      <c r="F24" s="81"/>
    </row>
    <row r="25" spans="1:6" ht="14.25">
      <c r="A25" s="29" t="s">
        <v>0</v>
      </c>
      <c r="B25" s="30">
        <v>-0.0024451515659019707</v>
      </c>
      <c r="C25" s="72">
        <v>-0.09391828166357363</v>
      </c>
      <c r="D25" s="85"/>
      <c r="E25" s="81"/>
      <c r="F25" s="81"/>
    </row>
    <row r="26" spans="1:6" ht="14.25">
      <c r="A26" s="29" t="s">
        <v>8</v>
      </c>
      <c r="B26" s="30">
        <v>0.0151580105914908</v>
      </c>
      <c r="C26" s="72">
        <v>0.02381390407644024</v>
      </c>
      <c r="D26" s="85"/>
      <c r="E26" s="81"/>
      <c r="F26" s="81"/>
    </row>
    <row r="27" spans="1:6" ht="14.25">
      <c r="A27" s="29" t="s">
        <v>1</v>
      </c>
      <c r="B27" s="30">
        <v>0.02288005661044923</v>
      </c>
      <c r="C27" s="72">
        <v>-0.08759047298434608</v>
      </c>
      <c r="D27" s="85"/>
      <c r="E27" s="81"/>
      <c r="F27" s="81"/>
    </row>
    <row r="28" spans="1:6" ht="14.25">
      <c r="A28" s="29" t="s">
        <v>11</v>
      </c>
      <c r="B28" s="30">
        <v>0.027500930291275427</v>
      </c>
      <c r="C28" s="72">
        <v>0.20154721207347892</v>
      </c>
      <c r="D28" s="85"/>
      <c r="E28" s="81"/>
      <c r="F28" s="81"/>
    </row>
    <row r="29" spans="1:6" ht="14.25">
      <c r="A29" s="29" t="s">
        <v>104</v>
      </c>
      <c r="B29" s="30">
        <v>0.0323963303755761</v>
      </c>
      <c r="C29" s="72">
        <v>0.024065585331452866</v>
      </c>
      <c r="D29" s="85"/>
      <c r="E29" s="81"/>
      <c r="F29" s="81"/>
    </row>
    <row r="30" spans="1:6" ht="14.25">
      <c r="A30" s="29" t="s">
        <v>6</v>
      </c>
      <c r="B30" s="30">
        <v>0.037758480875794254</v>
      </c>
      <c r="C30" s="72">
        <v>0.18773289137490523</v>
      </c>
      <c r="D30" s="85"/>
      <c r="E30" s="81"/>
      <c r="F30" s="81"/>
    </row>
    <row r="31" spans="1:6" ht="14.25">
      <c r="A31" s="29" t="s">
        <v>72</v>
      </c>
      <c r="B31" s="30">
        <v>0.04072436361591292</v>
      </c>
      <c r="C31" s="72">
        <v>-0.03049155850109364</v>
      </c>
      <c r="D31" s="85"/>
      <c r="E31" s="81"/>
      <c r="F31" s="81"/>
    </row>
    <row r="32" spans="1:6" ht="14.25">
      <c r="A32" s="29" t="s">
        <v>7</v>
      </c>
      <c r="B32" s="30">
        <v>0.041659058342179645</v>
      </c>
      <c r="C32" s="72">
        <v>0.13603538681972616</v>
      </c>
      <c r="D32" s="85"/>
      <c r="E32" s="81"/>
      <c r="F32" s="81"/>
    </row>
    <row r="33" spans="1:6" ht="14.25">
      <c r="A33" s="29" t="s">
        <v>12</v>
      </c>
      <c r="B33" s="30">
        <v>0.04459575986441089</v>
      </c>
      <c r="C33" s="72">
        <v>0.2524974508531619</v>
      </c>
      <c r="D33" s="85"/>
      <c r="E33" s="81"/>
      <c r="F33" s="81"/>
    </row>
    <row r="34" spans="1:6" ht="14.25">
      <c r="A34" s="29" t="s">
        <v>10</v>
      </c>
      <c r="B34" s="30">
        <v>0.051140277389928324</v>
      </c>
      <c r="C34" s="72">
        <v>0.1867389873613936</v>
      </c>
      <c r="D34" s="85"/>
      <c r="E34" s="81"/>
      <c r="F34" s="81"/>
    </row>
    <row r="35" spans="1:6" ht="15" thickBot="1">
      <c r="A35" s="86" t="s">
        <v>174</v>
      </c>
      <c r="B35" s="87">
        <v>0.05746948606122415</v>
      </c>
      <c r="C35" s="88">
        <v>-0.020909956716660738</v>
      </c>
      <c r="D35" s="85"/>
      <c r="E35" s="81"/>
      <c r="F35" s="81"/>
    </row>
    <row r="36" spans="1:6" ht="14.25">
      <c r="A36" s="80"/>
      <c r="B36" s="81"/>
      <c r="C36" s="81"/>
      <c r="D36" s="85"/>
      <c r="E36" s="81"/>
      <c r="F36" s="81"/>
    </row>
    <row r="37" spans="1:6" ht="14.25">
      <c r="A37" s="80"/>
      <c r="B37" s="81"/>
      <c r="C37" s="81"/>
      <c r="D37" s="85"/>
      <c r="E37" s="81"/>
      <c r="F37" s="81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1"/>
  <sheetViews>
    <sheetView zoomScale="80" zoomScaleNormal="80" workbookViewId="0" topLeftCell="A1">
      <selection activeCell="A11" sqref="A11:IV11"/>
    </sheetView>
  </sheetViews>
  <sheetFormatPr defaultColWidth="9.00390625" defaultRowHeight="12.75"/>
  <cols>
    <col min="1" max="1" width="4.75390625" style="33" customWidth="1"/>
    <col min="2" max="2" width="46.00390625" style="31" bestFit="1" customWidth="1"/>
    <col min="3" max="4" width="12.75390625" style="33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31" bestFit="1" customWidth="1"/>
    <col min="10" max="10" width="34.75390625" style="31" customWidth="1"/>
    <col min="11" max="11" width="35.875" style="31" customWidth="1"/>
    <col min="12" max="16384" width="9.125" style="31" customWidth="1"/>
  </cols>
  <sheetData>
    <row r="1" spans="1:10" ht="16.5" thickBot="1">
      <c r="A1" s="185" t="s">
        <v>159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30.75" thickBot="1">
      <c r="A2" s="15" t="s">
        <v>54</v>
      </c>
      <c r="B2" s="51" t="s">
        <v>34</v>
      </c>
      <c r="C2" s="18" t="s">
        <v>46</v>
      </c>
      <c r="D2" s="18" t="s">
        <v>47</v>
      </c>
      <c r="E2" s="17" t="s">
        <v>55</v>
      </c>
      <c r="F2" s="17" t="s">
        <v>88</v>
      </c>
      <c r="G2" s="17" t="s">
        <v>89</v>
      </c>
      <c r="H2" s="18" t="s">
        <v>90</v>
      </c>
      <c r="I2" s="18" t="s">
        <v>16</v>
      </c>
      <c r="J2" s="18" t="s">
        <v>17</v>
      </c>
    </row>
    <row r="3" spans="1:11" ht="14.25" customHeight="1">
      <c r="A3" s="21">
        <v>1</v>
      </c>
      <c r="B3" s="119" t="s">
        <v>71</v>
      </c>
      <c r="C3" s="120" t="s">
        <v>51</v>
      </c>
      <c r="D3" s="121" t="s">
        <v>52</v>
      </c>
      <c r="E3" s="122">
        <v>3351581.25</v>
      </c>
      <c r="F3" s="123">
        <v>4806</v>
      </c>
      <c r="G3" s="122">
        <v>697.3743758</v>
      </c>
      <c r="H3" s="58">
        <v>1000</v>
      </c>
      <c r="I3" s="119" t="s">
        <v>32</v>
      </c>
      <c r="J3" s="124" t="s">
        <v>154</v>
      </c>
      <c r="K3" s="52"/>
    </row>
    <row r="4" spans="1:11" ht="14.25">
      <c r="A4" s="21">
        <v>2</v>
      </c>
      <c r="B4" s="119" t="s">
        <v>115</v>
      </c>
      <c r="C4" s="120" t="s">
        <v>51</v>
      </c>
      <c r="D4" s="121" t="s">
        <v>48</v>
      </c>
      <c r="E4" s="122">
        <v>2793406.27</v>
      </c>
      <c r="F4" s="123">
        <v>96874</v>
      </c>
      <c r="G4" s="122">
        <v>28.83545915</v>
      </c>
      <c r="H4" s="58">
        <v>100</v>
      </c>
      <c r="I4" s="119" t="s">
        <v>147</v>
      </c>
      <c r="J4" s="124" t="s">
        <v>106</v>
      </c>
      <c r="K4" s="53"/>
    </row>
    <row r="5" spans="1:11" ht="14.25" customHeight="1">
      <c r="A5" s="21">
        <v>3</v>
      </c>
      <c r="B5" s="119" t="s">
        <v>165</v>
      </c>
      <c r="C5" s="120" t="s">
        <v>51</v>
      </c>
      <c r="D5" s="121" t="s">
        <v>52</v>
      </c>
      <c r="E5" s="122">
        <v>1471898.69</v>
      </c>
      <c r="F5" s="123">
        <v>1121</v>
      </c>
      <c r="G5" s="122">
        <v>1313.022917</v>
      </c>
      <c r="H5" s="58">
        <v>1000</v>
      </c>
      <c r="I5" s="119" t="s">
        <v>163</v>
      </c>
      <c r="J5" s="124" t="s">
        <v>164</v>
      </c>
      <c r="K5" s="54"/>
    </row>
    <row r="6" spans="1:11" ht="14.25" customHeight="1">
      <c r="A6" s="21">
        <v>4</v>
      </c>
      <c r="B6" s="119" t="s">
        <v>116</v>
      </c>
      <c r="C6" s="120" t="s">
        <v>51</v>
      </c>
      <c r="D6" s="121" t="s">
        <v>48</v>
      </c>
      <c r="E6" s="122">
        <v>1198837.08</v>
      </c>
      <c r="F6" s="123">
        <v>1156</v>
      </c>
      <c r="G6" s="122">
        <v>1037.056298</v>
      </c>
      <c r="H6" s="58">
        <v>1000</v>
      </c>
      <c r="I6" s="119" t="s">
        <v>87</v>
      </c>
      <c r="J6" s="124" t="s">
        <v>62</v>
      </c>
      <c r="K6" s="55"/>
    </row>
    <row r="7" spans="1:11" ht="14.25" customHeight="1">
      <c r="A7" s="21">
        <v>5</v>
      </c>
      <c r="B7" s="119" t="s">
        <v>135</v>
      </c>
      <c r="C7" s="120" t="s">
        <v>51</v>
      </c>
      <c r="D7" s="121" t="s">
        <v>48</v>
      </c>
      <c r="E7" s="122">
        <v>592511.962</v>
      </c>
      <c r="F7" s="123">
        <v>1157</v>
      </c>
      <c r="G7" s="122">
        <v>512.1105981</v>
      </c>
      <c r="H7" s="58">
        <v>1000</v>
      </c>
      <c r="I7" s="119" t="s">
        <v>147</v>
      </c>
      <c r="J7" s="124" t="s">
        <v>106</v>
      </c>
      <c r="K7" s="53"/>
    </row>
    <row r="8" spans="1:11" ht="14.25">
      <c r="A8" s="21">
        <v>6</v>
      </c>
      <c r="B8" s="119" t="s">
        <v>131</v>
      </c>
      <c r="C8" s="120" t="s">
        <v>51</v>
      </c>
      <c r="D8" s="121" t="s">
        <v>48</v>
      </c>
      <c r="E8" s="122">
        <v>524702.112</v>
      </c>
      <c r="F8" s="123">
        <v>1245</v>
      </c>
      <c r="G8" s="122">
        <v>421.4474795</v>
      </c>
      <c r="H8" s="58">
        <v>1000</v>
      </c>
      <c r="I8" s="119" t="s">
        <v>147</v>
      </c>
      <c r="J8" s="124" t="s">
        <v>106</v>
      </c>
      <c r="K8" s="53"/>
    </row>
    <row r="9" spans="1:11" ht="14.25">
      <c r="A9" s="21">
        <v>7</v>
      </c>
      <c r="B9" s="119" t="s">
        <v>132</v>
      </c>
      <c r="C9" s="120" t="s">
        <v>51</v>
      </c>
      <c r="D9" s="121" t="s">
        <v>48</v>
      </c>
      <c r="E9" s="122">
        <v>510469.37</v>
      </c>
      <c r="F9" s="123">
        <v>1381</v>
      </c>
      <c r="G9" s="122">
        <v>369.6374873</v>
      </c>
      <c r="H9" s="58">
        <v>1000</v>
      </c>
      <c r="I9" s="119" t="s">
        <v>147</v>
      </c>
      <c r="J9" s="124" t="s">
        <v>106</v>
      </c>
      <c r="K9" s="54"/>
    </row>
    <row r="10" spans="1:11" ht="14.25">
      <c r="A10" s="21">
        <v>8</v>
      </c>
      <c r="B10" s="119" t="s">
        <v>122</v>
      </c>
      <c r="C10" s="120" t="s">
        <v>51</v>
      </c>
      <c r="D10" s="121" t="s">
        <v>48</v>
      </c>
      <c r="E10" s="122">
        <v>506337.32</v>
      </c>
      <c r="F10" s="123">
        <v>1247</v>
      </c>
      <c r="G10" s="122">
        <v>406.0443625</v>
      </c>
      <c r="H10" s="58">
        <v>1000</v>
      </c>
      <c r="I10" s="119" t="s">
        <v>147</v>
      </c>
      <c r="J10" s="124" t="s">
        <v>106</v>
      </c>
      <c r="K10" s="55"/>
    </row>
    <row r="11" spans="1:10" ht="15.75" thickBot="1">
      <c r="A11" s="186" t="s">
        <v>66</v>
      </c>
      <c r="B11" s="187"/>
      <c r="C11" s="125" t="s">
        <v>67</v>
      </c>
      <c r="D11" s="125" t="s">
        <v>67</v>
      </c>
      <c r="E11" s="108">
        <f>SUM(E3:E10)</f>
        <v>10949744.053999998</v>
      </c>
      <c r="F11" s="109">
        <f>SUM(F3:F10)</f>
        <v>108987</v>
      </c>
      <c r="G11" s="125" t="s">
        <v>67</v>
      </c>
      <c r="H11" s="125" t="s">
        <v>67</v>
      </c>
      <c r="I11" s="125" t="s">
        <v>67</v>
      </c>
      <c r="J11" s="126" t="s">
        <v>67</v>
      </c>
    </row>
  </sheetData>
  <mergeCells count="2">
    <mergeCell ref="A1:J1"/>
    <mergeCell ref="A11:B11"/>
  </mergeCells>
  <hyperlinks>
    <hyperlink ref="J11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8"/>
  <sheetViews>
    <sheetView zoomScale="80" zoomScaleNormal="80" workbookViewId="0" topLeftCell="A1">
      <selection activeCell="E4" activeCellId="1" sqref="B4:B11 E4:E11"/>
    </sheetView>
  </sheetViews>
  <sheetFormatPr defaultColWidth="9.00390625" defaultRowHeight="12.75"/>
  <cols>
    <col min="1" max="1" width="4.375" style="33" customWidth="1"/>
    <col min="2" max="2" width="46.75390625" style="33" customWidth="1"/>
    <col min="3" max="4" width="14.75390625" style="32" customWidth="1"/>
    <col min="5" max="8" width="12.75390625" style="33" customWidth="1"/>
    <col min="9" max="9" width="16.125" style="33" bestFit="1" customWidth="1"/>
    <col min="10" max="10" width="19.125" style="33" customWidth="1"/>
    <col min="11" max="11" width="21.375" style="33" bestFit="1" customWidth="1"/>
    <col min="12" max="16384" width="9.125" style="33" customWidth="1"/>
  </cols>
  <sheetData>
    <row r="1" spans="1:10" s="56" customFormat="1" ht="16.5" thickBot="1">
      <c r="A1" s="198" t="s">
        <v>145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1" s="24" customFormat="1" ht="15.75" customHeight="1" thickBot="1">
      <c r="A2" s="191" t="s">
        <v>54</v>
      </c>
      <c r="B2" s="112"/>
      <c r="C2" s="113"/>
      <c r="D2" s="114"/>
      <c r="E2" s="193" t="s">
        <v>93</v>
      </c>
      <c r="F2" s="193"/>
      <c r="G2" s="193"/>
      <c r="H2" s="193"/>
      <c r="I2" s="193"/>
      <c r="J2" s="193"/>
      <c r="K2" s="193"/>
    </row>
    <row r="3" spans="1:11" s="24" customFormat="1" ht="60.75" thickBot="1">
      <c r="A3" s="192"/>
      <c r="B3" s="115" t="s">
        <v>34</v>
      </c>
      <c r="C3" s="28" t="s">
        <v>13</v>
      </c>
      <c r="D3" s="28" t="s">
        <v>14</v>
      </c>
      <c r="E3" s="17" t="s">
        <v>140</v>
      </c>
      <c r="F3" s="17" t="s">
        <v>155</v>
      </c>
      <c r="G3" s="17" t="s">
        <v>160</v>
      </c>
      <c r="H3" s="17" t="s">
        <v>133</v>
      </c>
      <c r="I3" s="17" t="s">
        <v>161</v>
      </c>
      <c r="J3" s="17" t="s">
        <v>68</v>
      </c>
      <c r="K3" s="18" t="s">
        <v>141</v>
      </c>
    </row>
    <row r="4" spans="1:11" s="24" customFormat="1" ht="14.25" collapsed="1">
      <c r="A4" s="21">
        <v>1</v>
      </c>
      <c r="B4" s="29" t="s">
        <v>71</v>
      </c>
      <c r="C4" s="116">
        <v>39205</v>
      </c>
      <c r="D4" s="116">
        <v>39322</v>
      </c>
      <c r="E4" s="110">
        <v>0.004876815957457925</v>
      </c>
      <c r="F4" s="110">
        <v>0.07109702926879824</v>
      </c>
      <c r="G4" s="110">
        <v>0.0908522782532708</v>
      </c>
      <c r="H4" s="110">
        <v>0.05923743264134074</v>
      </c>
      <c r="I4" s="110">
        <v>0.024308039084092403</v>
      </c>
      <c r="J4" s="117">
        <v>-0.30262562421973493</v>
      </c>
      <c r="K4" s="134">
        <v>-0.07425838773104643</v>
      </c>
    </row>
    <row r="5" spans="1:11" s="24" customFormat="1" ht="14.25" collapsed="1">
      <c r="A5" s="21">
        <v>2</v>
      </c>
      <c r="B5" s="29" t="s">
        <v>116</v>
      </c>
      <c r="C5" s="116">
        <v>40050</v>
      </c>
      <c r="D5" s="116">
        <v>40319</v>
      </c>
      <c r="E5" s="110">
        <v>0.023352998949572212</v>
      </c>
      <c r="F5" s="110">
        <v>0.03399697245252842</v>
      </c>
      <c r="G5" s="110">
        <v>0.21805239243369856</v>
      </c>
      <c r="H5" s="110">
        <v>0.35864704155597993</v>
      </c>
      <c r="I5" s="110">
        <v>0.3029667138819965</v>
      </c>
      <c r="J5" s="117">
        <v>0.037056297577857444</v>
      </c>
      <c r="K5" s="135">
        <v>0.018935475565692972</v>
      </c>
    </row>
    <row r="6" spans="1:11" s="24" customFormat="1" ht="14.25" collapsed="1">
      <c r="A6" s="21">
        <v>3</v>
      </c>
      <c r="B6" s="29" t="s">
        <v>132</v>
      </c>
      <c r="C6" s="116">
        <v>40204</v>
      </c>
      <c r="D6" s="116">
        <v>40329</v>
      </c>
      <c r="E6" s="110">
        <v>-0.029065272316965984</v>
      </c>
      <c r="F6" s="110">
        <v>-0.08584580543700182</v>
      </c>
      <c r="G6" s="110">
        <v>-0.16544883277217448</v>
      </c>
      <c r="H6" s="110">
        <v>-0.18805393592242448</v>
      </c>
      <c r="I6" s="110" t="s">
        <v>30</v>
      </c>
      <c r="J6" s="117">
        <v>-0.6303625126719713</v>
      </c>
      <c r="K6" s="135">
        <v>-0.4057348101219266</v>
      </c>
    </row>
    <row r="7" spans="1:11" s="24" customFormat="1" ht="14.25" collapsed="1">
      <c r="A7" s="21">
        <v>4</v>
      </c>
      <c r="B7" s="29" t="s">
        <v>131</v>
      </c>
      <c r="C7" s="116">
        <v>40288</v>
      </c>
      <c r="D7" s="116">
        <v>40438</v>
      </c>
      <c r="E7" s="110">
        <v>-0.013192006898628983</v>
      </c>
      <c r="F7" s="110">
        <v>-0.06296743485809297</v>
      </c>
      <c r="G7" s="110">
        <v>-0.13637257059284258</v>
      </c>
      <c r="H7" s="110">
        <v>-0.23257327025102115</v>
      </c>
      <c r="I7" s="110" t="s">
        <v>30</v>
      </c>
      <c r="J7" s="117">
        <v>-0.5785525204819053</v>
      </c>
      <c r="K7" s="135">
        <v>-0.4145960814675198</v>
      </c>
    </row>
    <row r="8" spans="1:11" s="24" customFormat="1" ht="14.25">
      <c r="A8" s="21">
        <v>5</v>
      </c>
      <c r="B8" s="29" t="s">
        <v>135</v>
      </c>
      <c r="C8" s="116">
        <v>40364</v>
      </c>
      <c r="D8" s="116">
        <v>40533</v>
      </c>
      <c r="E8" s="110">
        <v>0.0056412227657636205</v>
      </c>
      <c r="F8" s="110">
        <v>-0.04201570584595549</v>
      </c>
      <c r="G8" s="110">
        <v>-0.024806651906942534</v>
      </c>
      <c r="H8" s="110">
        <v>-0.10145941912187206</v>
      </c>
      <c r="I8" s="110" t="s">
        <v>30</v>
      </c>
      <c r="J8" s="117">
        <v>-0.4878894019014747</v>
      </c>
      <c r="K8" s="135">
        <v>-0.39009997485597847</v>
      </c>
    </row>
    <row r="9" spans="1:11" s="24" customFormat="1" ht="14.25">
      <c r="A9" s="21">
        <v>6</v>
      </c>
      <c r="B9" s="29" t="s">
        <v>115</v>
      </c>
      <c r="C9" s="116">
        <v>40555</v>
      </c>
      <c r="D9" s="116">
        <v>40626</v>
      </c>
      <c r="E9" s="110">
        <v>0.011348226308251608</v>
      </c>
      <c r="F9" s="110">
        <v>0.025096315211075693</v>
      </c>
      <c r="G9" s="110">
        <v>0.04568682550712122</v>
      </c>
      <c r="H9" s="110">
        <v>-0.041959166458722</v>
      </c>
      <c r="I9" s="110">
        <v>-0.10763025386262337</v>
      </c>
      <c r="J9" s="117">
        <v>-0.7116454084687303</v>
      </c>
      <c r="K9" s="135">
        <v>-0.6775872266603387</v>
      </c>
    </row>
    <row r="10" spans="1:11" s="24" customFormat="1" ht="14.25">
      <c r="A10" s="21">
        <v>7</v>
      </c>
      <c r="B10" s="29" t="s">
        <v>122</v>
      </c>
      <c r="C10" s="116">
        <v>40448</v>
      </c>
      <c r="D10" s="116">
        <v>40632</v>
      </c>
      <c r="E10" s="110">
        <v>-0.012648092845032877</v>
      </c>
      <c r="F10" s="110">
        <v>-0.06855083796929651</v>
      </c>
      <c r="G10" s="110">
        <v>-0.11255221214716782</v>
      </c>
      <c r="H10" s="110">
        <v>-0.19619297553966963</v>
      </c>
      <c r="I10" s="110">
        <v>-0.2001340731134411</v>
      </c>
      <c r="J10" s="117">
        <v>-0.5939556375300742</v>
      </c>
      <c r="K10" s="135">
        <v>-0.5651874394495789</v>
      </c>
    </row>
    <row r="11" spans="1:11" s="24" customFormat="1" ht="14.25">
      <c r="A11" s="21">
        <v>8</v>
      </c>
      <c r="B11" s="29" t="s">
        <v>165</v>
      </c>
      <c r="C11" s="116">
        <v>40716</v>
      </c>
      <c r="D11" s="116">
        <v>40995</v>
      </c>
      <c r="E11" s="110">
        <v>0.006525951081533199</v>
      </c>
      <c r="F11" s="110">
        <v>0.010849067626494735</v>
      </c>
      <c r="G11" s="110">
        <v>0.055626712880381124</v>
      </c>
      <c r="H11" s="110">
        <v>0.27036064817476246</v>
      </c>
      <c r="I11" s="110">
        <v>0.20922313422903693</v>
      </c>
      <c r="J11" s="117">
        <v>0.31302291703835605</v>
      </c>
      <c r="K11" s="135" t="s">
        <v>156</v>
      </c>
    </row>
    <row r="12" spans="1:11" s="24" customFormat="1" ht="15.75" collapsed="1" thickBot="1">
      <c r="A12" s="21"/>
      <c r="B12" s="172" t="s">
        <v>169</v>
      </c>
      <c r="C12" s="173" t="s">
        <v>67</v>
      </c>
      <c r="D12" s="173" t="s">
        <v>67</v>
      </c>
      <c r="E12" s="174">
        <f aca="true" t="shared" si="0" ref="E12:J12">AVERAGE(E4:E11)</f>
        <v>-0.0003950196247561599</v>
      </c>
      <c r="F12" s="174">
        <f t="shared" si="0"/>
        <v>-0.014792549943931213</v>
      </c>
      <c r="G12" s="174">
        <f t="shared" si="0"/>
        <v>-0.003620257293081963</v>
      </c>
      <c r="H12" s="174">
        <f t="shared" si="0"/>
        <v>-0.008999205615203273</v>
      </c>
      <c r="I12" s="174">
        <f t="shared" si="0"/>
        <v>0.04574671204381227</v>
      </c>
      <c r="J12" s="174">
        <f t="shared" si="0"/>
        <v>-0.36936898633220966</v>
      </c>
      <c r="K12" s="173" t="s">
        <v>67</v>
      </c>
    </row>
    <row r="13" spans="1:11" s="24" customFormat="1" ht="14.25">
      <c r="A13" s="201" t="s">
        <v>142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</row>
    <row r="14" spans="1:11" s="24" customFormat="1" ht="15" thickBot="1">
      <c r="A14" s="200" t="s">
        <v>143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</row>
    <row r="15" spans="3:4" s="24" customFormat="1" ht="15.75" customHeight="1">
      <c r="C15" s="71"/>
      <c r="D15" s="71"/>
    </row>
    <row r="16" spans="2:8" ht="14.25">
      <c r="B16" s="31"/>
      <c r="C16" s="118"/>
      <c r="E16" s="118"/>
      <c r="F16" s="118"/>
      <c r="G16" s="118"/>
      <c r="H16" s="118"/>
    </row>
    <row r="17" spans="2:5" ht="14.25">
      <c r="B17" s="31"/>
      <c r="C17" s="118"/>
      <c r="E17" s="118"/>
    </row>
    <row r="18" spans="5:6" ht="14.25">
      <c r="E18" s="118"/>
      <c r="F18" s="118"/>
    </row>
  </sheetData>
  <mergeCells count="5">
    <mergeCell ref="A14:K14"/>
    <mergeCell ref="A1:J1"/>
    <mergeCell ref="A2:A3"/>
    <mergeCell ref="E2:K2"/>
    <mergeCell ref="A13:K13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28"/>
  <sheetViews>
    <sheetView zoomScale="80" zoomScaleNormal="80" workbookViewId="0" topLeftCell="A1">
      <selection activeCell="D9" sqref="D9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7" customWidth="1"/>
    <col min="5" max="7" width="24.75390625" style="20" customWidth="1"/>
    <col min="8" max="16384" width="9.125" style="20" customWidth="1"/>
  </cols>
  <sheetData>
    <row r="1" spans="1:7" s="31" customFormat="1" ht="16.5" thickBot="1">
      <c r="A1" s="195" t="s">
        <v>138</v>
      </c>
      <c r="B1" s="195"/>
      <c r="C1" s="195"/>
      <c r="D1" s="195"/>
      <c r="E1" s="195"/>
      <c r="F1" s="195"/>
      <c r="G1" s="195"/>
    </row>
    <row r="2" spans="1:7" s="31" customFormat="1" ht="15.75" customHeight="1" thickBot="1">
      <c r="A2" s="205" t="s">
        <v>54</v>
      </c>
      <c r="B2" s="100"/>
      <c r="C2" s="196" t="s">
        <v>35</v>
      </c>
      <c r="D2" s="202"/>
      <c r="E2" s="203" t="s">
        <v>91</v>
      </c>
      <c r="F2" s="204"/>
      <c r="G2" s="101"/>
    </row>
    <row r="3" spans="1:7" s="31" customFormat="1" ht="45.75" thickBot="1">
      <c r="A3" s="192"/>
      <c r="B3" s="37" t="s">
        <v>34</v>
      </c>
      <c r="C3" s="37" t="s">
        <v>69</v>
      </c>
      <c r="D3" s="37" t="s">
        <v>37</v>
      </c>
      <c r="E3" s="37" t="s">
        <v>38</v>
      </c>
      <c r="F3" s="37" t="s">
        <v>37</v>
      </c>
      <c r="G3" s="38" t="s">
        <v>149</v>
      </c>
    </row>
    <row r="4" spans="1:7" s="31" customFormat="1" ht="14.25">
      <c r="A4" s="21">
        <v>1</v>
      </c>
      <c r="B4" s="39" t="s">
        <v>115</v>
      </c>
      <c r="C4" s="40">
        <v>202.4158999999999</v>
      </c>
      <c r="D4" s="110">
        <v>0.0781229843011728</v>
      </c>
      <c r="E4" s="41">
        <v>6000</v>
      </c>
      <c r="F4" s="110">
        <v>0.06602548583753329</v>
      </c>
      <c r="G4" s="42">
        <v>171.83020389647695</v>
      </c>
    </row>
    <row r="5" spans="1:7" s="31" customFormat="1" ht="14.25">
      <c r="A5" s="21">
        <v>2</v>
      </c>
      <c r="B5" s="39" t="s">
        <v>116</v>
      </c>
      <c r="C5" s="40">
        <v>27.357560000000056</v>
      </c>
      <c r="D5" s="110">
        <v>0.023352998949567685</v>
      </c>
      <c r="E5" s="41">
        <v>0</v>
      </c>
      <c r="F5" s="110">
        <v>0</v>
      </c>
      <c r="G5" s="42">
        <v>0</v>
      </c>
    </row>
    <row r="6" spans="1:7" s="47" customFormat="1" ht="14.25">
      <c r="A6" s="21">
        <v>3</v>
      </c>
      <c r="B6" s="39" t="s">
        <v>71</v>
      </c>
      <c r="C6" s="40">
        <v>16.265720000000204</v>
      </c>
      <c r="D6" s="110">
        <v>0.004876815957499591</v>
      </c>
      <c r="E6" s="41">
        <v>0</v>
      </c>
      <c r="F6" s="110">
        <v>0</v>
      </c>
      <c r="G6" s="42">
        <v>0</v>
      </c>
    </row>
    <row r="7" spans="1:7" s="47" customFormat="1" ht="14.25">
      <c r="A7" s="21">
        <v>4</v>
      </c>
      <c r="B7" s="39" t="s">
        <v>165</v>
      </c>
      <c r="C7" s="40">
        <v>9.543260000000009</v>
      </c>
      <c r="D7" s="110">
        <v>0.006525951081537003</v>
      </c>
      <c r="E7" s="41">
        <v>0</v>
      </c>
      <c r="F7" s="110">
        <v>0</v>
      </c>
      <c r="G7" s="42">
        <v>0</v>
      </c>
    </row>
    <row r="8" spans="1:7" s="47" customFormat="1" ht="14.25">
      <c r="A8" s="21">
        <v>5</v>
      </c>
      <c r="B8" s="39" t="s">
        <v>135</v>
      </c>
      <c r="C8" s="40">
        <v>3.323742000000086</v>
      </c>
      <c r="D8" s="110">
        <v>0.005641222765791356</v>
      </c>
      <c r="E8" s="41">
        <v>0</v>
      </c>
      <c r="F8" s="110">
        <v>0</v>
      </c>
      <c r="G8" s="42">
        <v>0</v>
      </c>
    </row>
    <row r="9" spans="1:7" s="47" customFormat="1" ht="14.25">
      <c r="A9" s="21">
        <v>6</v>
      </c>
      <c r="B9" s="39" t="s">
        <v>122</v>
      </c>
      <c r="C9" s="40">
        <v>-6.486239999999991</v>
      </c>
      <c r="D9" s="110">
        <v>-0.012648092845032297</v>
      </c>
      <c r="E9" s="41">
        <v>0</v>
      </c>
      <c r="F9" s="110">
        <v>0</v>
      </c>
      <c r="G9" s="42">
        <v>0</v>
      </c>
    </row>
    <row r="10" spans="1:7" s="47" customFormat="1" ht="14.25">
      <c r="A10" s="21">
        <v>7</v>
      </c>
      <c r="B10" s="39" t="s">
        <v>131</v>
      </c>
      <c r="C10" s="40">
        <v>-7.014408000000054</v>
      </c>
      <c r="D10" s="110">
        <v>-0.013192006898713724</v>
      </c>
      <c r="E10" s="41">
        <v>0</v>
      </c>
      <c r="F10" s="110">
        <v>0</v>
      </c>
      <c r="G10" s="42">
        <v>0</v>
      </c>
    </row>
    <row r="11" spans="1:7" s="47" customFormat="1" ht="14.25">
      <c r="A11" s="21">
        <v>8</v>
      </c>
      <c r="B11" s="39" t="s">
        <v>132</v>
      </c>
      <c r="C11" s="40">
        <v>-15.281079999999958</v>
      </c>
      <c r="D11" s="110">
        <v>-0.029065272316932796</v>
      </c>
      <c r="E11" s="41">
        <v>0</v>
      </c>
      <c r="F11" s="110">
        <v>0</v>
      </c>
      <c r="G11" s="42">
        <v>0</v>
      </c>
    </row>
    <row r="12" spans="1:7" s="31" customFormat="1" ht="15.75" thickBot="1">
      <c r="A12" s="129"/>
      <c r="B12" s="102" t="s">
        <v>66</v>
      </c>
      <c r="C12" s="103">
        <f>SUM(C4:C11)</f>
        <v>230.1244540000003</v>
      </c>
      <c r="D12" s="107">
        <v>0.021467595174739243</v>
      </c>
      <c r="E12" s="104">
        <f>SUM(E4:E11)</f>
        <v>6000</v>
      </c>
      <c r="F12" s="107">
        <v>0.05825978036062804</v>
      </c>
      <c r="G12" s="130">
        <f>SUM(G4:G11)</f>
        <v>171.83020389647695</v>
      </c>
    </row>
    <row r="13" s="31" customFormat="1" ht="14.25">
      <c r="D13" s="6"/>
    </row>
    <row r="14" s="31" customFormat="1" ht="14.25">
      <c r="D14" s="6"/>
    </row>
    <row r="15" s="31" customFormat="1" ht="14.25">
      <c r="D15" s="6"/>
    </row>
    <row r="16" s="31" customFormat="1" ht="14.25">
      <c r="D16" s="6"/>
    </row>
    <row r="17" s="31" customFormat="1" ht="14.25">
      <c r="D17" s="6"/>
    </row>
    <row r="18" s="31" customFormat="1" ht="14.25">
      <c r="D18" s="6"/>
    </row>
    <row r="19" s="31" customFormat="1" ht="14.25">
      <c r="D19" s="6"/>
    </row>
    <row r="20" s="31" customFormat="1" ht="14.25">
      <c r="D20" s="6"/>
    </row>
    <row r="21" s="31" customFormat="1" ht="14.25">
      <c r="D21" s="6"/>
    </row>
    <row r="22" s="31" customFormat="1" ht="14.25">
      <c r="D22" s="6"/>
    </row>
    <row r="23" s="31" customFormat="1" ht="14.25">
      <c r="D23" s="6"/>
    </row>
    <row r="24" s="31" customFormat="1" ht="14.25">
      <c r="D24" s="6"/>
    </row>
    <row r="25" s="31" customFormat="1" ht="14.25">
      <c r="D25" s="6"/>
    </row>
    <row r="26" s="31" customFormat="1" ht="14.25">
      <c r="D26" s="6"/>
    </row>
    <row r="27" s="31" customFormat="1" ht="14.25">
      <c r="D27" s="6"/>
    </row>
    <row r="28" s="31" customFormat="1" ht="14.25">
      <c r="D28" s="6"/>
    </row>
    <row r="29" s="31" customFormat="1" ht="14.25">
      <c r="D29" s="6"/>
    </row>
    <row r="30" s="31" customFormat="1" ht="14.25">
      <c r="D30" s="6"/>
    </row>
    <row r="31" s="31" customFormat="1" ht="14.25">
      <c r="D31" s="6"/>
    </row>
    <row r="32" s="31" customFormat="1" ht="14.25">
      <c r="D32" s="6"/>
    </row>
    <row r="33" s="31" customFormat="1" ht="14.25">
      <c r="D33" s="6"/>
    </row>
    <row r="34" spans="2:5" s="31" customFormat="1" ht="15" thickBot="1">
      <c r="B34" s="90"/>
      <c r="C34" s="90"/>
      <c r="D34" s="91"/>
      <c r="E34" s="90"/>
    </row>
    <row r="35" s="31" customFormat="1" ht="14.25"/>
    <row r="36" s="31" customFormat="1" ht="14.25"/>
    <row r="37" s="31" customFormat="1" ht="14.25"/>
    <row r="38" s="31" customFormat="1" ht="14.25"/>
    <row r="39" s="31" customFormat="1" ht="14.25"/>
    <row r="40" spans="2:5" s="31" customFormat="1" ht="30.75" thickBot="1">
      <c r="B40" s="50" t="s">
        <v>34</v>
      </c>
      <c r="C40" s="37" t="s">
        <v>74</v>
      </c>
      <c r="D40" s="37" t="s">
        <v>75</v>
      </c>
      <c r="E40" s="38" t="s">
        <v>70</v>
      </c>
    </row>
    <row r="41" spans="2:5" s="31" customFormat="1" ht="14.25">
      <c r="B41" s="147" t="str">
        <f aca="true" t="shared" si="0" ref="B41:D48">B4</f>
        <v>Індекс Української Біржі</v>
      </c>
      <c r="C41" s="148">
        <f t="shared" si="0"/>
        <v>202.4158999999999</v>
      </c>
      <c r="D41" s="178">
        <f t="shared" si="0"/>
        <v>0.0781229843011728</v>
      </c>
      <c r="E41" s="149">
        <f aca="true" t="shared" si="1" ref="E41:E48">G4</f>
        <v>171.83020389647695</v>
      </c>
    </row>
    <row r="42" spans="2:5" s="31" customFormat="1" ht="14.25">
      <c r="B42" s="39" t="str">
        <f t="shared" si="0"/>
        <v>УНІВЕР.УА/Скiф: Фонд Нерухомостi</v>
      </c>
      <c r="C42" s="40">
        <f t="shared" si="0"/>
        <v>27.357560000000056</v>
      </c>
      <c r="D42" s="179">
        <f t="shared" si="0"/>
        <v>0.023352998949567685</v>
      </c>
      <c r="E42" s="42">
        <f t="shared" si="1"/>
        <v>0</v>
      </c>
    </row>
    <row r="43" spans="2:5" s="31" customFormat="1" ht="14.25">
      <c r="B43" s="39" t="str">
        <f t="shared" si="0"/>
        <v>АнтиБанк</v>
      </c>
      <c r="C43" s="40">
        <f t="shared" si="0"/>
        <v>16.265720000000204</v>
      </c>
      <c r="D43" s="179">
        <f t="shared" si="0"/>
        <v>0.004876815957499591</v>
      </c>
      <c r="E43" s="42">
        <f t="shared" si="1"/>
        <v>0</v>
      </c>
    </row>
    <row r="44" spans="2:5" s="31" customFormat="1" ht="14.25">
      <c r="B44" s="39" t="str">
        <f t="shared" si="0"/>
        <v>Центавр</v>
      </c>
      <c r="C44" s="40">
        <f t="shared" si="0"/>
        <v>9.543260000000009</v>
      </c>
      <c r="D44" s="179">
        <f t="shared" si="0"/>
        <v>0.006525951081537003</v>
      </c>
      <c r="E44" s="42">
        <f t="shared" si="1"/>
        <v>0</v>
      </c>
    </row>
    <row r="45" spans="2:5" s="31" customFormat="1" ht="14.25">
      <c r="B45" s="142" t="str">
        <f t="shared" si="0"/>
        <v>КІНТО-Осінь</v>
      </c>
      <c r="C45" s="143">
        <f t="shared" si="0"/>
        <v>3.323742000000086</v>
      </c>
      <c r="D45" s="182">
        <f t="shared" si="0"/>
        <v>0.005641222765791356</v>
      </c>
      <c r="E45" s="145">
        <f t="shared" si="1"/>
        <v>0</v>
      </c>
    </row>
    <row r="46" spans="2:6" ht="14.25">
      <c r="B46" s="138" t="str">
        <f t="shared" si="0"/>
        <v>КІНТО-Зима</v>
      </c>
      <c r="C46" s="139">
        <f t="shared" si="0"/>
        <v>-6.486239999999991</v>
      </c>
      <c r="D46" s="181">
        <f t="shared" si="0"/>
        <v>-0.012648092845032297</v>
      </c>
      <c r="E46" s="141">
        <f t="shared" si="1"/>
        <v>0</v>
      </c>
      <c r="F46" s="19"/>
    </row>
    <row r="47" spans="2:6" ht="14.25">
      <c r="B47" s="39" t="str">
        <f t="shared" si="0"/>
        <v>КІНТО-Літо</v>
      </c>
      <c r="C47" s="40">
        <f t="shared" si="0"/>
        <v>-7.014408000000054</v>
      </c>
      <c r="D47" s="179">
        <f t="shared" si="0"/>
        <v>-0.013192006898713724</v>
      </c>
      <c r="E47" s="42">
        <f t="shared" si="1"/>
        <v>0</v>
      </c>
      <c r="F47" s="19"/>
    </row>
    <row r="48" spans="2:6" ht="14.25">
      <c r="B48" s="39" t="str">
        <f t="shared" si="0"/>
        <v>КІНТО-Весна</v>
      </c>
      <c r="C48" s="40">
        <f t="shared" si="0"/>
        <v>-15.281079999999958</v>
      </c>
      <c r="D48" s="179">
        <f t="shared" si="0"/>
        <v>-0.029065272316932796</v>
      </c>
      <c r="E48" s="42">
        <f t="shared" si="1"/>
        <v>0</v>
      </c>
      <c r="F48" s="19"/>
    </row>
    <row r="49" spans="2:6" ht="14.25">
      <c r="B49" s="31"/>
      <c r="C49" s="180"/>
      <c r="D49" s="6"/>
      <c r="F49" s="19"/>
    </row>
    <row r="50" spans="2:6" ht="14.25">
      <c r="B50" s="31"/>
      <c r="C50" s="31"/>
      <c r="D50" s="6"/>
      <c r="F50" s="19"/>
    </row>
    <row r="51" spans="2:6" ht="14.25">
      <c r="B51" s="31"/>
      <c r="C51" s="31"/>
      <c r="D51" s="6"/>
      <c r="F51" s="19"/>
    </row>
    <row r="52" spans="2:6" ht="14.25">
      <c r="B52" s="31"/>
      <c r="C52" s="31"/>
      <c r="D52" s="6"/>
      <c r="F52" s="19"/>
    </row>
    <row r="53" spans="2:6" ht="14.25">
      <c r="B53" s="31"/>
      <c r="C53" s="31"/>
      <c r="D53" s="6"/>
      <c r="F53" s="19"/>
    </row>
    <row r="54" spans="2:6" ht="14.25">
      <c r="B54" s="31"/>
      <c r="C54" s="31"/>
      <c r="D54" s="6"/>
      <c r="F54" s="19"/>
    </row>
    <row r="55" spans="2:6" ht="14.25">
      <c r="B55" s="31"/>
      <c r="C55" s="31"/>
      <c r="D55" s="6"/>
      <c r="F55" s="19"/>
    </row>
    <row r="56" spans="2:4" ht="14.25">
      <c r="B56" s="31"/>
      <c r="C56" s="31"/>
      <c r="D56" s="6"/>
    </row>
    <row r="57" spans="2:4" ht="14.25">
      <c r="B57" s="31"/>
      <c r="C57" s="31"/>
      <c r="D57" s="6"/>
    </row>
    <row r="58" spans="2:4" ht="14.25">
      <c r="B58" s="31"/>
      <c r="C58" s="31"/>
      <c r="D58" s="6"/>
    </row>
    <row r="59" spans="2:4" ht="14.25">
      <c r="B59" s="31"/>
      <c r="C59" s="31"/>
      <c r="D59" s="6"/>
    </row>
    <row r="60" spans="2:4" ht="14.25">
      <c r="B60" s="31"/>
      <c r="C60" s="31"/>
      <c r="D60" s="6"/>
    </row>
    <row r="61" spans="2:4" ht="14.25">
      <c r="B61" s="31"/>
      <c r="C61" s="31"/>
      <c r="D61" s="6"/>
    </row>
    <row r="62" spans="2:4" ht="14.25">
      <c r="B62" s="31"/>
      <c r="C62" s="31"/>
      <c r="D62" s="6"/>
    </row>
    <row r="63" spans="2:4" ht="14.25">
      <c r="B63" s="31"/>
      <c r="C63" s="31"/>
      <c r="D63" s="6"/>
    </row>
    <row r="64" spans="2:4" ht="14.25">
      <c r="B64" s="31"/>
      <c r="C64" s="31"/>
      <c r="D64" s="6"/>
    </row>
    <row r="65" spans="2:4" ht="14.25">
      <c r="B65" s="31"/>
      <c r="C65" s="31"/>
      <c r="D65" s="6"/>
    </row>
    <row r="66" spans="2:4" ht="14.25">
      <c r="B66" s="31"/>
      <c r="C66" s="31"/>
      <c r="D66" s="6"/>
    </row>
    <row r="67" spans="2:4" ht="14.25">
      <c r="B67" s="31"/>
      <c r="C67" s="31"/>
      <c r="D67" s="6"/>
    </row>
    <row r="68" spans="2:4" ht="14.25">
      <c r="B68" s="31"/>
      <c r="C68" s="31"/>
      <c r="D68" s="6"/>
    </row>
    <row r="69" spans="2:4" ht="14.25">
      <c r="B69" s="31"/>
      <c r="C69" s="31"/>
      <c r="D69" s="6"/>
    </row>
    <row r="70" spans="2:4" ht="14.25">
      <c r="B70" s="31"/>
      <c r="C70" s="31"/>
      <c r="D70" s="6"/>
    </row>
    <row r="71" spans="2:4" ht="14.25">
      <c r="B71" s="31"/>
      <c r="C71" s="31"/>
      <c r="D71" s="6"/>
    </row>
    <row r="72" spans="2:4" ht="14.25">
      <c r="B72" s="31"/>
      <c r="C72" s="31"/>
      <c r="D72" s="6"/>
    </row>
    <row r="73" spans="2:4" ht="14.25">
      <c r="B73" s="31"/>
      <c r="C73" s="31"/>
      <c r="D73" s="6"/>
    </row>
    <row r="74" spans="2:4" ht="14.25">
      <c r="B74" s="31"/>
      <c r="C74" s="31"/>
      <c r="D74" s="6"/>
    </row>
    <row r="75" spans="2:4" ht="14.25">
      <c r="B75" s="31"/>
      <c r="C75" s="31"/>
      <c r="D75" s="6"/>
    </row>
    <row r="76" spans="2:4" ht="14.25">
      <c r="B76" s="31"/>
      <c r="C76" s="31"/>
      <c r="D76" s="6"/>
    </row>
    <row r="77" spans="2:4" ht="14.25">
      <c r="B77" s="31"/>
      <c r="C77" s="31"/>
      <c r="D77" s="6"/>
    </row>
    <row r="78" spans="2:4" ht="14.25">
      <c r="B78" s="31"/>
      <c r="C78" s="31"/>
      <c r="D78" s="6"/>
    </row>
    <row r="79" spans="2:4" ht="14.25">
      <c r="B79" s="31"/>
      <c r="C79" s="31"/>
      <c r="D79" s="6"/>
    </row>
    <row r="80" spans="2:4" ht="14.25">
      <c r="B80" s="31"/>
      <c r="C80" s="31"/>
      <c r="D80" s="6"/>
    </row>
    <row r="81" spans="2:4" ht="14.25">
      <c r="B81" s="31"/>
      <c r="C81" s="31"/>
      <c r="D81" s="6"/>
    </row>
    <row r="82" spans="2:4" ht="14.25">
      <c r="B82" s="31"/>
      <c r="C82" s="31"/>
      <c r="D82" s="6"/>
    </row>
    <row r="83" spans="2:4" ht="14.25">
      <c r="B83" s="31"/>
      <c r="C83" s="31"/>
      <c r="D83" s="6"/>
    </row>
    <row r="84" spans="2:4" ht="14.25">
      <c r="B84" s="31"/>
      <c r="C84" s="31"/>
      <c r="D84" s="6"/>
    </row>
    <row r="85" spans="2:4" ht="14.25">
      <c r="B85" s="31"/>
      <c r="C85" s="31"/>
      <c r="D85" s="6"/>
    </row>
    <row r="86" spans="2:4" ht="14.25">
      <c r="B86" s="31"/>
      <c r="C86" s="31"/>
      <c r="D86" s="6"/>
    </row>
    <row r="87" spans="2:4" ht="14.25">
      <c r="B87" s="31"/>
      <c r="C87" s="31"/>
      <c r="D87" s="6"/>
    </row>
    <row r="88" spans="2:4" ht="14.25">
      <c r="B88" s="31"/>
      <c r="C88" s="31"/>
      <c r="D88" s="6"/>
    </row>
    <row r="89" spans="2:4" ht="14.25">
      <c r="B89" s="31"/>
      <c r="C89" s="31"/>
      <c r="D89" s="6"/>
    </row>
    <row r="90" spans="2:4" ht="14.25">
      <c r="B90" s="31"/>
      <c r="C90" s="31"/>
      <c r="D90" s="6"/>
    </row>
    <row r="91" spans="2:4" ht="14.25">
      <c r="B91" s="31"/>
      <c r="C91" s="31"/>
      <c r="D91" s="6"/>
    </row>
    <row r="92" spans="2:4" ht="14.25">
      <c r="B92" s="31"/>
      <c r="C92" s="31"/>
      <c r="D92" s="6"/>
    </row>
    <row r="93" spans="2:4" ht="14.25">
      <c r="B93" s="31"/>
      <c r="C93" s="31"/>
      <c r="D93" s="6"/>
    </row>
    <row r="94" spans="2:4" ht="14.25">
      <c r="B94" s="31"/>
      <c r="C94" s="31"/>
      <c r="D94" s="6"/>
    </row>
    <row r="95" spans="2:4" ht="14.25">
      <c r="B95" s="31"/>
      <c r="C95" s="31"/>
      <c r="D95" s="6"/>
    </row>
    <row r="96" spans="2:4" ht="14.25">
      <c r="B96" s="31"/>
      <c r="C96" s="31"/>
      <c r="D96" s="6"/>
    </row>
    <row r="97" spans="2:4" ht="14.25">
      <c r="B97" s="31"/>
      <c r="C97" s="31"/>
      <c r="D97" s="6"/>
    </row>
    <row r="98" spans="2:4" ht="14.25">
      <c r="B98" s="31"/>
      <c r="C98" s="31"/>
      <c r="D98" s="6"/>
    </row>
    <row r="99" spans="2:4" ht="14.25">
      <c r="B99" s="31"/>
      <c r="C99" s="31"/>
      <c r="D99" s="6"/>
    </row>
    <row r="100" spans="2:4" ht="14.25">
      <c r="B100" s="31"/>
      <c r="C100" s="31"/>
      <c r="D100" s="6"/>
    </row>
    <row r="101" spans="2:4" ht="14.25">
      <c r="B101" s="31"/>
      <c r="C101" s="31"/>
      <c r="D101" s="6"/>
    </row>
    <row r="102" spans="2:4" ht="14.25">
      <c r="B102" s="31"/>
      <c r="C102" s="31"/>
      <c r="D102" s="6"/>
    </row>
    <row r="103" spans="2:4" ht="14.25">
      <c r="B103" s="31"/>
      <c r="C103" s="31"/>
      <c r="D103" s="6"/>
    </row>
    <row r="104" spans="2:4" ht="14.25">
      <c r="B104" s="31"/>
      <c r="C104" s="31"/>
      <c r="D104" s="6"/>
    </row>
    <row r="105" spans="2:4" ht="14.25">
      <c r="B105" s="31"/>
      <c r="C105" s="31"/>
      <c r="D105" s="6"/>
    </row>
    <row r="106" spans="2:4" ht="14.25">
      <c r="B106" s="31"/>
      <c r="C106" s="31"/>
      <c r="D106" s="6"/>
    </row>
    <row r="107" spans="2:4" ht="14.25">
      <c r="B107" s="31"/>
      <c r="C107" s="31"/>
      <c r="D107" s="6"/>
    </row>
    <row r="108" spans="2:4" ht="14.25">
      <c r="B108" s="31"/>
      <c r="C108" s="31"/>
      <c r="D108" s="6"/>
    </row>
    <row r="109" spans="2:4" ht="14.25">
      <c r="B109" s="31"/>
      <c r="C109" s="31"/>
      <c r="D109" s="6"/>
    </row>
    <row r="110" spans="2:4" ht="14.25">
      <c r="B110" s="31"/>
      <c r="C110" s="31"/>
      <c r="D110" s="6"/>
    </row>
    <row r="111" spans="2:4" ht="14.25">
      <c r="B111" s="31"/>
      <c r="C111" s="31"/>
      <c r="D111" s="6"/>
    </row>
    <row r="112" spans="2:4" ht="14.25">
      <c r="B112" s="31"/>
      <c r="C112" s="31"/>
      <c r="D112" s="6"/>
    </row>
    <row r="113" spans="2:4" ht="14.25">
      <c r="B113" s="31"/>
      <c r="C113" s="31"/>
      <c r="D113" s="6"/>
    </row>
    <row r="114" spans="2:4" ht="14.25">
      <c r="B114" s="31"/>
      <c r="C114" s="31"/>
      <c r="D114" s="6"/>
    </row>
    <row r="115" spans="2:4" ht="14.25">
      <c r="B115" s="31"/>
      <c r="C115" s="31"/>
      <c r="D115" s="6"/>
    </row>
    <row r="116" spans="2:4" ht="14.25">
      <c r="B116" s="31"/>
      <c r="C116" s="31"/>
      <c r="D116" s="6"/>
    </row>
    <row r="117" spans="2:4" ht="14.25">
      <c r="B117" s="31"/>
      <c r="C117" s="31"/>
      <c r="D117" s="6"/>
    </row>
    <row r="118" spans="2:4" ht="14.25">
      <c r="B118" s="31"/>
      <c r="C118" s="31"/>
      <c r="D118" s="6"/>
    </row>
    <row r="119" spans="2:4" ht="14.25">
      <c r="B119" s="31"/>
      <c r="C119" s="31"/>
      <c r="D119" s="6"/>
    </row>
    <row r="120" spans="2:4" ht="14.25">
      <c r="B120" s="31"/>
      <c r="C120" s="31"/>
      <c r="D120" s="6"/>
    </row>
    <row r="121" spans="2:4" ht="14.25">
      <c r="B121" s="31"/>
      <c r="C121" s="31"/>
      <c r="D121" s="6"/>
    </row>
    <row r="122" spans="2:4" ht="14.25">
      <c r="B122" s="31"/>
      <c r="C122" s="31"/>
      <c r="D122" s="6"/>
    </row>
    <row r="123" spans="2:4" ht="14.25">
      <c r="B123" s="31"/>
      <c r="C123" s="31"/>
      <c r="D123" s="6"/>
    </row>
    <row r="124" spans="2:4" ht="14.25">
      <c r="B124" s="31"/>
      <c r="C124" s="31"/>
      <c r="D124" s="6"/>
    </row>
    <row r="125" spans="2:4" ht="14.25">
      <c r="B125" s="31"/>
      <c r="C125" s="31"/>
      <c r="D125" s="6"/>
    </row>
    <row r="126" spans="2:4" ht="14.25">
      <c r="B126" s="31"/>
      <c r="C126" s="31"/>
      <c r="D126" s="6"/>
    </row>
    <row r="127" spans="2:4" ht="14.25">
      <c r="B127" s="31"/>
      <c r="C127" s="31"/>
      <c r="D127" s="6"/>
    </row>
    <row r="128" spans="2:4" ht="14.25">
      <c r="B128" s="31"/>
      <c r="C128" s="31"/>
      <c r="D128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20"/>
  <sheetViews>
    <sheetView zoomScale="80" zoomScaleNormal="80" workbookViewId="0" topLeftCell="A1">
      <selection activeCell="J35" sqref="J35"/>
    </sheetView>
  </sheetViews>
  <sheetFormatPr defaultColWidth="9.00390625" defaultRowHeight="12.75"/>
  <cols>
    <col min="1" max="1" width="52.00390625" style="0" customWidth="1"/>
    <col min="2" max="2" width="12.75390625" style="0" customWidth="1"/>
    <col min="3" max="3" width="2.75390625" style="0" customWidth="1"/>
  </cols>
  <sheetData>
    <row r="1" spans="1:4" ht="15.75" thickBot="1">
      <c r="A1" s="73" t="s">
        <v>34</v>
      </c>
      <c r="B1" s="74" t="s">
        <v>127</v>
      </c>
      <c r="C1" s="10"/>
      <c r="D1" s="10"/>
    </row>
    <row r="2" spans="1:4" ht="14.25">
      <c r="A2" s="29" t="s">
        <v>132</v>
      </c>
      <c r="B2" s="159">
        <v>-0.029065272316965984</v>
      </c>
      <c r="C2" s="10"/>
      <c r="D2" s="10"/>
    </row>
    <row r="3" spans="1:4" ht="14.25">
      <c r="A3" s="29" t="s">
        <v>131</v>
      </c>
      <c r="B3" s="159">
        <v>-0.013192006898628983</v>
      </c>
      <c r="C3" s="10"/>
      <c r="D3" s="10"/>
    </row>
    <row r="4" spans="1:4" ht="14.25">
      <c r="A4" s="29" t="s">
        <v>122</v>
      </c>
      <c r="B4" s="159">
        <v>-0.012648092845032877</v>
      </c>
      <c r="C4" s="10"/>
      <c r="D4" s="10"/>
    </row>
    <row r="5" spans="1:4" ht="14.25">
      <c r="A5" s="29" t="s">
        <v>71</v>
      </c>
      <c r="B5" s="159">
        <v>0.004876815957457925</v>
      </c>
      <c r="C5" s="10"/>
      <c r="D5" s="10"/>
    </row>
    <row r="6" spans="1:4" ht="14.25">
      <c r="A6" s="29" t="s">
        <v>135</v>
      </c>
      <c r="B6" s="159">
        <v>0.0056412227657636205</v>
      </c>
      <c r="C6" s="10"/>
      <c r="D6" s="10"/>
    </row>
    <row r="7" spans="1:4" ht="14.25">
      <c r="A7" s="29" t="s">
        <v>165</v>
      </c>
      <c r="B7" s="159">
        <v>0.006525951081533199</v>
      </c>
      <c r="C7" s="10"/>
      <c r="D7" s="10"/>
    </row>
    <row r="8" spans="1:4" ht="14.25">
      <c r="A8" s="29" t="s">
        <v>115</v>
      </c>
      <c r="B8" s="159">
        <v>0.011348226308251608</v>
      </c>
      <c r="C8" s="10"/>
      <c r="D8" s="10"/>
    </row>
    <row r="9" spans="1:4" ht="14.25">
      <c r="A9" s="29" t="s">
        <v>116</v>
      </c>
      <c r="B9" s="159">
        <v>0.023352998949572212</v>
      </c>
      <c r="C9" s="10"/>
      <c r="D9" s="10"/>
    </row>
    <row r="10" spans="1:4" ht="14.25">
      <c r="A10" s="29" t="s">
        <v>39</v>
      </c>
      <c r="B10" s="160">
        <v>-0.00039501962475616</v>
      </c>
      <c r="C10" s="10"/>
      <c r="D10" s="10"/>
    </row>
    <row r="11" spans="1:4" ht="14.25">
      <c r="A11" s="29" t="s">
        <v>1</v>
      </c>
      <c r="B11" s="160">
        <v>0.0229</v>
      </c>
      <c r="C11" s="10"/>
      <c r="D11" s="10"/>
    </row>
    <row r="12" spans="1:4" ht="14.25">
      <c r="A12" s="29" t="s">
        <v>0</v>
      </c>
      <c r="B12" s="160">
        <v>-0.0024</v>
      </c>
      <c r="C12" s="10"/>
      <c r="D12" s="10"/>
    </row>
    <row r="13" spans="1:4" ht="14.25">
      <c r="A13" s="29" t="s">
        <v>40</v>
      </c>
      <c r="B13" s="160">
        <v>0.023</v>
      </c>
      <c r="C13" s="10"/>
      <c r="D13" s="10"/>
    </row>
    <row r="14" spans="1:4" ht="14.25">
      <c r="A14" s="29" t="s">
        <v>41</v>
      </c>
      <c r="B14" s="160">
        <v>0.0068</v>
      </c>
      <c r="C14" s="10"/>
      <c r="D14" s="10"/>
    </row>
    <row r="15" spans="1:4" ht="14.25">
      <c r="A15" s="29" t="s">
        <v>42</v>
      </c>
      <c r="B15" s="160">
        <v>0.017</v>
      </c>
      <c r="C15" s="10"/>
      <c r="D15" s="10"/>
    </row>
    <row r="16" spans="1:4" ht="15" thickBot="1">
      <c r="A16" s="86" t="s">
        <v>180</v>
      </c>
      <c r="B16" s="161">
        <v>0.0234</v>
      </c>
      <c r="C16" s="10"/>
      <c r="D16" s="10"/>
    </row>
    <row r="17" spans="3:4" ht="12.75">
      <c r="C17" s="10"/>
      <c r="D17" s="10"/>
    </row>
    <row r="18" spans="1:4" ht="12.75">
      <c r="A18" s="10"/>
      <c r="B18" s="10"/>
      <c r="C18" s="10"/>
      <c r="D18" s="10"/>
    </row>
    <row r="19" spans="2:4" ht="12.75">
      <c r="B19" s="10"/>
      <c r="C19" s="10"/>
      <c r="D19" s="10"/>
    </row>
    <row r="20" ht="12.75">
      <c r="C20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49"/>
  <sheetViews>
    <sheetView tabSelected="1" zoomScale="80" zoomScaleNormal="80" workbookViewId="0" topLeftCell="A10">
      <selection activeCell="F33" sqref="F33"/>
    </sheetView>
  </sheetViews>
  <sheetFormatPr defaultColWidth="9.125" defaultRowHeight="12.75"/>
  <cols>
    <col min="1" max="1" width="4.75390625" style="24" customWidth="1"/>
    <col min="2" max="2" width="61.75390625" style="20" bestFit="1" customWidth="1"/>
    <col min="3" max="3" width="18.75390625" style="25" customWidth="1"/>
    <col min="4" max="4" width="14.75390625" style="26" customWidth="1"/>
    <col min="5" max="5" width="14.75390625" style="25" customWidth="1"/>
    <col min="6" max="6" width="14.75390625" style="26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85" t="s">
        <v>157</v>
      </c>
      <c r="B1" s="185"/>
      <c r="C1" s="185"/>
      <c r="D1" s="185"/>
      <c r="E1" s="185"/>
      <c r="F1" s="185"/>
      <c r="G1" s="185"/>
      <c r="H1" s="185"/>
      <c r="I1" s="13"/>
    </row>
    <row r="2" spans="1:9" ht="30.75" thickBot="1">
      <c r="A2" s="15" t="s">
        <v>54</v>
      </c>
      <c r="B2" s="16" t="s">
        <v>128</v>
      </c>
      <c r="C2" s="17" t="s">
        <v>55</v>
      </c>
      <c r="D2" s="17" t="s">
        <v>56</v>
      </c>
      <c r="E2" s="17" t="s">
        <v>57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93" t="s">
        <v>24</v>
      </c>
      <c r="C3" s="94">
        <v>27801589.19</v>
      </c>
      <c r="D3" s="95">
        <v>17028</v>
      </c>
      <c r="E3" s="94">
        <v>1632.698449</v>
      </c>
      <c r="F3" s="95">
        <v>1000</v>
      </c>
      <c r="G3" s="93" t="s">
        <v>25</v>
      </c>
      <c r="H3" s="96" t="s">
        <v>65</v>
      </c>
      <c r="I3" s="19"/>
    </row>
    <row r="4" spans="1:9" ht="14.25">
      <c r="A4" s="21">
        <v>2</v>
      </c>
      <c r="B4" s="93" t="s">
        <v>105</v>
      </c>
      <c r="C4" s="94">
        <v>20416108.82</v>
      </c>
      <c r="D4" s="95">
        <v>57188</v>
      </c>
      <c r="E4" s="94">
        <v>356.9998744</v>
      </c>
      <c r="F4" s="95">
        <v>100</v>
      </c>
      <c r="G4" s="93" t="s">
        <v>147</v>
      </c>
      <c r="H4" s="96" t="s">
        <v>106</v>
      </c>
      <c r="I4" s="19"/>
    </row>
    <row r="5" spans="1:9" ht="14.25" customHeight="1">
      <c r="A5" s="21">
        <v>3</v>
      </c>
      <c r="B5" s="93" t="s">
        <v>150</v>
      </c>
      <c r="C5" s="94">
        <v>9095633.81</v>
      </c>
      <c r="D5" s="95">
        <v>68625</v>
      </c>
      <c r="E5" s="94">
        <v>132.541112</v>
      </c>
      <c r="F5" s="95">
        <v>100</v>
      </c>
      <c r="G5" s="93" t="s">
        <v>151</v>
      </c>
      <c r="H5" s="96" t="s">
        <v>152</v>
      </c>
      <c r="I5" s="19"/>
    </row>
    <row r="6" spans="1:9" ht="14.25">
      <c r="A6" s="21">
        <v>4</v>
      </c>
      <c r="B6" s="93" t="s">
        <v>80</v>
      </c>
      <c r="C6" s="94">
        <v>4896437.68</v>
      </c>
      <c r="D6" s="95">
        <v>8049986</v>
      </c>
      <c r="E6" s="94">
        <v>0.608254186</v>
      </c>
      <c r="F6" s="95">
        <v>1</v>
      </c>
      <c r="G6" s="93" t="s">
        <v>25</v>
      </c>
      <c r="H6" s="96" t="s">
        <v>65</v>
      </c>
      <c r="I6" s="19"/>
    </row>
    <row r="7" spans="1:9" ht="14.25" customHeight="1">
      <c r="A7" s="21">
        <v>5</v>
      </c>
      <c r="B7" s="93" t="s">
        <v>172</v>
      </c>
      <c r="C7" s="94">
        <v>4609230.13</v>
      </c>
      <c r="D7" s="95">
        <v>2170</v>
      </c>
      <c r="E7" s="94">
        <v>2124.069184</v>
      </c>
      <c r="F7" s="95">
        <v>1000</v>
      </c>
      <c r="G7" s="93" t="s">
        <v>166</v>
      </c>
      <c r="H7" s="96" t="s">
        <v>167</v>
      </c>
      <c r="I7" s="19"/>
    </row>
    <row r="8" spans="1:9" ht="14.25">
      <c r="A8" s="21">
        <v>6</v>
      </c>
      <c r="B8" s="93" t="s">
        <v>21</v>
      </c>
      <c r="C8" s="94">
        <v>3813791.7</v>
      </c>
      <c r="D8" s="95">
        <v>3774</v>
      </c>
      <c r="E8" s="94">
        <v>1010.543641</v>
      </c>
      <c r="F8" s="95">
        <v>1000</v>
      </c>
      <c r="G8" s="93" t="s">
        <v>61</v>
      </c>
      <c r="H8" s="96" t="s">
        <v>53</v>
      </c>
      <c r="I8" s="19"/>
    </row>
    <row r="9" spans="1:9" ht="14.25">
      <c r="A9" s="21">
        <v>7</v>
      </c>
      <c r="B9" s="93" t="s">
        <v>107</v>
      </c>
      <c r="C9" s="94">
        <v>3531092.77</v>
      </c>
      <c r="D9" s="95">
        <v>5323</v>
      </c>
      <c r="E9" s="94">
        <v>663.3651644</v>
      </c>
      <c r="F9" s="95">
        <v>1000</v>
      </c>
      <c r="G9" s="93" t="s">
        <v>147</v>
      </c>
      <c r="H9" s="96" t="s">
        <v>106</v>
      </c>
      <c r="I9" s="19"/>
    </row>
    <row r="10" spans="1:9" ht="14.25">
      <c r="A10" s="21">
        <v>8</v>
      </c>
      <c r="B10" s="93" t="s">
        <v>23</v>
      </c>
      <c r="C10" s="94">
        <v>3463934.86</v>
      </c>
      <c r="D10" s="95">
        <v>10778</v>
      </c>
      <c r="E10" s="94">
        <v>321.3893914</v>
      </c>
      <c r="F10" s="95">
        <v>1000</v>
      </c>
      <c r="G10" s="93" t="s">
        <v>49</v>
      </c>
      <c r="H10" s="96" t="s">
        <v>50</v>
      </c>
      <c r="I10" s="19"/>
    </row>
    <row r="11" spans="1:9" ht="14.25">
      <c r="A11" s="21">
        <v>9</v>
      </c>
      <c r="B11" s="93" t="s">
        <v>81</v>
      </c>
      <c r="C11" s="94">
        <v>2554200.11</v>
      </c>
      <c r="D11" s="95">
        <v>4606</v>
      </c>
      <c r="E11" s="94">
        <v>554.5375836</v>
      </c>
      <c r="F11" s="95">
        <v>1000</v>
      </c>
      <c r="G11" s="93" t="s">
        <v>108</v>
      </c>
      <c r="H11" s="96" t="s">
        <v>123</v>
      </c>
      <c r="I11" s="19"/>
    </row>
    <row r="12" spans="1:9" ht="14.25">
      <c r="A12" s="21">
        <v>10</v>
      </c>
      <c r="B12" s="93" t="s">
        <v>109</v>
      </c>
      <c r="C12" s="94">
        <v>2326039.32</v>
      </c>
      <c r="D12" s="95">
        <v>2602</v>
      </c>
      <c r="E12" s="94">
        <v>893.9428593</v>
      </c>
      <c r="F12" s="95">
        <v>1000</v>
      </c>
      <c r="G12" s="93" t="s">
        <v>61</v>
      </c>
      <c r="H12" s="96" t="s">
        <v>53</v>
      </c>
      <c r="I12" s="19"/>
    </row>
    <row r="13" spans="1:9" ht="14.25">
      <c r="A13" s="21">
        <v>11</v>
      </c>
      <c r="B13" s="93" t="s">
        <v>84</v>
      </c>
      <c r="C13" s="94">
        <v>2035603.8</v>
      </c>
      <c r="D13" s="95">
        <v>1301</v>
      </c>
      <c r="E13" s="94">
        <v>1564.645503</v>
      </c>
      <c r="F13" s="95">
        <v>1000</v>
      </c>
      <c r="G13" s="93" t="s">
        <v>60</v>
      </c>
      <c r="H13" s="96" t="s">
        <v>83</v>
      </c>
      <c r="I13" s="19"/>
    </row>
    <row r="14" spans="1:9" ht="14.25">
      <c r="A14" s="21">
        <v>12</v>
      </c>
      <c r="B14" s="93" t="s">
        <v>111</v>
      </c>
      <c r="C14" s="94">
        <v>1793874.05</v>
      </c>
      <c r="D14" s="95">
        <v>1391</v>
      </c>
      <c r="E14" s="94">
        <v>1289.62908</v>
      </c>
      <c r="F14" s="95">
        <v>1000</v>
      </c>
      <c r="G14" s="93" t="s">
        <v>20</v>
      </c>
      <c r="H14" s="96" t="s">
        <v>62</v>
      </c>
      <c r="I14" s="19"/>
    </row>
    <row r="15" spans="1:9" ht="14.25">
      <c r="A15" s="21">
        <v>13</v>
      </c>
      <c r="B15" s="93" t="s">
        <v>33</v>
      </c>
      <c r="C15" s="94">
        <v>1770697.28</v>
      </c>
      <c r="D15" s="95">
        <v>50193</v>
      </c>
      <c r="E15" s="94">
        <v>35.27777339</v>
      </c>
      <c r="F15" s="95">
        <v>100</v>
      </c>
      <c r="G15" s="93" t="s">
        <v>58</v>
      </c>
      <c r="H15" s="96" t="s">
        <v>59</v>
      </c>
      <c r="I15" s="19"/>
    </row>
    <row r="16" spans="1:9" ht="14.25">
      <c r="A16" s="21">
        <v>14</v>
      </c>
      <c r="B16" s="93" t="s">
        <v>103</v>
      </c>
      <c r="C16" s="94">
        <v>1695373.07</v>
      </c>
      <c r="D16" s="95">
        <v>1226</v>
      </c>
      <c r="E16" s="94">
        <v>1382.84916</v>
      </c>
      <c r="F16" s="95">
        <v>1000</v>
      </c>
      <c r="G16" s="93" t="s">
        <v>101</v>
      </c>
      <c r="H16" s="96" t="s">
        <v>102</v>
      </c>
      <c r="I16" s="19"/>
    </row>
    <row r="17" spans="1:9" ht="14.25">
      <c r="A17" s="21">
        <v>15</v>
      </c>
      <c r="B17" s="93" t="s">
        <v>82</v>
      </c>
      <c r="C17" s="94">
        <v>1693306.83</v>
      </c>
      <c r="D17" s="95">
        <v>762</v>
      </c>
      <c r="E17" s="94">
        <v>2222.187441</v>
      </c>
      <c r="F17" s="95">
        <v>1000</v>
      </c>
      <c r="G17" s="93" t="s">
        <v>19</v>
      </c>
      <c r="H17" s="96" t="s">
        <v>83</v>
      </c>
      <c r="I17" s="19"/>
    </row>
    <row r="18" spans="1:9" ht="14.25">
      <c r="A18" s="21">
        <v>16</v>
      </c>
      <c r="B18" s="93" t="s">
        <v>97</v>
      </c>
      <c r="C18" s="94">
        <v>1618865.42</v>
      </c>
      <c r="D18" s="95">
        <v>2164</v>
      </c>
      <c r="E18" s="94">
        <v>748.0893808</v>
      </c>
      <c r="F18" s="95">
        <v>1000</v>
      </c>
      <c r="G18" s="93" t="s">
        <v>98</v>
      </c>
      <c r="H18" s="96" t="s">
        <v>99</v>
      </c>
      <c r="I18" s="19"/>
    </row>
    <row r="19" spans="1:9" ht="14.25">
      <c r="A19" s="21">
        <v>17</v>
      </c>
      <c r="B19" s="93" t="s">
        <v>171</v>
      </c>
      <c r="C19" s="94">
        <v>1539733.25</v>
      </c>
      <c r="D19" s="95">
        <v>1342</v>
      </c>
      <c r="E19" s="94">
        <v>1147.342213</v>
      </c>
      <c r="F19" s="95">
        <v>1000</v>
      </c>
      <c r="G19" s="93" t="s">
        <v>25</v>
      </c>
      <c r="H19" s="96" t="s">
        <v>65</v>
      </c>
      <c r="I19" s="19"/>
    </row>
    <row r="20" spans="1:9" ht="14.25">
      <c r="A20" s="21">
        <v>18</v>
      </c>
      <c r="B20" s="93" t="s">
        <v>124</v>
      </c>
      <c r="C20" s="94">
        <v>1449380.08</v>
      </c>
      <c r="D20" s="95">
        <v>811</v>
      </c>
      <c r="E20" s="94">
        <v>1787.151763</v>
      </c>
      <c r="F20" s="95">
        <v>1000</v>
      </c>
      <c r="G20" s="93" t="s">
        <v>125</v>
      </c>
      <c r="H20" s="96" t="s">
        <v>126</v>
      </c>
      <c r="I20" s="19"/>
    </row>
    <row r="21" spans="1:9" ht="14.25">
      <c r="A21" s="21">
        <v>19</v>
      </c>
      <c r="B21" s="93" t="s">
        <v>168</v>
      </c>
      <c r="C21" s="94">
        <v>1413579.7</v>
      </c>
      <c r="D21" s="95">
        <v>14808</v>
      </c>
      <c r="E21" s="94">
        <v>95.4605416</v>
      </c>
      <c r="F21" s="95">
        <v>100</v>
      </c>
      <c r="G21" s="93" t="s">
        <v>147</v>
      </c>
      <c r="H21" s="96" t="s">
        <v>106</v>
      </c>
      <c r="I21" s="19"/>
    </row>
    <row r="22" spans="1:9" ht="14.25">
      <c r="A22" s="21">
        <v>20</v>
      </c>
      <c r="B22" s="93" t="s">
        <v>22</v>
      </c>
      <c r="C22" s="94">
        <v>1339471.71</v>
      </c>
      <c r="D22" s="95">
        <v>28616</v>
      </c>
      <c r="E22" s="94">
        <v>46.80848861</v>
      </c>
      <c r="F22" s="95">
        <v>100</v>
      </c>
      <c r="G22" s="93" t="s">
        <v>49</v>
      </c>
      <c r="H22" s="96" t="s">
        <v>50</v>
      </c>
      <c r="I22" s="19"/>
    </row>
    <row r="23" spans="1:9" ht="14.25">
      <c r="A23" s="21">
        <v>21</v>
      </c>
      <c r="B23" s="93" t="s">
        <v>112</v>
      </c>
      <c r="C23" s="94">
        <v>1189948.23</v>
      </c>
      <c r="D23" s="95">
        <v>1197</v>
      </c>
      <c r="E23" s="94">
        <v>994.108797</v>
      </c>
      <c r="F23" s="95">
        <v>1000</v>
      </c>
      <c r="G23" s="93" t="s">
        <v>20</v>
      </c>
      <c r="H23" s="96" t="s">
        <v>62</v>
      </c>
      <c r="I23" s="19"/>
    </row>
    <row r="24" spans="1:9" ht="14.25">
      <c r="A24" s="21">
        <v>22</v>
      </c>
      <c r="B24" s="93" t="s">
        <v>153</v>
      </c>
      <c r="C24" s="94">
        <v>1157376.36</v>
      </c>
      <c r="D24" s="95">
        <v>125</v>
      </c>
      <c r="E24" s="94">
        <v>9259.01088</v>
      </c>
      <c r="F24" s="95">
        <v>10000</v>
      </c>
      <c r="G24" s="93" t="s">
        <v>151</v>
      </c>
      <c r="H24" s="96" t="s">
        <v>152</v>
      </c>
      <c r="I24" s="19"/>
    </row>
    <row r="25" spans="1:9" ht="14.25">
      <c r="A25" s="21">
        <v>23</v>
      </c>
      <c r="B25" s="93" t="s">
        <v>26</v>
      </c>
      <c r="C25" s="94">
        <v>938484.73</v>
      </c>
      <c r="D25" s="95">
        <v>983</v>
      </c>
      <c r="E25" s="94">
        <v>954.714883</v>
      </c>
      <c r="F25" s="95">
        <v>1000</v>
      </c>
      <c r="G25" s="93" t="s">
        <v>27</v>
      </c>
      <c r="H25" s="96" t="s">
        <v>45</v>
      </c>
      <c r="I25" s="19"/>
    </row>
    <row r="26" spans="1:9" ht="14.25">
      <c r="A26" s="21">
        <v>24</v>
      </c>
      <c r="B26" s="93" t="s">
        <v>85</v>
      </c>
      <c r="C26" s="94">
        <v>908890.96</v>
      </c>
      <c r="D26" s="95">
        <v>536</v>
      </c>
      <c r="E26" s="94">
        <v>1695.69209</v>
      </c>
      <c r="F26" s="95">
        <v>1000</v>
      </c>
      <c r="G26" s="93" t="s">
        <v>60</v>
      </c>
      <c r="H26" s="96" t="s">
        <v>83</v>
      </c>
      <c r="I26" s="19"/>
    </row>
    <row r="27" spans="1:9" ht="14.25">
      <c r="A27" s="21">
        <v>25</v>
      </c>
      <c r="B27" s="93" t="s">
        <v>18</v>
      </c>
      <c r="C27" s="94">
        <v>877453.76</v>
      </c>
      <c r="D27" s="95">
        <v>2622</v>
      </c>
      <c r="E27" s="94">
        <v>334.6505568</v>
      </c>
      <c r="F27" s="95">
        <v>1000</v>
      </c>
      <c r="G27" s="93" t="s">
        <v>49</v>
      </c>
      <c r="H27" s="96" t="s">
        <v>50</v>
      </c>
      <c r="I27" s="19"/>
    </row>
    <row r="28" spans="1:9" ht="14.25">
      <c r="A28" s="21">
        <v>26</v>
      </c>
      <c r="B28" s="93" t="s">
        <v>113</v>
      </c>
      <c r="C28" s="94">
        <v>740715.13</v>
      </c>
      <c r="D28" s="95">
        <v>589</v>
      </c>
      <c r="E28" s="94">
        <v>1257.580866</v>
      </c>
      <c r="F28" s="95">
        <v>1000</v>
      </c>
      <c r="G28" s="93" t="s">
        <v>20</v>
      </c>
      <c r="H28" s="96" t="s">
        <v>62</v>
      </c>
      <c r="I28" s="19"/>
    </row>
    <row r="29" spans="1:9" ht="14.25">
      <c r="A29" s="21">
        <v>27</v>
      </c>
      <c r="B29" s="93" t="s">
        <v>110</v>
      </c>
      <c r="C29" s="94">
        <v>737250.21</v>
      </c>
      <c r="D29" s="95">
        <v>1287</v>
      </c>
      <c r="E29" s="94">
        <v>572.843986</v>
      </c>
      <c r="F29" s="95">
        <v>1000</v>
      </c>
      <c r="G29" s="93" t="s">
        <v>20</v>
      </c>
      <c r="H29" s="96" t="s">
        <v>62</v>
      </c>
      <c r="I29" s="19"/>
    </row>
    <row r="30" spans="1:9" ht="14.25">
      <c r="A30" s="21">
        <v>28</v>
      </c>
      <c r="B30" s="93" t="s">
        <v>118</v>
      </c>
      <c r="C30" s="94">
        <v>647963.65</v>
      </c>
      <c r="D30" s="95">
        <v>19651</v>
      </c>
      <c r="E30" s="94">
        <v>32.97357132</v>
      </c>
      <c r="F30" s="95">
        <v>100</v>
      </c>
      <c r="G30" s="93" t="s">
        <v>49</v>
      </c>
      <c r="H30" s="96" t="s">
        <v>50</v>
      </c>
      <c r="I30" s="19"/>
    </row>
    <row r="31" spans="1:9" ht="14.25">
      <c r="A31" s="21">
        <v>29</v>
      </c>
      <c r="B31" s="93" t="s">
        <v>28</v>
      </c>
      <c r="C31" s="94">
        <v>633001.78</v>
      </c>
      <c r="D31" s="95">
        <v>1141</v>
      </c>
      <c r="E31" s="94">
        <v>554.7780719</v>
      </c>
      <c r="F31" s="95">
        <v>1000</v>
      </c>
      <c r="G31" s="93" t="s">
        <v>29</v>
      </c>
      <c r="H31" s="96" t="s">
        <v>64</v>
      </c>
      <c r="I31" s="19"/>
    </row>
    <row r="32" spans="1:9" ht="14.25">
      <c r="A32" s="21">
        <v>30</v>
      </c>
      <c r="B32" s="93" t="s">
        <v>31</v>
      </c>
      <c r="C32" s="94">
        <v>586417.77</v>
      </c>
      <c r="D32" s="95">
        <v>9991</v>
      </c>
      <c r="E32" s="94">
        <v>58.69460214</v>
      </c>
      <c r="F32" s="95">
        <v>100</v>
      </c>
      <c r="G32" s="93" t="s">
        <v>63</v>
      </c>
      <c r="H32" s="96" t="s">
        <v>154</v>
      </c>
      <c r="I32" s="19"/>
    </row>
    <row r="33" spans="1:9" ht="14.25">
      <c r="A33" s="21">
        <v>31</v>
      </c>
      <c r="B33" s="93" t="s">
        <v>119</v>
      </c>
      <c r="C33" s="94">
        <v>478772.3722</v>
      </c>
      <c r="D33" s="95">
        <v>8937</v>
      </c>
      <c r="E33" s="94">
        <v>53.57193378</v>
      </c>
      <c r="F33" s="95">
        <v>100</v>
      </c>
      <c r="G33" s="93" t="s">
        <v>120</v>
      </c>
      <c r="H33" s="96" t="s">
        <v>121</v>
      </c>
      <c r="I33" s="19"/>
    </row>
    <row r="34" spans="1:9" s="23" customFormat="1" ht="14.25">
      <c r="A34" s="21">
        <v>32</v>
      </c>
      <c r="B34" s="93" t="s">
        <v>100</v>
      </c>
      <c r="C34" s="94">
        <v>440431.68</v>
      </c>
      <c r="D34" s="95">
        <v>1303</v>
      </c>
      <c r="E34" s="94">
        <v>338.0135687</v>
      </c>
      <c r="F34" s="95">
        <v>1000</v>
      </c>
      <c r="G34" s="93" t="s">
        <v>101</v>
      </c>
      <c r="H34" s="96" t="s">
        <v>102</v>
      </c>
      <c r="I34" s="22"/>
    </row>
    <row r="35" spans="1:9" s="23" customFormat="1" ht="15" customHeight="1">
      <c r="A35" s="21">
        <v>33</v>
      </c>
      <c r="B35" s="93" t="s">
        <v>86</v>
      </c>
      <c r="C35" s="94">
        <v>151375.25</v>
      </c>
      <c r="D35" s="95">
        <v>4664</v>
      </c>
      <c r="E35" s="94">
        <v>32.45609991</v>
      </c>
      <c r="F35" s="95">
        <v>100</v>
      </c>
      <c r="G35" s="93" t="s">
        <v>63</v>
      </c>
      <c r="H35" s="96" t="s">
        <v>154</v>
      </c>
      <c r="I35" s="22"/>
    </row>
    <row r="36" spans="1:8" ht="15" customHeight="1" thickBot="1">
      <c r="A36" s="186" t="s">
        <v>66</v>
      </c>
      <c r="B36" s="187"/>
      <c r="C36" s="108">
        <f>SUM(C3:C35)</f>
        <v>108346025.46219999</v>
      </c>
      <c r="D36" s="109">
        <f>SUM(D3:D35)</f>
        <v>8377720</v>
      </c>
      <c r="E36" s="62" t="s">
        <v>67</v>
      </c>
      <c r="F36" s="62" t="s">
        <v>67</v>
      </c>
      <c r="G36" s="62" t="s">
        <v>67</v>
      </c>
      <c r="H36" s="63" t="s">
        <v>67</v>
      </c>
    </row>
    <row r="37" spans="1:8" ht="15" customHeight="1" thickBot="1">
      <c r="A37" s="188" t="s">
        <v>148</v>
      </c>
      <c r="B37" s="188"/>
      <c r="C37" s="188"/>
      <c r="D37" s="188"/>
      <c r="E37" s="188"/>
      <c r="F37" s="188"/>
      <c r="G37" s="188"/>
      <c r="H37" s="188"/>
    </row>
    <row r="39" spans="2:4" ht="14.25">
      <c r="B39" s="20" t="s">
        <v>73</v>
      </c>
      <c r="C39" s="25">
        <f>C36-SUM(C3:C12)</f>
        <v>25837967.072199985</v>
      </c>
      <c r="D39" s="146">
        <f>C39/$C$36</f>
        <v>0.238476371994046</v>
      </c>
    </row>
    <row r="40" spans="2:8" ht="14.25">
      <c r="B40" s="93" t="str">
        <f aca="true" t="shared" si="0" ref="B40:C49">B3</f>
        <v>ОТП Класичний</v>
      </c>
      <c r="C40" s="94">
        <f t="shared" si="0"/>
        <v>27801589.19</v>
      </c>
      <c r="D40" s="146">
        <f>C40/$C$36</f>
        <v>0.25659999129086175</v>
      </c>
      <c r="H40" s="19"/>
    </row>
    <row r="41" spans="2:8" ht="14.25">
      <c r="B41" s="93" t="str">
        <f t="shared" si="0"/>
        <v>КІНТО-Класичний</v>
      </c>
      <c r="C41" s="94">
        <f t="shared" si="0"/>
        <v>20416108.82</v>
      </c>
      <c r="D41" s="146">
        <f aca="true" t="shared" si="1" ref="D41:D49">C41/$C$36</f>
        <v>0.18843431249928794</v>
      </c>
      <c r="H41" s="19"/>
    </row>
    <row r="42" spans="2:8" ht="14.25">
      <c r="B42" s="93" t="str">
        <f t="shared" si="0"/>
        <v>Спарта Збалансований</v>
      </c>
      <c r="C42" s="94">
        <f t="shared" si="0"/>
        <v>9095633.81</v>
      </c>
      <c r="D42" s="146">
        <f t="shared" si="1"/>
        <v>0.08394986130038805</v>
      </c>
      <c r="H42" s="19"/>
    </row>
    <row r="43" spans="2:8" ht="14.25">
      <c r="B43" s="93" t="str">
        <f t="shared" si="0"/>
        <v>ОТП Фонд Акцій</v>
      </c>
      <c r="C43" s="94">
        <f t="shared" si="0"/>
        <v>4896437.68</v>
      </c>
      <c r="D43" s="146">
        <f t="shared" si="1"/>
        <v>0.04519259159818724</v>
      </c>
      <c r="H43" s="19"/>
    </row>
    <row r="44" spans="2:8" ht="14.25">
      <c r="B44" s="93" t="str">
        <f t="shared" si="0"/>
        <v>ФІДО Фонд Облігаційний</v>
      </c>
      <c r="C44" s="94">
        <f t="shared" si="0"/>
        <v>4609230.13</v>
      </c>
      <c r="D44" s="146">
        <f t="shared" si="1"/>
        <v>0.04254175554975091</v>
      </c>
      <c r="H44" s="19"/>
    </row>
    <row r="45" spans="2:8" ht="14.25">
      <c r="B45" s="93" t="str">
        <f t="shared" si="0"/>
        <v>Дельта-Фонд збалансований</v>
      </c>
      <c r="C45" s="94">
        <f t="shared" si="0"/>
        <v>3813791.7</v>
      </c>
      <c r="D45" s="146">
        <f t="shared" si="1"/>
        <v>0.03520010709881153</v>
      </c>
      <c r="H45" s="19"/>
    </row>
    <row r="46" spans="2:8" ht="14.25">
      <c r="B46" s="93" t="str">
        <f t="shared" si="0"/>
        <v>КІНТО-Еквіті</v>
      </c>
      <c r="C46" s="94">
        <f t="shared" si="0"/>
        <v>3531092.77</v>
      </c>
      <c r="D46" s="146">
        <f t="shared" si="1"/>
        <v>0.032590884205825676</v>
      </c>
      <c r="H46" s="19"/>
    </row>
    <row r="47" spans="2:8" ht="14.25">
      <c r="B47" s="93" t="str">
        <f t="shared" si="0"/>
        <v>Преміум-фонд Індексний</v>
      </c>
      <c r="C47" s="94">
        <f t="shared" si="0"/>
        <v>3463934.86</v>
      </c>
      <c r="D47" s="146">
        <f t="shared" si="1"/>
        <v>0.03197103765664672</v>
      </c>
      <c r="H47" s="19"/>
    </row>
    <row r="48" spans="2:4" ht="14.25">
      <c r="B48" s="93" t="str">
        <f t="shared" si="0"/>
        <v>Софіївський</v>
      </c>
      <c r="C48" s="94">
        <f t="shared" si="0"/>
        <v>2554200.11</v>
      </c>
      <c r="D48" s="146">
        <f t="shared" si="1"/>
        <v>0.02357446984422253</v>
      </c>
    </row>
    <row r="49" spans="2:4" ht="14.25">
      <c r="B49" s="93" t="str">
        <f t="shared" si="0"/>
        <v>Дельта-Фонд грошового ринку</v>
      </c>
      <c r="C49" s="94">
        <f t="shared" si="0"/>
        <v>2326039.32</v>
      </c>
      <c r="D49" s="146">
        <f t="shared" si="1"/>
        <v>0.021468616961971658</v>
      </c>
    </row>
  </sheetData>
  <mergeCells count="3">
    <mergeCell ref="A1:H1"/>
    <mergeCell ref="A36:B36"/>
    <mergeCell ref="A37:H37"/>
  </mergeCells>
  <hyperlinks>
    <hyperlink ref="H36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70"/>
  <sheetViews>
    <sheetView zoomScale="80" zoomScaleNormal="80" workbookViewId="0" topLeftCell="A1">
      <selection activeCell="E37" sqref="E37"/>
    </sheetView>
  </sheetViews>
  <sheetFormatPr defaultColWidth="9.00390625" defaultRowHeight="12.75"/>
  <cols>
    <col min="1" max="1" width="4.25390625" style="34" customWidth="1"/>
    <col min="2" max="2" width="61.75390625" style="34" bestFit="1" customWidth="1"/>
    <col min="3" max="4" width="14.75390625" style="35" customWidth="1"/>
    <col min="5" max="8" width="12.75390625" style="36" customWidth="1"/>
    <col min="9" max="9" width="16.125" style="34" bestFit="1" customWidth="1"/>
    <col min="10" max="10" width="18.625" style="34" customWidth="1"/>
    <col min="11" max="11" width="20.75390625" style="34" customWidth="1"/>
    <col min="12" max="16384" width="9.125" style="34" customWidth="1"/>
  </cols>
  <sheetData>
    <row r="1" spans="1:10" s="14" customFormat="1" ht="16.5" thickBot="1">
      <c r="A1" s="190" t="s">
        <v>139</v>
      </c>
      <c r="B1" s="190"/>
      <c r="C1" s="190"/>
      <c r="D1" s="190"/>
      <c r="E1" s="190"/>
      <c r="F1" s="190"/>
      <c r="G1" s="190"/>
      <c r="H1" s="190"/>
      <c r="I1" s="190"/>
      <c r="J1" s="111"/>
    </row>
    <row r="2" spans="1:11" s="20" customFormat="1" ht="15.75" customHeight="1" thickBot="1">
      <c r="A2" s="191" t="s">
        <v>54</v>
      </c>
      <c r="B2" s="112"/>
      <c r="C2" s="113"/>
      <c r="D2" s="114"/>
      <c r="E2" s="193" t="s">
        <v>93</v>
      </c>
      <c r="F2" s="193"/>
      <c r="G2" s="193"/>
      <c r="H2" s="193"/>
      <c r="I2" s="193"/>
      <c r="J2" s="193"/>
      <c r="K2" s="193"/>
    </row>
    <row r="3" spans="1:11" s="24" customFormat="1" ht="60.75" thickBot="1">
      <c r="A3" s="192"/>
      <c r="B3" s="115" t="s">
        <v>34</v>
      </c>
      <c r="C3" s="28" t="s">
        <v>13</v>
      </c>
      <c r="D3" s="28" t="s">
        <v>14</v>
      </c>
      <c r="E3" s="17" t="s">
        <v>140</v>
      </c>
      <c r="F3" s="17" t="s">
        <v>155</v>
      </c>
      <c r="G3" s="17" t="s">
        <v>160</v>
      </c>
      <c r="H3" s="17" t="s">
        <v>133</v>
      </c>
      <c r="I3" s="17" t="s">
        <v>161</v>
      </c>
      <c r="J3" s="17" t="s">
        <v>68</v>
      </c>
      <c r="K3" s="18" t="s">
        <v>141</v>
      </c>
    </row>
    <row r="4" spans="1:11" s="20" customFormat="1" ht="14.25" collapsed="1">
      <c r="A4" s="21">
        <v>1</v>
      </c>
      <c r="B4" s="168" t="s">
        <v>105</v>
      </c>
      <c r="C4" s="169">
        <v>38118</v>
      </c>
      <c r="D4" s="169">
        <v>38182</v>
      </c>
      <c r="E4" s="170">
        <v>0.034787546950314274</v>
      </c>
      <c r="F4" s="170">
        <v>0.07582060462302609</v>
      </c>
      <c r="G4" s="170">
        <v>0.08299924359468447</v>
      </c>
      <c r="H4" s="170">
        <v>-0.035606904724955646</v>
      </c>
      <c r="I4" s="170">
        <v>-0.03935622702924213</v>
      </c>
      <c r="J4" s="171">
        <v>2.5699987444916035</v>
      </c>
      <c r="K4" s="134">
        <v>0.17734756527305784</v>
      </c>
    </row>
    <row r="5" spans="1:11" s="20" customFormat="1" ht="14.25" collapsed="1">
      <c r="A5" s="21">
        <v>2</v>
      </c>
      <c r="B5" s="168" t="s">
        <v>18</v>
      </c>
      <c r="C5" s="169">
        <v>38492</v>
      </c>
      <c r="D5" s="169">
        <v>38629</v>
      </c>
      <c r="E5" s="170">
        <v>-0.013288543907052253</v>
      </c>
      <c r="F5" s="170">
        <v>-0.009380575954944459</v>
      </c>
      <c r="G5" s="170">
        <v>0.015324264008549582</v>
      </c>
      <c r="H5" s="170">
        <v>-0.12085302895163508</v>
      </c>
      <c r="I5" s="170">
        <v>-0.07204677943149362</v>
      </c>
      <c r="J5" s="171">
        <v>-0.6653494431731521</v>
      </c>
      <c r="K5" s="135">
        <v>-0.15347849212846687</v>
      </c>
    </row>
    <row r="6" spans="1:11" s="20" customFormat="1" ht="14.25" collapsed="1">
      <c r="A6" s="21">
        <v>3</v>
      </c>
      <c r="B6" s="168" t="s">
        <v>82</v>
      </c>
      <c r="C6" s="169">
        <v>38828</v>
      </c>
      <c r="D6" s="169">
        <v>39028</v>
      </c>
      <c r="E6" s="170">
        <v>0.010597992704905801</v>
      </c>
      <c r="F6" s="170">
        <v>0.020057577569222218</v>
      </c>
      <c r="G6" s="170">
        <v>0.07511519337794836</v>
      </c>
      <c r="H6" s="170">
        <v>0.14897525491229624</v>
      </c>
      <c r="I6" s="170">
        <v>0.1197834772812505</v>
      </c>
      <c r="J6" s="171">
        <v>1.2221874409448548</v>
      </c>
      <c r="K6" s="135">
        <v>0.15696210743807382</v>
      </c>
    </row>
    <row r="7" spans="1:11" s="20" customFormat="1" ht="14.25" collapsed="1">
      <c r="A7" s="21">
        <v>4</v>
      </c>
      <c r="B7" s="168" t="s">
        <v>113</v>
      </c>
      <c r="C7" s="169">
        <v>38919</v>
      </c>
      <c r="D7" s="169">
        <v>39092</v>
      </c>
      <c r="E7" s="170">
        <v>0.008601495998405762</v>
      </c>
      <c r="F7" s="170">
        <v>0.011935889325458637</v>
      </c>
      <c r="G7" s="170">
        <v>0.027992524471776692</v>
      </c>
      <c r="H7" s="170">
        <v>0.017694072839382402</v>
      </c>
      <c r="I7" s="170">
        <v>-0.008053017919493755</v>
      </c>
      <c r="J7" s="171">
        <v>0.2575808658743628</v>
      </c>
      <c r="K7" s="135">
        <v>0.0441803343546332</v>
      </c>
    </row>
    <row r="8" spans="1:11" s="20" customFormat="1" ht="14.25" collapsed="1">
      <c r="A8" s="21">
        <v>5</v>
      </c>
      <c r="B8" s="168" t="s">
        <v>110</v>
      </c>
      <c r="C8" s="169">
        <v>38919</v>
      </c>
      <c r="D8" s="169">
        <v>39092</v>
      </c>
      <c r="E8" s="170">
        <v>0.027164289771857142</v>
      </c>
      <c r="F8" s="170">
        <v>0.060352514356001086</v>
      </c>
      <c r="G8" s="170">
        <v>0.06061583714154839</v>
      </c>
      <c r="H8" s="170">
        <v>-0.051908007183566474</v>
      </c>
      <c r="I8" s="170">
        <v>-0.08422125337707798</v>
      </c>
      <c r="J8" s="171">
        <v>-0.4271560139860112</v>
      </c>
      <c r="K8" s="135">
        <v>-0.09976005481027173</v>
      </c>
    </row>
    <row r="9" spans="1:11" s="20" customFormat="1" ht="14.25" collapsed="1">
      <c r="A9" s="21">
        <v>6</v>
      </c>
      <c r="B9" s="168" t="s">
        <v>119</v>
      </c>
      <c r="C9" s="169">
        <v>38968</v>
      </c>
      <c r="D9" s="169">
        <v>39140</v>
      </c>
      <c r="E9" s="170">
        <v>-0.000155404196121256</v>
      </c>
      <c r="F9" s="170">
        <v>0.0005756910790155612</v>
      </c>
      <c r="G9" s="170">
        <v>0.13977262446074312</v>
      </c>
      <c r="H9" s="170">
        <v>0.14743195264384235</v>
      </c>
      <c r="I9" s="170">
        <v>0.14783853630922317</v>
      </c>
      <c r="J9" s="171">
        <v>-0.4642806621908896</v>
      </c>
      <c r="K9" s="135">
        <v>-0.11372460466326706</v>
      </c>
    </row>
    <row r="10" spans="1:11" s="20" customFormat="1" ht="14.25" collapsed="1">
      <c r="A10" s="21">
        <v>7</v>
      </c>
      <c r="B10" s="168" t="s">
        <v>172</v>
      </c>
      <c r="C10" s="169">
        <v>39066</v>
      </c>
      <c r="D10" s="169">
        <v>39258</v>
      </c>
      <c r="E10" s="170">
        <v>0.009020557411647312</v>
      </c>
      <c r="F10" s="170">
        <v>0.016540989874995082</v>
      </c>
      <c r="G10" s="170">
        <v>0.18710443880076566</v>
      </c>
      <c r="H10" s="170">
        <v>0.11337009352408334</v>
      </c>
      <c r="I10" s="170">
        <v>0.09450722975399617</v>
      </c>
      <c r="J10" s="171">
        <v>1.124069184331757</v>
      </c>
      <c r="K10" s="135">
        <v>0.16816750614623532</v>
      </c>
    </row>
    <row r="11" spans="1:11" s="20" customFormat="1" ht="14.25" collapsed="1">
      <c r="A11" s="21">
        <v>8</v>
      </c>
      <c r="B11" s="168" t="s">
        <v>109</v>
      </c>
      <c r="C11" s="169">
        <v>39252</v>
      </c>
      <c r="D11" s="169">
        <v>39420</v>
      </c>
      <c r="E11" s="170">
        <v>0.01035816361221209</v>
      </c>
      <c r="F11" s="170">
        <v>-0.0034098103973803084</v>
      </c>
      <c r="G11" s="170">
        <v>0.054460977930745225</v>
      </c>
      <c r="H11" s="170">
        <v>0.04979455628621876</v>
      </c>
      <c r="I11" s="170">
        <v>0.05779073307487703</v>
      </c>
      <c r="J11" s="171">
        <v>-0.10605714066103022</v>
      </c>
      <c r="K11" s="135">
        <v>-0.025142982302479577</v>
      </c>
    </row>
    <row r="12" spans="1:11" s="20" customFormat="1" ht="14.25" collapsed="1">
      <c r="A12" s="21">
        <v>9</v>
      </c>
      <c r="B12" s="168" t="s">
        <v>21</v>
      </c>
      <c r="C12" s="169">
        <v>39252</v>
      </c>
      <c r="D12" s="169">
        <v>39420</v>
      </c>
      <c r="E12" s="170">
        <v>0.008666898359635855</v>
      </c>
      <c r="F12" s="170">
        <v>-0.012346475088035436</v>
      </c>
      <c r="G12" s="170">
        <v>0.04511164617712704</v>
      </c>
      <c r="H12" s="170">
        <v>0.03758775600380648</v>
      </c>
      <c r="I12" s="170">
        <v>0.06634954856416875</v>
      </c>
      <c r="J12" s="171">
        <v>0.01054364069952185</v>
      </c>
      <c r="K12" s="135">
        <v>0.0023850937850793397</v>
      </c>
    </row>
    <row r="13" spans="1:11" s="20" customFormat="1" ht="14.25" collapsed="1">
      <c r="A13" s="21">
        <v>10</v>
      </c>
      <c r="B13" s="168" t="s">
        <v>118</v>
      </c>
      <c r="C13" s="169">
        <v>39269</v>
      </c>
      <c r="D13" s="169">
        <v>39443</v>
      </c>
      <c r="E13" s="170">
        <v>-0.0005591013276140533</v>
      </c>
      <c r="F13" s="170">
        <v>-0.004768776616346115</v>
      </c>
      <c r="G13" s="170">
        <v>0.03030518421069961</v>
      </c>
      <c r="H13" s="170">
        <v>-0.03857850553642728</v>
      </c>
      <c r="I13" s="170">
        <v>0.05568225408650096</v>
      </c>
      <c r="J13" s="171">
        <v>-0.6702642868047407</v>
      </c>
      <c r="K13" s="135">
        <v>-0.22558932814053112</v>
      </c>
    </row>
    <row r="14" spans="1:11" s="20" customFormat="1" ht="14.25" collapsed="1">
      <c r="A14" s="21">
        <v>11</v>
      </c>
      <c r="B14" s="168" t="s">
        <v>22</v>
      </c>
      <c r="C14" s="169">
        <v>39269</v>
      </c>
      <c r="D14" s="169">
        <v>39471</v>
      </c>
      <c r="E14" s="170">
        <v>-0.0038280799187582204</v>
      </c>
      <c r="F14" s="170">
        <v>-0.006630845639411853</v>
      </c>
      <c r="G14" s="170">
        <v>-0.018929862495757233</v>
      </c>
      <c r="H14" s="170">
        <v>-0.022793078309275794</v>
      </c>
      <c r="I14" s="170">
        <v>-0.0054729170824237006</v>
      </c>
      <c r="J14" s="171">
        <v>-0.5319151139222882</v>
      </c>
      <c r="K14" s="135">
        <v>-0.16311434840092975</v>
      </c>
    </row>
    <row r="15" spans="1:11" s="20" customFormat="1" ht="14.25" collapsed="1">
      <c r="A15" s="21">
        <v>12</v>
      </c>
      <c r="B15" s="168" t="s">
        <v>23</v>
      </c>
      <c r="C15" s="169">
        <v>39378</v>
      </c>
      <c r="D15" s="169">
        <v>39478</v>
      </c>
      <c r="E15" s="170">
        <v>-0.010269341515677932</v>
      </c>
      <c r="F15" s="170">
        <v>-0.04386199201178653</v>
      </c>
      <c r="G15" s="170">
        <v>-0.0334838828826004</v>
      </c>
      <c r="H15" s="170">
        <v>-0.14772050164157424</v>
      </c>
      <c r="I15" s="170">
        <v>-0.11027864782943964</v>
      </c>
      <c r="J15" s="171">
        <v>-0.6786106086472457</v>
      </c>
      <c r="K15" s="135">
        <v>-0.23468727324087735</v>
      </c>
    </row>
    <row r="16" spans="1:11" s="20" customFormat="1" ht="14.25" collapsed="1">
      <c r="A16" s="21">
        <v>13</v>
      </c>
      <c r="B16" s="168" t="s">
        <v>24</v>
      </c>
      <c r="C16" s="169">
        <v>39413</v>
      </c>
      <c r="D16" s="169">
        <v>39589</v>
      </c>
      <c r="E16" s="170">
        <v>0.011022134227560043</v>
      </c>
      <c r="F16" s="170">
        <v>0.02074428638234771</v>
      </c>
      <c r="G16" s="170">
        <v>0.0862938746342885</v>
      </c>
      <c r="H16" s="170">
        <v>0.15208122912194577</v>
      </c>
      <c r="I16" s="170">
        <v>0.1451666424536695</v>
      </c>
      <c r="J16" s="171">
        <v>0.6326984490251577</v>
      </c>
      <c r="K16" s="135">
        <v>0.13250677455289162</v>
      </c>
    </row>
    <row r="17" spans="1:11" s="20" customFormat="1" ht="14.25" collapsed="1">
      <c r="A17" s="21">
        <v>14</v>
      </c>
      <c r="B17" s="168" t="s">
        <v>26</v>
      </c>
      <c r="C17" s="169">
        <v>39429</v>
      </c>
      <c r="D17" s="169">
        <v>39618</v>
      </c>
      <c r="E17" s="170">
        <v>0.0030752425234179537</v>
      </c>
      <c r="F17" s="170">
        <v>-0.003073970777973445</v>
      </c>
      <c r="G17" s="170">
        <v>0.021294672302735185</v>
      </c>
      <c r="H17" s="170">
        <v>0.023132676811972397</v>
      </c>
      <c r="I17" s="170">
        <v>-0.01743945670160918</v>
      </c>
      <c r="J17" s="171">
        <v>-0.045285116988815544</v>
      </c>
      <c r="K17" s="135">
        <v>-0.011933213625845096</v>
      </c>
    </row>
    <row r="18" spans="1:11" s="20" customFormat="1" ht="14.25" collapsed="1">
      <c r="A18" s="21">
        <v>15</v>
      </c>
      <c r="B18" s="168" t="s">
        <v>28</v>
      </c>
      <c r="C18" s="169">
        <v>39429</v>
      </c>
      <c r="D18" s="169">
        <v>39651</v>
      </c>
      <c r="E18" s="170">
        <v>-0.008141732618853426</v>
      </c>
      <c r="F18" s="170">
        <v>0.022991790341518437</v>
      </c>
      <c r="G18" s="170">
        <v>-0.05143870821310781</v>
      </c>
      <c r="H18" s="170">
        <v>0.09161079750447731</v>
      </c>
      <c r="I18" s="170">
        <v>0.04970286589245565</v>
      </c>
      <c r="J18" s="171">
        <v>-0.4452219281332165</v>
      </c>
      <c r="K18" s="135">
        <v>-0.14468780253200064</v>
      </c>
    </row>
    <row r="19" spans="1:11" s="20" customFormat="1" ht="14.25" collapsed="1">
      <c r="A19" s="21">
        <v>16</v>
      </c>
      <c r="B19" s="168" t="s">
        <v>85</v>
      </c>
      <c r="C19" s="169">
        <v>39527</v>
      </c>
      <c r="D19" s="169">
        <v>39715</v>
      </c>
      <c r="E19" s="170">
        <v>0.010261542741996532</v>
      </c>
      <c r="F19" s="170">
        <v>0.019990211408204894</v>
      </c>
      <c r="G19" s="170">
        <v>0.08135208105842429</v>
      </c>
      <c r="H19" s="170">
        <v>0.14844846914714394</v>
      </c>
      <c r="I19" s="170">
        <v>0.12577332193493418</v>
      </c>
      <c r="J19" s="171">
        <v>0.695692089552266</v>
      </c>
      <c r="K19" s="135">
        <v>0.15825614630390672</v>
      </c>
    </row>
    <row r="20" spans="1:11" s="20" customFormat="1" ht="14.25" collapsed="1">
      <c r="A20" s="21">
        <v>17</v>
      </c>
      <c r="B20" s="168" t="s">
        <v>150</v>
      </c>
      <c r="C20" s="169">
        <v>39630</v>
      </c>
      <c r="D20" s="169">
        <v>39717</v>
      </c>
      <c r="E20" s="170">
        <v>3.695193200980995E-06</v>
      </c>
      <c r="F20" s="170">
        <v>3.695193200980995E-06</v>
      </c>
      <c r="G20" s="170">
        <v>3.695193200980995E-06</v>
      </c>
      <c r="H20" s="170">
        <v>-0.019469651544496536</v>
      </c>
      <c r="I20" s="170">
        <v>-0.010788473339379934</v>
      </c>
      <c r="J20" s="171">
        <v>0.3254111198542855</v>
      </c>
      <c r="K20" s="135">
        <v>0.08165822099998765</v>
      </c>
    </row>
    <row r="21" spans="1:11" s="20" customFormat="1" ht="14.25">
      <c r="A21" s="21">
        <v>18</v>
      </c>
      <c r="B21" s="168" t="s">
        <v>31</v>
      </c>
      <c r="C21" s="169">
        <v>39560</v>
      </c>
      <c r="D21" s="169">
        <v>39770</v>
      </c>
      <c r="E21" s="170">
        <v>-0.008274962242548534</v>
      </c>
      <c r="F21" s="170">
        <v>-0.010462881357326093</v>
      </c>
      <c r="G21" s="170">
        <v>-0.023904228032932462</v>
      </c>
      <c r="H21" s="170">
        <v>-0.029402190716557253</v>
      </c>
      <c r="I21" s="170">
        <v>-0.08041793015038134</v>
      </c>
      <c r="J21" s="171">
        <v>-0.4130539785807198</v>
      </c>
      <c r="K21" s="135">
        <v>-0.14334304584676616</v>
      </c>
    </row>
    <row r="22" spans="1:11" s="20" customFormat="1" ht="14.25">
      <c r="A22" s="21">
        <v>19</v>
      </c>
      <c r="B22" s="168" t="s">
        <v>107</v>
      </c>
      <c r="C22" s="169">
        <v>39884</v>
      </c>
      <c r="D22" s="169">
        <v>40001</v>
      </c>
      <c r="E22" s="170">
        <v>-0.012477569358905094</v>
      </c>
      <c r="F22" s="170">
        <v>0.016273486158892903</v>
      </c>
      <c r="G22" s="170">
        <v>-0.01548467570947698</v>
      </c>
      <c r="H22" s="170">
        <v>-0.05419617919471409</v>
      </c>
      <c r="I22" s="170">
        <v>-0.093135890869539</v>
      </c>
      <c r="J22" s="171">
        <v>-0.33663483561901364</v>
      </c>
      <c r="K22" s="135">
        <v>-0.13585141638632425</v>
      </c>
    </row>
    <row r="23" spans="1:11" s="20" customFormat="1" ht="14.25">
      <c r="A23" s="21">
        <v>20</v>
      </c>
      <c r="B23" s="168" t="s">
        <v>33</v>
      </c>
      <c r="C23" s="169">
        <v>40031</v>
      </c>
      <c r="D23" s="169">
        <v>40129</v>
      </c>
      <c r="E23" s="170">
        <v>-0.0013333379430535697</v>
      </c>
      <c r="F23" s="170">
        <v>-0.018805671523338785</v>
      </c>
      <c r="G23" s="170">
        <v>-0.021943290778230984</v>
      </c>
      <c r="H23" s="170">
        <v>-0.04800653831838919</v>
      </c>
      <c r="I23" s="170">
        <v>-0.08443009728881412</v>
      </c>
      <c r="J23" s="171">
        <v>-0.6472222660530329</v>
      </c>
      <c r="K23" s="135">
        <v>-0.3452464402994686</v>
      </c>
    </row>
    <row r="24" spans="1:11" s="20" customFormat="1" ht="14.25" collapsed="1">
      <c r="A24" s="21">
        <v>21</v>
      </c>
      <c r="B24" s="168" t="s">
        <v>80</v>
      </c>
      <c r="C24" s="169">
        <v>40253</v>
      </c>
      <c r="D24" s="169">
        <v>40366</v>
      </c>
      <c r="E24" s="170">
        <v>0.014165179007740614</v>
      </c>
      <c r="F24" s="170">
        <v>0.013961350214964474</v>
      </c>
      <c r="G24" s="170">
        <v>0.06696250871172538</v>
      </c>
      <c r="H24" s="170">
        <v>0.05070715381326307</v>
      </c>
      <c r="I24" s="170">
        <v>0.004992839324992948</v>
      </c>
      <c r="J24" s="171">
        <v>-0.39174581421633026</v>
      </c>
      <c r="K24" s="135">
        <v>-0.24007073845830884</v>
      </c>
    </row>
    <row r="25" spans="1:11" s="20" customFormat="1" ht="14.25" collapsed="1">
      <c r="A25" s="21">
        <v>22</v>
      </c>
      <c r="B25" s="168" t="s">
        <v>81</v>
      </c>
      <c r="C25" s="169">
        <v>40114</v>
      </c>
      <c r="D25" s="169">
        <v>40401</v>
      </c>
      <c r="E25" s="170">
        <v>0.004413078403313175</v>
      </c>
      <c r="F25" s="170">
        <v>0.00965259891987369</v>
      </c>
      <c r="G25" s="170">
        <v>-0.009422064020900067</v>
      </c>
      <c r="H25" s="170">
        <v>0.007679039839171953</v>
      </c>
      <c r="I25" s="170">
        <v>-0.05179674014492763</v>
      </c>
      <c r="J25" s="171">
        <v>-0.44546241641337203</v>
      </c>
      <c r="K25" s="135">
        <v>-0.2909210641236567</v>
      </c>
    </row>
    <row r="26" spans="1:11" s="20" customFormat="1" ht="14.25" collapsed="1">
      <c r="A26" s="21">
        <v>23</v>
      </c>
      <c r="B26" s="168" t="s">
        <v>84</v>
      </c>
      <c r="C26" s="169">
        <v>40226</v>
      </c>
      <c r="D26" s="169">
        <v>40430</v>
      </c>
      <c r="E26" s="170">
        <v>0.010771667868761492</v>
      </c>
      <c r="F26" s="170">
        <v>0.019003809398802973</v>
      </c>
      <c r="G26" s="170">
        <v>0.08061341987657844</v>
      </c>
      <c r="H26" s="170">
        <v>0.17526044981687372</v>
      </c>
      <c r="I26" s="170">
        <v>0.14123594750317614</v>
      </c>
      <c r="J26" s="171">
        <v>0.5646455034588733</v>
      </c>
      <c r="K26" s="135">
        <v>0.3148131134630501</v>
      </c>
    </row>
    <row r="27" spans="1:11" s="20" customFormat="1" ht="14.25" collapsed="1">
      <c r="A27" s="21">
        <v>24</v>
      </c>
      <c r="B27" s="168" t="s">
        <v>86</v>
      </c>
      <c r="C27" s="169">
        <v>40268</v>
      </c>
      <c r="D27" s="169">
        <v>40430</v>
      </c>
      <c r="E27" s="170">
        <v>0.0001246288673288909</v>
      </c>
      <c r="F27" s="170">
        <v>0.015032263264635581</v>
      </c>
      <c r="G27" s="170">
        <v>-0.019046474419224246</v>
      </c>
      <c r="H27" s="170">
        <v>-0.11287207433775204</v>
      </c>
      <c r="I27" s="170">
        <v>-0.12705156361699355</v>
      </c>
      <c r="J27" s="171">
        <v>-0.6754390008576332</v>
      </c>
      <c r="K27" s="135">
        <v>-0.49741291415828925</v>
      </c>
    </row>
    <row r="28" spans="1:11" s="20" customFormat="1" ht="14.25" collapsed="1">
      <c r="A28" s="21">
        <v>25</v>
      </c>
      <c r="B28" s="168" t="s">
        <v>112</v>
      </c>
      <c r="C28" s="169">
        <v>40427</v>
      </c>
      <c r="D28" s="169">
        <v>40543</v>
      </c>
      <c r="E28" s="170">
        <v>0.008599763514602676</v>
      </c>
      <c r="F28" s="170">
        <v>0.008684661123707249</v>
      </c>
      <c r="G28" s="170">
        <v>0.03751562509836415</v>
      </c>
      <c r="H28" s="170">
        <v>0.05249249911683984</v>
      </c>
      <c r="I28" s="170">
        <v>0.02814571995463888</v>
      </c>
      <c r="J28" s="171">
        <v>-0.00589120300751611</v>
      </c>
      <c r="K28" s="135">
        <v>-0.004445971530979476</v>
      </c>
    </row>
    <row r="29" spans="1:11" s="20" customFormat="1" ht="14.25" collapsed="1">
      <c r="A29" s="21">
        <v>26</v>
      </c>
      <c r="B29" s="168" t="s">
        <v>153</v>
      </c>
      <c r="C29" s="169">
        <v>40333</v>
      </c>
      <c r="D29" s="169">
        <v>40572</v>
      </c>
      <c r="E29" s="170">
        <v>0</v>
      </c>
      <c r="F29" s="170">
        <v>0</v>
      </c>
      <c r="G29" s="170">
        <v>0</v>
      </c>
      <c r="H29" s="170">
        <v>-0.04174724887707959</v>
      </c>
      <c r="I29" s="170">
        <v>-0.013482897404172522</v>
      </c>
      <c r="J29" s="171">
        <v>-0.0740989120000024</v>
      </c>
      <c r="K29" s="135">
        <v>-0.05989104162146197</v>
      </c>
    </row>
    <row r="30" spans="1:11" s="20" customFormat="1" ht="14.25" collapsed="1">
      <c r="A30" s="21">
        <v>27</v>
      </c>
      <c r="B30" s="168" t="s">
        <v>103</v>
      </c>
      <c r="C30" s="169">
        <v>40368</v>
      </c>
      <c r="D30" s="169">
        <v>40633</v>
      </c>
      <c r="E30" s="170">
        <v>0.00939279504292534</v>
      </c>
      <c r="F30" s="170">
        <v>0.01969986906446497</v>
      </c>
      <c r="G30" s="170">
        <v>0.06990511613416395</v>
      </c>
      <c r="H30" s="170">
        <v>0.15035987933188788</v>
      </c>
      <c r="I30" s="170">
        <v>0.1305537842065334</v>
      </c>
      <c r="J30" s="171">
        <v>0.38284915986949475</v>
      </c>
      <c r="K30" s="135">
        <v>0.350246973406793</v>
      </c>
    </row>
    <row r="31" spans="1:11" s="20" customFormat="1" ht="14.25" collapsed="1">
      <c r="A31" s="21">
        <v>28</v>
      </c>
      <c r="B31" s="168" t="s">
        <v>100</v>
      </c>
      <c r="C31" s="169">
        <v>40368</v>
      </c>
      <c r="D31" s="169">
        <v>40633</v>
      </c>
      <c r="E31" s="170">
        <v>0.009637238721571961</v>
      </c>
      <c r="F31" s="170">
        <v>-0.005581169356040916</v>
      </c>
      <c r="G31" s="170">
        <v>0.003802643257107663</v>
      </c>
      <c r="H31" s="170">
        <v>0.05061015657439816</v>
      </c>
      <c r="I31" s="170">
        <v>-0.029723670588202245</v>
      </c>
      <c r="J31" s="171">
        <v>-0.6619864313123562</v>
      </c>
      <c r="K31" s="135">
        <v>-0.6338942963267682</v>
      </c>
    </row>
    <row r="32" spans="1:11" s="20" customFormat="1" ht="14.25" collapsed="1">
      <c r="A32" s="21">
        <v>29</v>
      </c>
      <c r="B32" s="168" t="s">
        <v>97</v>
      </c>
      <c r="C32" s="169">
        <v>40444</v>
      </c>
      <c r="D32" s="169">
        <v>40638</v>
      </c>
      <c r="E32" s="170">
        <v>0.01247487755947252</v>
      </c>
      <c r="F32" s="170">
        <v>-0.02828804290254494</v>
      </c>
      <c r="G32" s="170">
        <v>-0.057038734699635385</v>
      </c>
      <c r="H32" s="170">
        <v>-0.12387578997766568</v>
      </c>
      <c r="I32" s="170">
        <v>-0.08434344926213522</v>
      </c>
      <c r="J32" s="171">
        <v>-0.2519106192236611</v>
      </c>
      <c r="K32" s="135">
        <v>-0.23839438307350602</v>
      </c>
    </row>
    <row r="33" spans="1:11" s="20" customFormat="1" ht="14.25">
      <c r="A33" s="21">
        <v>30</v>
      </c>
      <c r="B33" s="168" t="s">
        <v>111</v>
      </c>
      <c r="C33" s="169">
        <v>40427</v>
      </c>
      <c r="D33" s="169">
        <v>40708</v>
      </c>
      <c r="E33" s="170">
        <v>0.006864183967691728</v>
      </c>
      <c r="F33" s="170">
        <v>0.0065370287631978385</v>
      </c>
      <c r="G33" s="170">
        <v>0.03891320508623486</v>
      </c>
      <c r="H33" s="170">
        <v>0.12046029222864618</v>
      </c>
      <c r="I33" s="170">
        <v>0.07450725500999211</v>
      </c>
      <c r="J33" s="171">
        <v>0.2896290797987049</v>
      </c>
      <c r="K33" s="135">
        <v>0.3378083841929753</v>
      </c>
    </row>
    <row r="34" spans="1:11" s="20" customFormat="1" ht="14.25" collapsed="1">
      <c r="A34" s="21">
        <v>31</v>
      </c>
      <c r="B34" s="168" t="s">
        <v>124</v>
      </c>
      <c r="C34" s="169">
        <v>40716</v>
      </c>
      <c r="D34" s="169">
        <v>40897</v>
      </c>
      <c r="E34" s="170">
        <v>0.0028451090636352205</v>
      </c>
      <c r="F34" s="170">
        <v>0.013310659417765214</v>
      </c>
      <c r="G34" s="170">
        <v>0.04785430136430979</v>
      </c>
      <c r="H34" s="170">
        <v>0.537603832868143</v>
      </c>
      <c r="I34" s="170">
        <v>0.46590342023561715</v>
      </c>
      <c r="J34" s="171">
        <v>0.7871517632552418</v>
      </c>
      <c r="K34" s="135">
        <v>4.104952652094373</v>
      </c>
    </row>
    <row r="35" spans="1:11" s="20" customFormat="1" ht="14.25" collapsed="1">
      <c r="A35" s="21">
        <v>32</v>
      </c>
      <c r="B35" s="168" t="s">
        <v>168</v>
      </c>
      <c r="C35" s="169">
        <v>41026</v>
      </c>
      <c r="D35" s="169">
        <v>41242</v>
      </c>
      <c r="E35" s="170">
        <v>0.004524910602720533</v>
      </c>
      <c r="F35" s="170">
        <v>0.009031117303838654</v>
      </c>
      <c r="G35" s="170">
        <v>0.01686287700791156</v>
      </c>
      <c r="H35" s="170" t="s">
        <v>30</v>
      </c>
      <c r="I35" s="170">
        <v>-0.05502164628745643</v>
      </c>
      <c r="J35" s="171">
        <v>-0.04539458400864438</v>
      </c>
      <c r="K35" s="135" t="s">
        <v>156</v>
      </c>
    </row>
    <row r="36" spans="1:11" s="20" customFormat="1" ht="14.25">
      <c r="A36" s="21">
        <v>33</v>
      </c>
      <c r="B36" s="168" t="s">
        <v>171</v>
      </c>
      <c r="C36" s="169">
        <v>41127</v>
      </c>
      <c r="D36" s="169">
        <v>41332</v>
      </c>
      <c r="E36" s="170">
        <v>0.01070319928482344</v>
      </c>
      <c r="F36" s="170">
        <v>0.021446803439855167</v>
      </c>
      <c r="G36" s="170">
        <v>0.0931166445815188</v>
      </c>
      <c r="H36" s="170" t="s">
        <v>30</v>
      </c>
      <c r="I36" s="170" t="s">
        <v>30</v>
      </c>
      <c r="J36" s="171">
        <v>0.14734221311475348</v>
      </c>
      <c r="K36" s="135" t="s">
        <v>156</v>
      </c>
    </row>
    <row r="37" spans="1:12" s="20" customFormat="1" ht="15.75" thickBot="1">
      <c r="A37" s="167"/>
      <c r="B37" s="172" t="s">
        <v>169</v>
      </c>
      <c r="C37" s="173" t="s">
        <v>67</v>
      </c>
      <c r="D37" s="173" t="s">
        <v>67</v>
      </c>
      <c r="E37" s="174">
        <f aca="true" t="shared" si="0" ref="E37:J37">AVERAGE(E4:E36)</f>
        <v>0.005143882374883545</v>
      </c>
      <c r="F37" s="174">
        <f t="shared" si="0"/>
        <v>0.00772838441205638</v>
      </c>
      <c r="G37" s="174">
        <f t="shared" si="0"/>
        <v>0.03371517203725109</v>
      </c>
      <c r="H37" s="174">
        <f t="shared" si="0"/>
        <v>0.039621627840977544</v>
      </c>
      <c r="I37" s="174">
        <f t="shared" si="0"/>
        <v>0.023152278664476392</v>
      </c>
      <c r="J37" s="174">
        <f t="shared" si="0"/>
        <v>0.031115723590036524</v>
      </c>
      <c r="K37" s="173" t="s">
        <v>67</v>
      </c>
      <c r="L37" s="175"/>
    </row>
    <row r="38" spans="1:11" s="20" customFormat="1" ht="14.25">
      <c r="A38" s="194" t="s">
        <v>142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</row>
    <row r="39" spans="1:11" s="20" customFormat="1" ht="15" thickBot="1">
      <c r="A39" s="189" t="s">
        <v>143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="20" customFormat="1" ht="14.25" collapsed="1"/>
    <row r="41" s="20" customFormat="1" ht="14.25" collapsed="1"/>
    <row r="42" s="20" customFormat="1" ht="14.25" collapsed="1"/>
    <row r="43" s="20" customFormat="1" ht="14.25" collapsed="1"/>
    <row r="44" s="20" customFormat="1" ht="14.25" collapsed="1"/>
    <row r="45" s="20" customFormat="1" ht="14.25" collapsed="1"/>
    <row r="46" s="20" customFormat="1" ht="14.25" collapsed="1"/>
    <row r="47" s="20" customFormat="1" ht="14.25" collapsed="1"/>
    <row r="48" s="20" customFormat="1" ht="14.25" collapsed="1"/>
    <row r="49" s="20" customFormat="1" ht="14.25"/>
    <row r="50" s="20" customFormat="1" ht="14.25"/>
    <row r="51" spans="3:8" s="31" customFormat="1" ht="14.25">
      <c r="C51" s="32"/>
      <c r="D51" s="32"/>
      <c r="E51" s="33"/>
      <c r="F51" s="33"/>
      <c r="G51" s="33"/>
      <c r="H51" s="33"/>
    </row>
    <row r="52" spans="3:8" s="31" customFormat="1" ht="14.25">
      <c r="C52" s="32"/>
      <c r="D52" s="32"/>
      <c r="E52" s="33"/>
      <c r="F52" s="33"/>
      <c r="G52" s="33"/>
      <c r="H52" s="33"/>
    </row>
    <row r="53" spans="3:8" s="31" customFormat="1" ht="14.25">
      <c r="C53" s="32"/>
      <c r="D53" s="32"/>
      <c r="E53" s="33"/>
      <c r="F53" s="33"/>
      <c r="G53" s="33"/>
      <c r="H53" s="33"/>
    </row>
    <row r="54" spans="3:8" s="31" customFormat="1" ht="14.25">
      <c r="C54" s="32"/>
      <c r="D54" s="32"/>
      <c r="E54" s="33"/>
      <c r="F54" s="33"/>
      <c r="G54" s="33"/>
      <c r="H54" s="33"/>
    </row>
    <row r="55" spans="3:8" s="31" customFormat="1" ht="14.25">
      <c r="C55" s="32"/>
      <c r="D55" s="32"/>
      <c r="E55" s="33"/>
      <c r="F55" s="33"/>
      <c r="G55" s="33"/>
      <c r="H55" s="33"/>
    </row>
    <row r="56" spans="3:8" s="31" customFormat="1" ht="14.25">
      <c r="C56" s="32"/>
      <c r="D56" s="32"/>
      <c r="E56" s="33"/>
      <c r="F56" s="33"/>
      <c r="G56" s="33"/>
      <c r="H56" s="33"/>
    </row>
    <row r="57" spans="3:8" s="31" customFormat="1" ht="14.25">
      <c r="C57" s="32"/>
      <c r="D57" s="32"/>
      <c r="E57" s="33"/>
      <c r="F57" s="33"/>
      <c r="G57" s="33"/>
      <c r="H57" s="33"/>
    </row>
    <row r="58" spans="3:8" s="31" customFormat="1" ht="14.25">
      <c r="C58" s="32"/>
      <c r="D58" s="32"/>
      <c r="E58" s="33"/>
      <c r="F58" s="33"/>
      <c r="G58" s="33"/>
      <c r="H58" s="33"/>
    </row>
    <row r="59" spans="3:8" s="31" customFormat="1" ht="14.25">
      <c r="C59" s="32"/>
      <c r="D59" s="32"/>
      <c r="E59" s="33"/>
      <c r="F59" s="33"/>
      <c r="G59" s="33"/>
      <c r="H59" s="33"/>
    </row>
    <row r="60" spans="3:8" s="31" customFormat="1" ht="14.25">
      <c r="C60" s="32"/>
      <c r="D60" s="32"/>
      <c r="E60" s="33"/>
      <c r="F60" s="33"/>
      <c r="G60" s="33"/>
      <c r="H60" s="33"/>
    </row>
    <row r="61" spans="3:8" s="31" customFormat="1" ht="14.25">
      <c r="C61" s="32"/>
      <c r="D61" s="32"/>
      <c r="E61" s="33"/>
      <c r="F61" s="33"/>
      <c r="G61" s="33"/>
      <c r="H61" s="33"/>
    </row>
    <row r="62" spans="3:8" s="31" customFormat="1" ht="14.25">
      <c r="C62" s="32"/>
      <c r="D62" s="32"/>
      <c r="E62" s="33"/>
      <c r="F62" s="33"/>
      <c r="G62" s="33"/>
      <c r="H62" s="33"/>
    </row>
    <row r="63" spans="3:8" s="31" customFormat="1" ht="14.25">
      <c r="C63" s="32"/>
      <c r="D63" s="32"/>
      <c r="E63" s="33"/>
      <c r="F63" s="33"/>
      <c r="G63" s="33"/>
      <c r="H63" s="33"/>
    </row>
    <row r="64" spans="3:8" s="31" customFormat="1" ht="14.25">
      <c r="C64" s="32"/>
      <c r="D64" s="32"/>
      <c r="E64" s="33"/>
      <c r="F64" s="33"/>
      <c r="G64" s="33"/>
      <c r="H64" s="33"/>
    </row>
    <row r="65" spans="3:8" s="31" customFormat="1" ht="14.25">
      <c r="C65" s="32"/>
      <c r="D65" s="32"/>
      <c r="E65" s="33"/>
      <c r="F65" s="33"/>
      <c r="G65" s="33"/>
      <c r="H65" s="33"/>
    </row>
    <row r="66" spans="3:8" s="31" customFormat="1" ht="14.25">
      <c r="C66" s="32"/>
      <c r="D66" s="32"/>
      <c r="E66" s="33"/>
      <c r="F66" s="33"/>
      <c r="G66" s="33"/>
      <c r="H66" s="33"/>
    </row>
    <row r="67" spans="3:8" s="31" customFormat="1" ht="14.25">
      <c r="C67" s="32"/>
      <c r="D67" s="32"/>
      <c r="E67" s="33"/>
      <c r="F67" s="33"/>
      <c r="G67" s="33"/>
      <c r="H67" s="33"/>
    </row>
    <row r="68" spans="3:8" s="31" customFormat="1" ht="14.25">
      <c r="C68" s="32"/>
      <c r="D68" s="32"/>
      <c r="E68" s="33"/>
      <c r="F68" s="33"/>
      <c r="G68" s="33"/>
      <c r="H68" s="33"/>
    </row>
    <row r="69" spans="3:8" s="31" customFormat="1" ht="14.25">
      <c r="C69" s="32"/>
      <c r="D69" s="32"/>
      <c r="E69" s="33"/>
      <c r="F69" s="33"/>
      <c r="G69" s="33"/>
      <c r="H69" s="33"/>
    </row>
    <row r="70" spans="3:8" s="31" customFormat="1" ht="14.25">
      <c r="C70" s="32"/>
      <c r="D70" s="32"/>
      <c r="E70" s="33"/>
      <c r="F70" s="33"/>
      <c r="G70" s="33"/>
      <c r="H70" s="33"/>
    </row>
  </sheetData>
  <mergeCells count="5">
    <mergeCell ref="A39:K39"/>
    <mergeCell ref="A1:I1"/>
    <mergeCell ref="A2:A3"/>
    <mergeCell ref="E2:K2"/>
    <mergeCell ref="A38:K38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83"/>
  <sheetViews>
    <sheetView zoomScale="80" zoomScaleNormal="80" workbookViewId="0" topLeftCell="A1">
      <selection activeCell="G34" sqref="G34"/>
    </sheetView>
  </sheetViews>
  <sheetFormatPr defaultColWidth="9.00390625" defaultRowHeight="12.75"/>
  <cols>
    <col min="1" max="1" width="3.875" style="31" customWidth="1"/>
    <col min="2" max="2" width="64.375" style="31" bestFit="1" customWidth="1"/>
    <col min="3" max="3" width="24.75390625" style="31" customWidth="1"/>
    <col min="4" max="4" width="24.75390625" style="43" customWidth="1"/>
    <col min="5" max="7" width="24.75390625" style="31" customWidth="1"/>
    <col min="8" max="16384" width="9.125" style="31" customWidth="1"/>
  </cols>
  <sheetData>
    <row r="1" spans="1:7" ht="16.5" thickBot="1">
      <c r="A1" s="195" t="s">
        <v>136</v>
      </c>
      <c r="B1" s="195"/>
      <c r="C1" s="195"/>
      <c r="D1" s="195"/>
      <c r="E1" s="195"/>
      <c r="F1" s="195"/>
      <c r="G1" s="195"/>
    </row>
    <row r="2" spans="1:7" ht="15.75" thickBot="1">
      <c r="A2" s="191" t="s">
        <v>54</v>
      </c>
      <c r="B2" s="100"/>
      <c r="C2" s="196" t="s">
        <v>35</v>
      </c>
      <c r="D2" s="197"/>
      <c r="E2" s="196" t="s">
        <v>36</v>
      </c>
      <c r="F2" s="197"/>
      <c r="G2" s="101"/>
    </row>
    <row r="3" spans="1:7" ht="45.75" thickBot="1">
      <c r="A3" s="192"/>
      <c r="B3" s="44" t="s">
        <v>34</v>
      </c>
      <c r="C3" s="37" t="s">
        <v>69</v>
      </c>
      <c r="D3" s="37" t="s">
        <v>37</v>
      </c>
      <c r="E3" s="37" t="s">
        <v>38</v>
      </c>
      <c r="F3" s="37" t="s">
        <v>37</v>
      </c>
      <c r="G3" s="38" t="s">
        <v>149</v>
      </c>
    </row>
    <row r="4" spans="1:8" ht="15" customHeight="1">
      <c r="A4" s="21">
        <v>1</v>
      </c>
      <c r="B4" s="39" t="s">
        <v>111</v>
      </c>
      <c r="C4" s="40">
        <v>64.7438600000001</v>
      </c>
      <c r="D4" s="106">
        <v>0.03744302214745328</v>
      </c>
      <c r="E4" s="41">
        <v>41</v>
      </c>
      <c r="F4" s="106">
        <v>0.03037037037037037</v>
      </c>
      <c r="G4" s="42">
        <v>52.57897817028395</v>
      </c>
      <c r="H4" s="59"/>
    </row>
    <row r="5" spans="1:8" ht="14.25" customHeight="1">
      <c r="A5" s="21">
        <v>2</v>
      </c>
      <c r="B5" s="39" t="s">
        <v>110</v>
      </c>
      <c r="C5" s="40">
        <v>32.88191999999993</v>
      </c>
      <c r="D5" s="106">
        <v>0.04668285109768347</v>
      </c>
      <c r="E5" s="41">
        <v>24</v>
      </c>
      <c r="F5" s="106">
        <v>0.019002375296912115</v>
      </c>
      <c r="G5" s="42">
        <v>13.13493987932797</v>
      </c>
      <c r="H5" s="59"/>
    </row>
    <row r="6" spans="1:7" ht="14.25">
      <c r="A6" s="21">
        <v>3</v>
      </c>
      <c r="B6" s="39" t="s">
        <v>168</v>
      </c>
      <c r="C6" s="40">
        <v>8.268120099999942</v>
      </c>
      <c r="D6" s="106">
        <v>0.005883478239457964</v>
      </c>
      <c r="E6" s="41">
        <v>20</v>
      </c>
      <c r="F6" s="106">
        <v>0.001352447930754666</v>
      </c>
      <c r="G6" s="42">
        <v>1.9014357410644829</v>
      </c>
    </row>
    <row r="7" spans="1:7" ht="14.25">
      <c r="A7" s="21">
        <v>4</v>
      </c>
      <c r="B7" s="39" t="s">
        <v>109</v>
      </c>
      <c r="C7" s="40">
        <v>23.846489999999758</v>
      </c>
      <c r="D7" s="106">
        <v>0.0103581636122113</v>
      </c>
      <c r="E7" s="41">
        <v>0</v>
      </c>
      <c r="F7" s="106">
        <v>0</v>
      </c>
      <c r="G7" s="42">
        <v>0</v>
      </c>
    </row>
    <row r="8" spans="1:7" ht="14.25">
      <c r="A8" s="21">
        <v>5</v>
      </c>
      <c r="B8" s="39" t="s">
        <v>97</v>
      </c>
      <c r="C8" s="40">
        <v>19.946319999999833</v>
      </c>
      <c r="D8" s="106">
        <v>0.012474877559471164</v>
      </c>
      <c r="E8" s="41">
        <v>0</v>
      </c>
      <c r="F8" s="106">
        <v>0</v>
      </c>
      <c r="G8" s="42">
        <v>0</v>
      </c>
    </row>
    <row r="9" spans="1:7" ht="14.25">
      <c r="A9" s="21">
        <v>6</v>
      </c>
      <c r="B9" s="39" t="s">
        <v>82</v>
      </c>
      <c r="C9" s="40">
        <v>17.757459999999963</v>
      </c>
      <c r="D9" s="106">
        <v>0.010597992704923974</v>
      </c>
      <c r="E9" s="41">
        <v>0</v>
      </c>
      <c r="F9" s="106">
        <v>0</v>
      </c>
      <c r="G9" s="42">
        <v>0</v>
      </c>
    </row>
    <row r="10" spans="1:8" ht="14.25">
      <c r="A10" s="21">
        <v>7</v>
      </c>
      <c r="B10" s="39" t="s">
        <v>103</v>
      </c>
      <c r="C10" s="40">
        <v>15.776110000000102</v>
      </c>
      <c r="D10" s="106">
        <v>0.00939279504292512</v>
      </c>
      <c r="E10" s="41">
        <v>0</v>
      </c>
      <c r="F10" s="106">
        <v>0</v>
      </c>
      <c r="G10" s="42">
        <v>0</v>
      </c>
      <c r="H10" s="59"/>
    </row>
    <row r="11" spans="1:7" ht="14.25">
      <c r="A11" s="21">
        <v>8</v>
      </c>
      <c r="B11" s="39" t="s">
        <v>112</v>
      </c>
      <c r="C11" s="40">
        <v>10.146020000000018</v>
      </c>
      <c r="D11" s="106">
        <v>0.008599763514597942</v>
      </c>
      <c r="E11" s="41">
        <v>0</v>
      </c>
      <c r="F11" s="106">
        <v>0</v>
      </c>
      <c r="G11" s="42">
        <v>0</v>
      </c>
    </row>
    <row r="12" spans="1:7" ht="14.25">
      <c r="A12" s="21">
        <v>9</v>
      </c>
      <c r="B12" s="39" t="s">
        <v>85</v>
      </c>
      <c r="C12" s="40">
        <v>9.231890000000014</v>
      </c>
      <c r="D12" s="106">
        <v>0.01026154274196337</v>
      </c>
      <c r="E12" s="41">
        <v>0</v>
      </c>
      <c r="F12" s="106">
        <v>0</v>
      </c>
      <c r="G12" s="42">
        <v>0</v>
      </c>
    </row>
    <row r="13" spans="1:7" ht="14.25">
      <c r="A13" s="21">
        <v>10</v>
      </c>
      <c r="B13" s="39" t="s">
        <v>100</v>
      </c>
      <c r="C13" s="40">
        <v>4.20402999999997</v>
      </c>
      <c r="D13" s="106">
        <v>0.00963723872157111</v>
      </c>
      <c r="E13" s="41">
        <v>0</v>
      </c>
      <c r="F13" s="106">
        <v>0</v>
      </c>
      <c r="G13" s="42">
        <v>0</v>
      </c>
    </row>
    <row r="14" spans="1:7" ht="14.25">
      <c r="A14" s="21">
        <v>11</v>
      </c>
      <c r="B14" s="39" t="s">
        <v>26</v>
      </c>
      <c r="C14" s="40">
        <v>2.8772199999999724</v>
      </c>
      <c r="D14" s="106">
        <v>0.0030752425234380305</v>
      </c>
      <c r="E14" s="41">
        <v>0</v>
      </c>
      <c r="F14" s="106">
        <v>0</v>
      </c>
      <c r="G14" s="42">
        <v>0</v>
      </c>
    </row>
    <row r="15" spans="1:7" ht="14.25">
      <c r="A15" s="21">
        <v>12</v>
      </c>
      <c r="B15" s="39" t="s">
        <v>150</v>
      </c>
      <c r="C15" s="40">
        <v>0.0336100000012666</v>
      </c>
      <c r="D15" s="106">
        <v>3.6951931991543123E-06</v>
      </c>
      <c r="E15" s="41">
        <v>0</v>
      </c>
      <c r="F15" s="106">
        <v>0</v>
      </c>
      <c r="G15" s="42">
        <v>0</v>
      </c>
    </row>
    <row r="16" spans="1:7" ht="14.25">
      <c r="A16" s="21">
        <v>13</v>
      </c>
      <c r="B16" s="39" t="s">
        <v>153</v>
      </c>
      <c r="C16" s="40">
        <v>0</v>
      </c>
      <c r="D16" s="106">
        <v>0</v>
      </c>
      <c r="E16" s="41">
        <v>0</v>
      </c>
      <c r="F16" s="106">
        <v>0</v>
      </c>
      <c r="G16" s="42">
        <v>0</v>
      </c>
    </row>
    <row r="17" spans="1:7" ht="14.25">
      <c r="A17" s="21">
        <v>14</v>
      </c>
      <c r="B17" s="39" t="s">
        <v>119</v>
      </c>
      <c r="C17" s="40">
        <v>-0.07441480000002774</v>
      </c>
      <c r="D17" s="106">
        <v>-0.00015540419612344134</v>
      </c>
      <c r="E17" s="41">
        <v>0</v>
      </c>
      <c r="F17" s="106">
        <v>0</v>
      </c>
      <c r="G17" s="42">
        <v>0</v>
      </c>
    </row>
    <row r="18" spans="1:7" ht="14.25">
      <c r="A18" s="21">
        <v>15</v>
      </c>
      <c r="B18" s="39" t="s">
        <v>118</v>
      </c>
      <c r="C18" s="40">
        <v>-0.3624799999999814</v>
      </c>
      <c r="D18" s="106">
        <v>-0.0005591013275987833</v>
      </c>
      <c r="E18" s="41">
        <v>0</v>
      </c>
      <c r="F18" s="106">
        <v>0</v>
      </c>
      <c r="G18" s="42">
        <v>0</v>
      </c>
    </row>
    <row r="19" spans="1:7" ht="14.25">
      <c r="A19" s="21">
        <v>16</v>
      </c>
      <c r="B19" s="39" t="s">
        <v>33</v>
      </c>
      <c r="C19" s="40">
        <v>-2.364090000000084</v>
      </c>
      <c r="D19" s="106">
        <v>-0.001333337943062898</v>
      </c>
      <c r="E19" s="41">
        <v>0</v>
      </c>
      <c r="F19" s="106">
        <v>0</v>
      </c>
      <c r="G19" s="42">
        <v>0</v>
      </c>
    </row>
    <row r="20" spans="1:7" ht="14.25">
      <c r="A20" s="21">
        <v>17</v>
      </c>
      <c r="B20" s="39" t="s">
        <v>18</v>
      </c>
      <c r="C20" s="40">
        <v>-12.495429999999933</v>
      </c>
      <c r="D20" s="106">
        <v>-0.014040610565643567</v>
      </c>
      <c r="E20" s="41">
        <v>-2</v>
      </c>
      <c r="F20" s="106">
        <v>-0.0007621951219512195</v>
      </c>
      <c r="G20" s="42">
        <v>-0.6710759466498384</v>
      </c>
    </row>
    <row r="21" spans="1:7" ht="14.25">
      <c r="A21" s="21">
        <v>18</v>
      </c>
      <c r="B21" s="39" t="s">
        <v>107</v>
      </c>
      <c r="C21" s="40">
        <v>-45.959649999999904</v>
      </c>
      <c r="D21" s="106">
        <v>-0.012848469802407846</v>
      </c>
      <c r="E21" s="41">
        <v>-2</v>
      </c>
      <c r="F21" s="106">
        <v>-0.0003755868544600939</v>
      </c>
      <c r="G21" s="42">
        <v>-1.3173038910796289</v>
      </c>
    </row>
    <row r="22" spans="1:7" ht="13.5" customHeight="1">
      <c r="A22" s="21">
        <v>19</v>
      </c>
      <c r="B22" s="39" t="s">
        <v>28</v>
      </c>
      <c r="C22" s="40">
        <v>-9.111359999999987</v>
      </c>
      <c r="D22" s="106">
        <v>-0.014189648883372777</v>
      </c>
      <c r="E22" s="41">
        <v>-7</v>
      </c>
      <c r="F22" s="106">
        <v>-0.006097560975609756</v>
      </c>
      <c r="G22" s="42">
        <v>-3.82175573170732</v>
      </c>
    </row>
    <row r="23" spans="1:7" ht="14.25">
      <c r="A23" s="21">
        <v>20</v>
      </c>
      <c r="B23" s="39" t="s">
        <v>86</v>
      </c>
      <c r="C23" s="40">
        <v>-4.297260000000009</v>
      </c>
      <c r="D23" s="106">
        <v>-0.02760448842252244</v>
      </c>
      <c r="E23" s="41">
        <v>-133</v>
      </c>
      <c r="F23" s="106">
        <v>-0.027725661872003336</v>
      </c>
      <c r="G23" s="42">
        <v>-4.280638686679172</v>
      </c>
    </row>
    <row r="24" spans="1:7" ht="14.25">
      <c r="A24" s="21">
        <v>21</v>
      </c>
      <c r="B24" s="39" t="s">
        <v>21</v>
      </c>
      <c r="C24" s="40">
        <v>27.760430000000166</v>
      </c>
      <c r="D24" s="106">
        <v>0.007332329825157563</v>
      </c>
      <c r="E24" s="41">
        <v>-5</v>
      </c>
      <c r="F24" s="106">
        <v>-0.0013231013495633766</v>
      </c>
      <c r="G24" s="42">
        <v>-5.002204948399028</v>
      </c>
    </row>
    <row r="25" spans="1:7" ht="14.25">
      <c r="A25" s="21">
        <v>22</v>
      </c>
      <c r="B25" s="39" t="s">
        <v>22</v>
      </c>
      <c r="C25" s="40">
        <v>-11.725679999999935</v>
      </c>
      <c r="D25" s="106">
        <v>-0.008677991895765826</v>
      </c>
      <c r="E25" s="41">
        <v>-140</v>
      </c>
      <c r="F25" s="106">
        <v>-0.004868549172346641</v>
      </c>
      <c r="G25" s="42">
        <v>-6.56397025741763</v>
      </c>
    </row>
    <row r="26" spans="1:7" ht="14.25">
      <c r="A26" s="21">
        <v>23</v>
      </c>
      <c r="B26" s="39" t="s">
        <v>84</v>
      </c>
      <c r="C26" s="40">
        <v>13.953320000000065</v>
      </c>
      <c r="D26" s="106">
        <v>0.00690194479116888</v>
      </c>
      <c r="E26" s="41">
        <v>-5</v>
      </c>
      <c r="F26" s="106">
        <v>-0.0038284839203675345</v>
      </c>
      <c r="G26" s="42">
        <v>-7.7896958652372925</v>
      </c>
    </row>
    <row r="27" spans="1:7" ht="14.25">
      <c r="A27" s="21">
        <v>24</v>
      </c>
      <c r="B27" s="39" t="s">
        <v>171</v>
      </c>
      <c r="C27" s="40">
        <v>4.9536299999998885</v>
      </c>
      <c r="D27" s="106">
        <v>0.003227583905499011</v>
      </c>
      <c r="E27" s="41">
        <v>-10</v>
      </c>
      <c r="F27" s="106">
        <v>-0.0073964497041420114</v>
      </c>
      <c r="G27" s="42">
        <v>-11.65444884500851</v>
      </c>
    </row>
    <row r="28" spans="1:7" ht="14.25">
      <c r="A28" s="21">
        <v>25</v>
      </c>
      <c r="B28" s="39" t="s">
        <v>81</v>
      </c>
      <c r="C28" s="40">
        <v>-3.684370000000112</v>
      </c>
      <c r="D28" s="106">
        <v>-0.0014403973396015569</v>
      </c>
      <c r="E28" s="41">
        <v>-27</v>
      </c>
      <c r="F28" s="106">
        <v>-0.005827757392618174</v>
      </c>
      <c r="G28" s="42">
        <v>-14.753858839368053</v>
      </c>
    </row>
    <row r="29" spans="1:7" ht="14.25">
      <c r="A29" s="21">
        <v>26</v>
      </c>
      <c r="B29" s="39" t="s">
        <v>124</v>
      </c>
      <c r="C29" s="40">
        <v>-13.708869999999877</v>
      </c>
      <c r="D29" s="106">
        <v>-0.009369813093045284</v>
      </c>
      <c r="E29" s="41">
        <v>-10</v>
      </c>
      <c r="F29" s="106">
        <v>-0.012180267965895249</v>
      </c>
      <c r="G29" s="42">
        <v>-17.725871010962198</v>
      </c>
    </row>
    <row r="30" spans="1:7" ht="14.25">
      <c r="A30" s="21">
        <v>27</v>
      </c>
      <c r="B30" s="39" t="s">
        <v>23</v>
      </c>
      <c r="C30" s="40">
        <v>-53.80125</v>
      </c>
      <c r="D30" s="106">
        <v>-0.015294282549238748</v>
      </c>
      <c r="E30" s="41">
        <v>-55</v>
      </c>
      <c r="F30" s="106">
        <v>-0.005077079294747531</v>
      </c>
      <c r="G30" s="42">
        <v>-17.87511247798825</v>
      </c>
    </row>
    <row r="31" spans="1:7" ht="14.25">
      <c r="A31" s="21">
        <v>28</v>
      </c>
      <c r="B31" s="39" t="s">
        <v>80</v>
      </c>
      <c r="C31" s="40">
        <v>43.69809999999963</v>
      </c>
      <c r="D31" s="106">
        <v>0.009004831040201755</v>
      </c>
      <c r="E31" s="41">
        <v>-41170</v>
      </c>
      <c r="F31" s="106">
        <v>-0.005088271688248255</v>
      </c>
      <c r="G31" s="42">
        <v>-24.834435530743132</v>
      </c>
    </row>
    <row r="32" spans="1:7" ht="14.25">
      <c r="A32" s="21">
        <v>29</v>
      </c>
      <c r="B32" s="39" t="s">
        <v>31</v>
      </c>
      <c r="C32" s="40">
        <v>-31.762770000000017</v>
      </c>
      <c r="D32" s="106">
        <v>-0.051381057708481115</v>
      </c>
      <c r="E32" s="41">
        <v>-454</v>
      </c>
      <c r="F32" s="106">
        <v>-0.04346577309717568</v>
      </c>
      <c r="G32" s="42">
        <v>-26.44465893729058</v>
      </c>
    </row>
    <row r="33" spans="1:7" ht="14.25">
      <c r="A33" s="21">
        <v>30</v>
      </c>
      <c r="B33" s="39" t="s">
        <v>172</v>
      </c>
      <c r="C33" s="40">
        <v>9.629919999999926</v>
      </c>
      <c r="D33" s="106">
        <v>0.0020936428298841056</v>
      </c>
      <c r="E33" s="41">
        <v>-15</v>
      </c>
      <c r="F33" s="106">
        <v>-0.006864988558352402</v>
      </c>
      <c r="G33" s="42">
        <v>-31.672070800915233</v>
      </c>
    </row>
    <row r="34" spans="1:7" ht="14.25">
      <c r="A34" s="21">
        <v>31</v>
      </c>
      <c r="B34" s="39" t="s">
        <v>113</v>
      </c>
      <c r="C34" s="40">
        <v>-33.582469999999965</v>
      </c>
      <c r="D34" s="106">
        <v>-0.04337152794997681</v>
      </c>
      <c r="E34" s="41">
        <v>-32</v>
      </c>
      <c r="F34" s="106">
        <v>-0.05152979066022544</v>
      </c>
      <c r="G34" s="42">
        <v>-39.73964264090177</v>
      </c>
    </row>
    <row r="35" spans="1:7" ht="14.25">
      <c r="A35" s="21">
        <v>32</v>
      </c>
      <c r="B35" s="39" t="s">
        <v>105</v>
      </c>
      <c r="C35" s="40">
        <v>501.7758599999994</v>
      </c>
      <c r="D35" s="106">
        <v>0.0251967194185147</v>
      </c>
      <c r="E35" s="41">
        <v>-535</v>
      </c>
      <c r="F35" s="106">
        <v>-0.009268402543180362</v>
      </c>
      <c r="G35" s="42">
        <v>-191.06572645021114</v>
      </c>
    </row>
    <row r="36" spans="1:7" ht="14.25">
      <c r="A36" s="21">
        <v>33</v>
      </c>
      <c r="B36" s="39" t="s">
        <v>24</v>
      </c>
      <c r="C36" s="40">
        <v>-7459.726489999998</v>
      </c>
      <c r="D36" s="106">
        <v>-0.211555534617533</v>
      </c>
      <c r="E36" s="41">
        <v>-4807</v>
      </c>
      <c r="F36" s="106">
        <v>-0.22015113350125945</v>
      </c>
      <c r="G36" s="42">
        <v>-7799.450082130132</v>
      </c>
    </row>
    <row r="37" spans="1:8" ht="15.75" thickBot="1">
      <c r="A37" s="99"/>
      <c r="B37" s="102" t="s">
        <v>66</v>
      </c>
      <c r="C37" s="103">
        <f>SUM(C4:C36)</f>
        <v>-6871.1722746999985</v>
      </c>
      <c r="D37" s="107">
        <v>-0.05963668974479323</v>
      </c>
      <c r="E37" s="104">
        <f>SUM(E4:E36)</f>
        <v>-47324</v>
      </c>
      <c r="F37" s="107">
        <v>-0.005617062652729173</v>
      </c>
      <c r="G37" s="105">
        <f>SUM(G4:G36)</f>
        <v>-8137.047199200014</v>
      </c>
      <c r="H37" s="59"/>
    </row>
    <row r="38" spans="2:8" ht="14.25">
      <c r="B38" s="75"/>
      <c r="C38" s="76"/>
      <c r="D38" s="77"/>
      <c r="E38" s="78"/>
      <c r="F38" s="77"/>
      <c r="G38" s="76"/>
      <c r="H38" s="59"/>
    </row>
    <row r="57" spans="2:5" ht="15">
      <c r="B57" s="67"/>
      <c r="C57" s="68"/>
      <c r="D57" s="69"/>
      <c r="E57" s="70"/>
    </row>
    <row r="58" spans="2:5" ht="15">
      <c r="B58" s="67"/>
      <c r="C58" s="68"/>
      <c r="D58" s="69"/>
      <c r="E58" s="70"/>
    </row>
    <row r="59" spans="2:5" ht="15">
      <c r="B59" s="67"/>
      <c r="C59" s="68"/>
      <c r="D59" s="69"/>
      <c r="E59" s="70"/>
    </row>
    <row r="60" spans="2:5" ht="15">
      <c r="B60" s="67"/>
      <c r="C60" s="68"/>
      <c r="D60" s="69"/>
      <c r="E60" s="70"/>
    </row>
    <row r="61" spans="2:5" ht="15">
      <c r="B61" s="67"/>
      <c r="C61" s="68"/>
      <c r="D61" s="69"/>
      <c r="E61" s="70"/>
    </row>
    <row r="62" spans="2:5" ht="15">
      <c r="B62" s="67"/>
      <c r="C62" s="68"/>
      <c r="D62" s="69"/>
      <c r="E62" s="70"/>
    </row>
    <row r="63" spans="2:5" ht="15.75" thickBot="1">
      <c r="B63" s="89"/>
      <c r="C63" s="89"/>
      <c r="D63" s="89"/>
      <c r="E63" s="89"/>
    </row>
    <row r="66" ht="14.25" customHeight="1"/>
    <row r="67" ht="14.25">
      <c r="F67" s="59"/>
    </row>
    <row r="69" ht="14.25">
      <c r="F69"/>
    </row>
    <row r="70" ht="14.25">
      <c r="F70"/>
    </row>
    <row r="71" spans="2:6" ht="30.75" thickBot="1">
      <c r="B71" s="44" t="s">
        <v>34</v>
      </c>
      <c r="C71" s="37" t="s">
        <v>74</v>
      </c>
      <c r="D71" s="37" t="s">
        <v>75</v>
      </c>
      <c r="E71" s="66" t="s">
        <v>70</v>
      </c>
      <c r="F71"/>
    </row>
    <row r="72" spans="2:5" ht="14.25">
      <c r="B72" s="39" t="str">
        <f aca="true" t="shared" si="0" ref="B72:D76">B4</f>
        <v>УНIВЕР.УА/Михайло Грушевський: Фонд Державних Паперiв</v>
      </c>
      <c r="C72" s="40">
        <f t="shared" si="0"/>
        <v>64.7438600000001</v>
      </c>
      <c r="D72" s="106">
        <f t="shared" si="0"/>
        <v>0.03744302214745328</v>
      </c>
      <c r="E72" s="42">
        <f>G4</f>
        <v>52.57897817028395</v>
      </c>
    </row>
    <row r="73" spans="2:5" ht="14.25">
      <c r="B73" s="39" t="str">
        <f t="shared" si="0"/>
        <v>УНІВЕР.УА/Ярослав Мудрий: Фонд Акцiй</v>
      </c>
      <c r="C73" s="40">
        <f t="shared" si="0"/>
        <v>32.88191999999993</v>
      </c>
      <c r="D73" s="106">
        <f t="shared" si="0"/>
        <v>0.04668285109768347</v>
      </c>
      <c r="E73" s="42">
        <f>G5</f>
        <v>13.13493987932797</v>
      </c>
    </row>
    <row r="74" spans="2:5" ht="14.25">
      <c r="B74" s="39" t="str">
        <f t="shared" si="0"/>
        <v>КІНТО-Казначейський</v>
      </c>
      <c r="C74" s="40">
        <f t="shared" si="0"/>
        <v>8.268120099999942</v>
      </c>
      <c r="D74" s="106">
        <f t="shared" si="0"/>
        <v>0.005883478239457964</v>
      </c>
      <c r="E74" s="42">
        <f>G6</f>
        <v>1.9014357410644829</v>
      </c>
    </row>
    <row r="75" spans="2:5" ht="14.25">
      <c r="B75" s="39" t="str">
        <f t="shared" si="0"/>
        <v>Дельта-Фонд грошового ринку</v>
      </c>
      <c r="C75" s="40">
        <f t="shared" si="0"/>
        <v>23.846489999999758</v>
      </c>
      <c r="D75" s="106">
        <f t="shared" si="0"/>
        <v>0.0103581636122113</v>
      </c>
      <c r="E75" s="42">
        <f>G7</f>
        <v>0</v>
      </c>
    </row>
    <row r="76" spans="2:5" ht="14.25">
      <c r="B76" s="142" t="str">
        <f t="shared" si="0"/>
        <v>ВСІ</v>
      </c>
      <c r="C76" s="143">
        <f t="shared" si="0"/>
        <v>19.946319999999833</v>
      </c>
      <c r="D76" s="144">
        <f t="shared" si="0"/>
        <v>0.012474877559471164</v>
      </c>
      <c r="E76" s="145">
        <f>G8</f>
        <v>0</v>
      </c>
    </row>
    <row r="77" spans="2:5" ht="14.25">
      <c r="B77" s="138" t="str">
        <f>B32</f>
        <v>Надбання</v>
      </c>
      <c r="C77" s="139">
        <f aca="true" t="shared" si="1" ref="C77:D80">C32</f>
        <v>-31.762770000000017</v>
      </c>
      <c r="D77" s="140">
        <f t="shared" si="1"/>
        <v>-0.051381057708481115</v>
      </c>
      <c r="E77" s="141">
        <f>G32</f>
        <v>-26.44465893729058</v>
      </c>
    </row>
    <row r="78" spans="2:5" ht="14.25">
      <c r="B78" s="138" t="str">
        <f>B33</f>
        <v>ФІДО Фонд Облігаційний</v>
      </c>
      <c r="C78" s="139">
        <f t="shared" si="1"/>
        <v>9.629919999999926</v>
      </c>
      <c r="D78" s="140">
        <f t="shared" si="1"/>
        <v>0.0020936428298841056</v>
      </c>
      <c r="E78" s="141">
        <f>G33</f>
        <v>-31.672070800915233</v>
      </c>
    </row>
    <row r="79" spans="2:5" ht="14.25">
      <c r="B79" s="138" t="str">
        <f>B34</f>
        <v>УНІВЕР.УА/Володимир Великий: Фонд Збалансований</v>
      </c>
      <c r="C79" s="139">
        <f t="shared" si="1"/>
        <v>-33.582469999999965</v>
      </c>
      <c r="D79" s="140">
        <f t="shared" si="1"/>
        <v>-0.04337152794997681</v>
      </c>
      <c r="E79" s="141">
        <f>G34</f>
        <v>-39.73964264090177</v>
      </c>
    </row>
    <row r="80" spans="2:5" ht="14.25">
      <c r="B80" s="138" t="str">
        <f>B35</f>
        <v>КІНТО-Класичний</v>
      </c>
      <c r="C80" s="139">
        <f t="shared" si="1"/>
        <v>501.7758599999994</v>
      </c>
      <c r="D80" s="140">
        <f t="shared" si="1"/>
        <v>0.0251967194185147</v>
      </c>
      <c r="E80" s="141">
        <f>G35</f>
        <v>-191.06572645021114</v>
      </c>
    </row>
    <row r="81" spans="2:5" ht="14.25">
      <c r="B81" s="138" t="str">
        <f>B36</f>
        <v>ОТП Класичний</v>
      </c>
      <c r="C81" s="139">
        <f>C36</f>
        <v>-7459.726489999998</v>
      </c>
      <c r="D81" s="140">
        <f>D36</f>
        <v>-0.211555534617533</v>
      </c>
      <c r="E81" s="141">
        <f>G36</f>
        <v>-7799.450082130132</v>
      </c>
    </row>
    <row r="82" spans="2:5" ht="14.25">
      <c r="B82" s="152" t="s">
        <v>73</v>
      </c>
      <c r="C82" s="153">
        <f>C37-SUM(C72:C81)</f>
        <v>-7.193034799999623</v>
      </c>
      <c r="D82" s="154"/>
      <c r="E82" s="153">
        <f>G37-SUM(E72:E81)</f>
        <v>-116.29037203123971</v>
      </c>
    </row>
    <row r="83" spans="2:5" ht="15">
      <c r="B83" s="150" t="s">
        <v>66</v>
      </c>
      <c r="C83" s="151">
        <f>SUM(C72:C82)</f>
        <v>-6871.1722746999985</v>
      </c>
      <c r="D83" s="151"/>
      <c r="E83" s="151">
        <f>SUM(E72:E82)</f>
        <v>-8137.047199200014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23"/>
  <sheetViews>
    <sheetView zoomScale="80" zoomScaleNormal="80" workbookViewId="0" topLeftCell="A1">
      <selection activeCell="A4" sqref="A4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3" t="s">
        <v>34</v>
      </c>
      <c r="B1" s="74" t="s">
        <v>127</v>
      </c>
      <c r="C1" s="10"/>
    </row>
    <row r="2" spans="1:3" ht="14.25">
      <c r="A2" s="176" t="s">
        <v>18</v>
      </c>
      <c r="B2" s="177">
        <v>-0.013288543907052253</v>
      </c>
      <c r="C2" s="10"/>
    </row>
    <row r="3" spans="1:3" ht="14.25">
      <c r="A3" s="155" t="s">
        <v>107</v>
      </c>
      <c r="B3" s="163">
        <v>-0.012477569358905094</v>
      </c>
      <c r="C3" s="10"/>
    </row>
    <row r="4" spans="1:3" ht="14.25">
      <c r="A4" s="156" t="s">
        <v>23</v>
      </c>
      <c r="B4" s="184">
        <v>-0.010269341515677932</v>
      </c>
      <c r="C4" s="10"/>
    </row>
    <row r="5" spans="1:3" ht="14.25">
      <c r="A5" s="156" t="s">
        <v>31</v>
      </c>
      <c r="B5" s="165">
        <v>-0.008274962242548534</v>
      </c>
      <c r="C5" s="10"/>
    </row>
    <row r="6" spans="1:3" ht="14.25">
      <c r="A6" s="155" t="s">
        <v>28</v>
      </c>
      <c r="B6" s="164">
        <v>-0.008141732618853426</v>
      </c>
      <c r="C6" s="10"/>
    </row>
    <row r="7" spans="1:3" ht="14.25">
      <c r="A7" s="155" t="s">
        <v>22</v>
      </c>
      <c r="B7" s="164">
        <v>-0.0038280799187582204</v>
      </c>
      <c r="C7" s="10"/>
    </row>
    <row r="8" spans="1:3" ht="14.25">
      <c r="A8" s="155" t="s">
        <v>33</v>
      </c>
      <c r="B8" s="164">
        <v>-0.0013333379430535697</v>
      </c>
      <c r="C8" s="10"/>
    </row>
    <row r="9" spans="1:3" ht="14.25">
      <c r="A9" s="155" t="s">
        <v>118</v>
      </c>
      <c r="B9" s="164">
        <v>-0.0005591013276140533</v>
      </c>
      <c r="C9" s="10"/>
    </row>
    <row r="10" spans="1:3" ht="14.25">
      <c r="A10" s="155" t="s">
        <v>119</v>
      </c>
      <c r="B10" s="164">
        <v>-0.000155404196121256</v>
      </c>
      <c r="C10" s="10"/>
    </row>
    <row r="11" spans="1:3" ht="14.25">
      <c r="A11" s="155" t="s">
        <v>153</v>
      </c>
      <c r="B11" s="164">
        <v>0</v>
      </c>
      <c r="C11" s="10"/>
    </row>
    <row r="12" spans="1:3" ht="14.25">
      <c r="A12" s="155" t="s">
        <v>150</v>
      </c>
      <c r="B12" s="164">
        <v>3.695193200980995E-06</v>
      </c>
      <c r="C12" s="10"/>
    </row>
    <row r="13" spans="1:3" ht="14.25">
      <c r="A13" s="155" t="s">
        <v>86</v>
      </c>
      <c r="B13" s="164">
        <v>0.0001246288673288909</v>
      </c>
      <c r="C13" s="10"/>
    </row>
    <row r="14" spans="1:3" ht="14.25">
      <c r="A14" s="155" t="s">
        <v>124</v>
      </c>
      <c r="B14" s="164">
        <v>0.0028451090636352205</v>
      </c>
      <c r="C14" s="10"/>
    </row>
    <row r="15" spans="1:3" ht="14.25">
      <c r="A15" s="155" t="s">
        <v>26</v>
      </c>
      <c r="B15" s="164">
        <v>0.0030752425234179537</v>
      </c>
      <c r="C15" s="10"/>
    </row>
    <row r="16" spans="1:3" ht="14.25">
      <c r="A16" s="155" t="s">
        <v>81</v>
      </c>
      <c r="B16" s="164">
        <v>0.004413078403313175</v>
      </c>
      <c r="C16" s="10"/>
    </row>
    <row r="17" spans="1:3" ht="14.25">
      <c r="A17" s="155" t="s">
        <v>168</v>
      </c>
      <c r="B17" s="164">
        <v>0.004524910602720533</v>
      </c>
      <c r="C17" s="10"/>
    </row>
    <row r="18" spans="1:3" ht="14.25">
      <c r="A18" s="156" t="s">
        <v>111</v>
      </c>
      <c r="B18" s="165">
        <v>0.006864183967691728</v>
      </c>
      <c r="C18" s="10"/>
    </row>
    <row r="19" spans="1:3" ht="14.25">
      <c r="A19" s="155" t="s">
        <v>112</v>
      </c>
      <c r="B19" s="164">
        <v>0.008599763514602676</v>
      </c>
      <c r="C19" s="10"/>
    </row>
    <row r="20" spans="1:3" ht="14.25">
      <c r="A20" s="155" t="s">
        <v>113</v>
      </c>
      <c r="B20" s="164">
        <v>0.008601495998405762</v>
      </c>
      <c r="C20" s="10"/>
    </row>
    <row r="21" spans="1:3" ht="14.25">
      <c r="A21" s="155" t="s">
        <v>21</v>
      </c>
      <c r="B21" s="164">
        <v>0.008666898359635855</v>
      </c>
      <c r="C21" s="10"/>
    </row>
    <row r="22" spans="1:3" ht="14.25">
      <c r="A22" s="155" t="s">
        <v>172</v>
      </c>
      <c r="B22" s="164">
        <v>0.009020557411647312</v>
      </c>
      <c r="C22" s="10"/>
    </row>
    <row r="23" spans="1:3" ht="14.25">
      <c r="A23" s="155" t="s">
        <v>103</v>
      </c>
      <c r="B23" s="164">
        <v>0.00939279504292534</v>
      </c>
      <c r="C23" s="10"/>
    </row>
    <row r="24" spans="1:3" ht="14.25">
      <c r="A24" s="155" t="s">
        <v>100</v>
      </c>
      <c r="B24" s="164">
        <v>0.009637238721571961</v>
      </c>
      <c r="C24" s="10"/>
    </row>
    <row r="25" spans="1:3" ht="14.25">
      <c r="A25" s="155" t="s">
        <v>85</v>
      </c>
      <c r="B25" s="164">
        <v>0.010261542741996532</v>
      </c>
      <c r="C25" s="10"/>
    </row>
    <row r="26" spans="1:3" ht="14.25">
      <c r="A26" s="155" t="s">
        <v>109</v>
      </c>
      <c r="B26" s="164">
        <v>0.01035816361221209</v>
      </c>
      <c r="C26" s="10"/>
    </row>
    <row r="27" spans="1:3" ht="14.25">
      <c r="A27" s="155" t="s">
        <v>82</v>
      </c>
      <c r="B27" s="164">
        <v>0.010597992704905801</v>
      </c>
      <c r="C27" s="10"/>
    </row>
    <row r="28" spans="1:3" ht="14.25">
      <c r="A28" s="155" t="s">
        <v>171</v>
      </c>
      <c r="B28" s="164">
        <v>0.01070319928482344</v>
      </c>
      <c r="C28" s="10"/>
    </row>
    <row r="29" spans="1:3" ht="14.25">
      <c r="A29" s="155" t="s">
        <v>84</v>
      </c>
      <c r="B29" s="164">
        <v>0.010771667868761492</v>
      </c>
      <c r="C29" s="10"/>
    </row>
    <row r="30" spans="1:3" ht="14.25">
      <c r="A30" s="155" t="s">
        <v>24</v>
      </c>
      <c r="B30" s="164">
        <v>0.011022134227560043</v>
      </c>
      <c r="C30" s="10"/>
    </row>
    <row r="31" spans="1:3" ht="14.25">
      <c r="A31" s="155" t="s">
        <v>97</v>
      </c>
      <c r="B31" s="164">
        <v>0.01247487755947252</v>
      </c>
      <c r="C31" s="10"/>
    </row>
    <row r="32" spans="1:3" ht="14.25">
      <c r="A32" s="155" t="s">
        <v>80</v>
      </c>
      <c r="B32" s="164">
        <v>0.014165179007740614</v>
      </c>
      <c r="C32" s="10"/>
    </row>
    <row r="33" spans="1:3" ht="14.25">
      <c r="A33" s="155" t="s">
        <v>110</v>
      </c>
      <c r="B33" s="164">
        <v>0.027164289771857142</v>
      </c>
      <c r="C33" s="10"/>
    </row>
    <row r="34" spans="1:3" ht="14.25">
      <c r="A34" s="155" t="s">
        <v>105</v>
      </c>
      <c r="B34" s="164">
        <v>0.034787546950314274</v>
      </c>
      <c r="C34" s="10"/>
    </row>
    <row r="35" spans="1:3" ht="14.25">
      <c r="A35" s="157" t="s">
        <v>39</v>
      </c>
      <c r="B35" s="163">
        <v>0.005143882374883545</v>
      </c>
      <c r="C35" s="10"/>
    </row>
    <row r="36" spans="1:3" ht="14.25">
      <c r="A36" s="157" t="s">
        <v>1</v>
      </c>
      <c r="B36" s="163">
        <v>0.0229</v>
      </c>
      <c r="C36" s="10"/>
    </row>
    <row r="37" spans="1:3" ht="14.25">
      <c r="A37" s="157" t="s">
        <v>0</v>
      </c>
      <c r="B37" s="163">
        <v>-0.0024</v>
      </c>
      <c r="C37" s="64"/>
    </row>
    <row r="38" spans="1:3" ht="14.25">
      <c r="A38" s="157" t="s">
        <v>40</v>
      </c>
      <c r="B38" s="163">
        <v>0.023</v>
      </c>
      <c r="C38" s="9"/>
    </row>
    <row r="39" spans="1:3" ht="14.25">
      <c r="A39" s="157" t="s">
        <v>41</v>
      </c>
      <c r="B39" s="163">
        <v>0.0068</v>
      </c>
      <c r="C39" s="84"/>
    </row>
    <row r="40" spans="1:3" ht="14.25">
      <c r="A40" s="157" t="s">
        <v>42</v>
      </c>
      <c r="B40" s="163">
        <v>0.017</v>
      </c>
      <c r="C40" s="10"/>
    </row>
    <row r="41" spans="1:3" ht="15" thickBot="1">
      <c r="A41" s="158" t="s">
        <v>180</v>
      </c>
      <c r="B41" s="166">
        <v>0.0234</v>
      </c>
      <c r="C41" s="10"/>
    </row>
    <row r="42" spans="2:3" ht="12.75">
      <c r="B42" s="10"/>
      <c r="C42" s="10"/>
    </row>
    <row r="43" ht="12.75">
      <c r="C43" s="10"/>
    </row>
    <row r="44" spans="2:3" ht="12.75">
      <c r="B44" s="10"/>
      <c r="C44" s="10"/>
    </row>
    <row r="45" ht="12.75">
      <c r="C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3"/>
  <sheetViews>
    <sheetView zoomScale="80" zoomScaleNormal="80" workbookViewId="0" topLeftCell="A1">
      <selection activeCell="E13" sqref="E13"/>
    </sheetView>
  </sheetViews>
  <sheetFormatPr defaultColWidth="9.00390625" defaultRowHeight="12.75"/>
  <cols>
    <col min="1" max="1" width="4.75390625" style="33" customWidth="1"/>
    <col min="2" max="2" width="48.875" style="31" bestFit="1" customWidth="1"/>
    <col min="3" max="4" width="12.75390625" style="33" customWidth="1"/>
    <col min="5" max="5" width="16.75390625" style="43" customWidth="1"/>
    <col min="6" max="6" width="14.75390625" style="48" customWidth="1"/>
    <col min="7" max="7" width="14.75390625" style="43" customWidth="1"/>
    <col min="8" max="8" width="12.75390625" style="48" customWidth="1"/>
    <col min="9" max="9" width="47.875" style="31" bestFit="1" customWidth="1"/>
    <col min="10" max="10" width="34.75390625" style="31" customWidth="1"/>
    <col min="11" max="20" width="4.75390625" style="31" customWidth="1"/>
    <col min="21" max="16384" width="9.125" style="31" customWidth="1"/>
  </cols>
  <sheetData>
    <row r="1" spans="1:13" s="45" customFormat="1" ht="16.5" thickBot="1">
      <c r="A1" s="185" t="s">
        <v>158</v>
      </c>
      <c r="B1" s="185"/>
      <c r="C1" s="185"/>
      <c r="D1" s="185"/>
      <c r="E1" s="185"/>
      <c r="F1" s="185"/>
      <c r="G1" s="185"/>
      <c r="H1" s="185"/>
      <c r="I1" s="185"/>
      <c r="J1" s="185"/>
      <c r="K1" s="13"/>
      <c r="L1" s="14"/>
      <c r="M1" s="14"/>
    </row>
    <row r="2" spans="1:10" ht="30.75" thickBot="1">
      <c r="A2" s="15" t="s">
        <v>54</v>
      </c>
      <c r="B2" s="15" t="s">
        <v>34</v>
      </c>
      <c r="C2" s="46" t="s">
        <v>46</v>
      </c>
      <c r="D2" s="46" t="s">
        <v>47</v>
      </c>
      <c r="E2" s="46" t="s">
        <v>55</v>
      </c>
      <c r="F2" s="46" t="s">
        <v>56</v>
      </c>
      <c r="G2" s="46" t="s">
        <v>57</v>
      </c>
      <c r="H2" s="46" t="s">
        <v>15</v>
      </c>
      <c r="I2" s="46" t="s">
        <v>16</v>
      </c>
      <c r="J2" s="27" t="s">
        <v>17</v>
      </c>
    </row>
    <row r="3" spans="1:10" ht="14.25">
      <c r="A3" s="21">
        <v>1</v>
      </c>
      <c r="B3" s="119" t="s">
        <v>129</v>
      </c>
      <c r="C3" s="120" t="s">
        <v>51</v>
      </c>
      <c r="D3" s="121" t="s">
        <v>52</v>
      </c>
      <c r="E3" s="122">
        <v>11421554.96</v>
      </c>
      <c r="F3" s="123">
        <v>16437558</v>
      </c>
      <c r="G3" s="122">
        <v>0.694844998</v>
      </c>
      <c r="H3" s="58">
        <v>0.5</v>
      </c>
      <c r="I3" s="119" t="s">
        <v>130</v>
      </c>
      <c r="J3" s="124"/>
    </row>
    <row r="4" spans="1:10" ht="14.25" customHeight="1">
      <c r="A4" s="21">
        <v>2</v>
      </c>
      <c r="B4" s="119" t="s">
        <v>77</v>
      </c>
      <c r="C4" s="120" t="s">
        <v>51</v>
      </c>
      <c r="D4" s="121" t="s">
        <v>52</v>
      </c>
      <c r="E4" s="122">
        <v>9499390.34</v>
      </c>
      <c r="F4" s="123">
        <v>40048</v>
      </c>
      <c r="G4" s="122">
        <v>237.2001184</v>
      </c>
      <c r="H4" s="92">
        <v>100</v>
      </c>
      <c r="I4" s="119" t="s">
        <v>78</v>
      </c>
      <c r="J4" s="124" t="s">
        <v>79</v>
      </c>
    </row>
    <row r="5" spans="1:10" ht="14.25">
      <c r="A5" s="21">
        <v>3</v>
      </c>
      <c r="B5" s="119" t="s">
        <v>177</v>
      </c>
      <c r="C5" s="120" t="s">
        <v>51</v>
      </c>
      <c r="D5" s="121" t="s">
        <v>52</v>
      </c>
      <c r="E5" s="122">
        <v>3672157.543</v>
      </c>
      <c r="F5" s="123">
        <v>5399771</v>
      </c>
      <c r="G5" s="122">
        <v>0.680058014</v>
      </c>
      <c r="H5" s="58">
        <v>0.1</v>
      </c>
      <c r="I5" s="119" t="s">
        <v>178</v>
      </c>
      <c r="J5" s="124" t="s">
        <v>179</v>
      </c>
    </row>
    <row r="6" spans="1:10" ht="14.25">
      <c r="A6" s="21">
        <v>4</v>
      </c>
      <c r="B6" s="119" t="s">
        <v>173</v>
      </c>
      <c r="C6" s="120" t="s">
        <v>51</v>
      </c>
      <c r="D6" s="121" t="s">
        <v>52</v>
      </c>
      <c r="E6" s="122">
        <v>2737852.18</v>
      </c>
      <c r="F6" s="123">
        <v>49155</v>
      </c>
      <c r="G6" s="122">
        <v>55.69834564</v>
      </c>
      <c r="H6" s="58">
        <v>100</v>
      </c>
      <c r="I6" s="119" t="s">
        <v>49</v>
      </c>
      <c r="J6" s="124" t="s">
        <v>50</v>
      </c>
    </row>
    <row r="7" spans="1:10" s="47" customFormat="1" ht="14.25" collapsed="1">
      <c r="A7" s="21">
        <v>5</v>
      </c>
      <c r="B7" s="119" t="s">
        <v>162</v>
      </c>
      <c r="C7" s="120" t="s">
        <v>51</v>
      </c>
      <c r="D7" s="121" t="s">
        <v>52</v>
      </c>
      <c r="E7" s="122">
        <v>2184023.47</v>
      </c>
      <c r="F7" s="123">
        <v>1398</v>
      </c>
      <c r="G7" s="122">
        <v>1562.248548</v>
      </c>
      <c r="H7" s="58">
        <v>1000</v>
      </c>
      <c r="I7" s="119" t="s">
        <v>163</v>
      </c>
      <c r="J7" s="124" t="s">
        <v>164</v>
      </c>
    </row>
    <row r="8" spans="1:10" s="47" customFormat="1" ht="14.25">
      <c r="A8" s="21">
        <v>6</v>
      </c>
      <c r="B8" s="119" t="s">
        <v>92</v>
      </c>
      <c r="C8" s="120" t="s">
        <v>51</v>
      </c>
      <c r="D8" s="121" t="s">
        <v>52</v>
      </c>
      <c r="E8" s="122">
        <v>1912348.1</v>
      </c>
      <c r="F8" s="123">
        <v>52694</v>
      </c>
      <c r="G8" s="122">
        <v>36.2915721</v>
      </c>
      <c r="H8" s="58">
        <v>100</v>
      </c>
      <c r="I8" s="119" t="s">
        <v>58</v>
      </c>
      <c r="J8" s="124" t="s">
        <v>59</v>
      </c>
    </row>
    <row r="9" spans="1:10" s="47" customFormat="1" ht="14.25">
      <c r="A9" s="21">
        <v>7</v>
      </c>
      <c r="B9" s="119" t="s">
        <v>44</v>
      </c>
      <c r="C9" s="120" t="s">
        <v>51</v>
      </c>
      <c r="D9" s="121" t="s">
        <v>52</v>
      </c>
      <c r="E9" s="122">
        <v>1402971.61</v>
      </c>
      <c r="F9" s="123">
        <v>1437</v>
      </c>
      <c r="G9" s="122">
        <v>976.3198399</v>
      </c>
      <c r="H9" s="58">
        <v>1000</v>
      </c>
      <c r="I9" s="119" t="s">
        <v>25</v>
      </c>
      <c r="J9" s="124" t="s">
        <v>65</v>
      </c>
    </row>
    <row r="10" spans="1:10" s="47" customFormat="1" ht="14.25">
      <c r="A10" s="21">
        <v>8</v>
      </c>
      <c r="B10" s="119" t="s">
        <v>43</v>
      </c>
      <c r="C10" s="120" t="s">
        <v>51</v>
      </c>
      <c r="D10" s="121" t="s">
        <v>52</v>
      </c>
      <c r="E10" s="122">
        <v>1012857</v>
      </c>
      <c r="F10" s="123">
        <v>878</v>
      </c>
      <c r="G10" s="122">
        <v>1153.595672</v>
      </c>
      <c r="H10" s="58">
        <v>1000</v>
      </c>
      <c r="I10" s="119" t="s">
        <v>32</v>
      </c>
      <c r="J10" s="124" t="s">
        <v>154</v>
      </c>
    </row>
    <row r="11" spans="1:10" s="47" customFormat="1" ht="14.25">
      <c r="A11" s="21">
        <v>9</v>
      </c>
      <c r="B11" s="119" t="s">
        <v>114</v>
      </c>
      <c r="C11" s="120" t="s">
        <v>51</v>
      </c>
      <c r="D11" s="121" t="s">
        <v>52</v>
      </c>
      <c r="E11" s="122">
        <v>838864.11</v>
      </c>
      <c r="F11" s="123">
        <v>920</v>
      </c>
      <c r="G11" s="122">
        <v>911.8088152</v>
      </c>
      <c r="H11" s="58">
        <v>1000</v>
      </c>
      <c r="I11" s="119" t="s">
        <v>20</v>
      </c>
      <c r="J11" s="124" t="s">
        <v>62</v>
      </c>
    </row>
    <row r="12" spans="1:10" s="47" customFormat="1" ht="14.25">
      <c r="A12" s="21">
        <v>10</v>
      </c>
      <c r="B12" s="119" t="s">
        <v>94</v>
      </c>
      <c r="C12" s="120" t="s">
        <v>51</v>
      </c>
      <c r="D12" s="121" t="s">
        <v>52</v>
      </c>
      <c r="E12" s="122">
        <v>757779.371</v>
      </c>
      <c r="F12" s="123">
        <v>684</v>
      </c>
      <c r="G12" s="122">
        <v>1107.864577</v>
      </c>
      <c r="H12" s="58">
        <v>1000</v>
      </c>
      <c r="I12" s="119" t="s">
        <v>95</v>
      </c>
      <c r="J12" s="124" t="s">
        <v>64</v>
      </c>
    </row>
    <row r="13" spans="1:10" ht="15.75" thickBot="1">
      <c r="A13" s="186" t="s">
        <v>66</v>
      </c>
      <c r="B13" s="187"/>
      <c r="C13" s="125" t="s">
        <v>67</v>
      </c>
      <c r="D13" s="125" t="s">
        <v>67</v>
      </c>
      <c r="E13" s="108">
        <f>SUM(E3:E12)</f>
        <v>35439798.684</v>
      </c>
      <c r="F13" s="109">
        <f>SUM(F3:F12)</f>
        <v>21984543</v>
      </c>
      <c r="G13" s="125" t="s">
        <v>67</v>
      </c>
      <c r="H13" s="125" t="s">
        <v>67</v>
      </c>
      <c r="I13" s="125" t="s">
        <v>67</v>
      </c>
      <c r="J13" s="126" t="s">
        <v>67</v>
      </c>
    </row>
  </sheetData>
  <mergeCells count="2">
    <mergeCell ref="A1:J1"/>
    <mergeCell ref="A13:B13"/>
  </mergeCells>
  <hyperlinks>
    <hyperlink ref="J13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5"/>
  <sheetViews>
    <sheetView zoomScale="80" zoomScaleNormal="80" workbookViewId="0" topLeftCell="A1">
      <selection activeCell="I14" sqref="I1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9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8" t="s">
        <v>144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1" ht="15.75" customHeight="1" thickBot="1">
      <c r="A2" s="191" t="s">
        <v>54</v>
      </c>
      <c r="B2" s="112"/>
      <c r="C2" s="113"/>
      <c r="D2" s="114"/>
      <c r="E2" s="193" t="s">
        <v>93</v>
      </c>
      <c r="F2" s="193"/>
      <c r="G2" s="193"/>
      <c r="H2" s="193"/>
      <c r="I2" s="193"/>
      <c r="J2" s="193"/>
      <c r="K2" s="193"/>
    </row>
    <row r="3" spans="1:11" ht="45.75" thickBot="1">
      <c r="A3" s="192"/>
      <c r="B3" s="115" t="s">
        <v>34</v>
      </c>
      <c r="C3" s="28" t="s">
        <v>13</v>
      </c>
      <c r="D3" s="28" t="s">
        <v>14</v>
      </c>
      <c r="E3" s="17" t="s">
        <v>140</v>
      </c>
      <c r="F3" s="17" t="s">
        <v>155</v>
      </c>
      <c r="G3" s="17" t="s">
        <v>160</v>
      </c>
      <c r="H3" s="17" t="s">
        <v>133</v>
      </c>
      <c r="I3" s="17" t="s">
        <v>161</v>
      </c>
      <c r="J3" s="17" t="s">
        <v>68</v>
      </c>
      <c r="K3" s="18" t="s">
        <v>141</v>
      </c>
    </row>
    <row r="4" spans="1:11" ht="14.25" collapsed="1">
      <c r="A4" s="21">
        <v>1</v>
      </c>
      <c r="B4" s="29" t="s">
        <v>94</v>
      </c>
      <c r="C4" s="116">
        <v>38441</v>
      </c>
      <c r="D4" s="116">
        <v>38625</v>
      </c>
      <c r="E4" s="110">
        <v>0.025228590055436317</v>
      </c>
      <c r="F4" s="110">
        <v>0.015583358089242383</v>
      </c>
      <c r="G4" s="110">
        <v>-0.01771162759321865</v>
      </c>
      <c r="H4" s="110">
        <v>0.1999538269868426</v>
      </c>
      <c r="I4" s="110">
        <v>0.1490202311610207</v>
      </c>
      <c r="J4" s="117">
        <v>0.1078645774853797</v>
      </c>
      <c r="K4" s="137">
        <v>0.015687362112072112</v>
      </c>
    </row>
    <row r="5" spans="1:11" ht="14.25" collapsed="1">
      <c r="A5" s="21">
        <v>2</v>
      </c>
      <c r="B5" s="29" t="s">
        <v>177</v>
      </c>
      <c r="C5" s="116">
        <v>38574</v>
      </c>
      <c r="D5" s="116">
        <v>38782</v>
      </c>
      <c r="E5" s="110" t="s">
        <v>30</v>
      </c>
      <c r="F5" s="110" t="s">
        <v>30</v>
      </c>
      <c r="G5" s="110" t="s">
        <v>30</v>
      </c>
      <c r="H5" s="110">
        <v>-0.013162180444771576</v>
      </c>
      <c r="I5" s="110" t="s">
        <v>30</v>
      </c>
      <c r="J5" s="117">
        <v>5.800580141268943</v>
      </c>
      <c r="K5" s="136">
        <v>0.3657092544357654</v>
      </c>
    </row>
    <row r="6" spans="1:11" ht="14.25">
      <c r="A6" s="21">
        <v>3</v>
      </c>
      <c r="B6" s="29" t="s">
        <v>77</v>
      </c>
      <c r="C6" s="116">
        <v>38862</v>
      </c>
      <c r="D6" s="116">
        <v>38958</v>
      </c>
      <c r="E6" s="110">
        <v>-0.031369429169702756</v>
      </c>
      <c r="F6" s="110">
        <v>-0.047542397053299545</v>
      </c>
      <c r="G6" s="110">
        <v>-0.1194820875289081</v>
      </c>
      <c r="H6" s="110">
        <v>-0.07470760395891085</v>
      </c>
      <c r="I6" s="110">
        <v>-0.12461929365446145</v>
      </c>
      <c r="J6" s="117">
        <v>1.3720011835797048</v>
      </c>
      <c r="K6" s="136">
        <v>0.16459633112241945</v>
      </c>
    </row>
    <row r="7" spans="1:11" ht="14.25">
      <c r="A7" s="21">
        <v>4</v>
      </c>
      <c r="B7" s="29" t="s">
        <v>129</v>
      </c>
      <c r="C7" s="116">
        <v>38989</v>
      </c>
      <c r="D7" s="116">
        <v>39128</v>
      </c>
      <c r="E7" s="110">
        <v>0.006108468371810671</v>
      </c>
      <c r="F7" s="110">
        <v>0.013817372942656503</v>
      </c>
      <c r="G7" s="110">
        <v>0.009805559556260501</v>
      </c>
      <c r="H7" s="110">
        <v>-0.047235270802155616</v>
      </c>
      <c r="I7" s="110" t="s">
        <v>30</v>
      </c>
      <c r="J7" s="117">
        <v>0.38968999653111136</v>
      </c>
      <c r="K7" s="136">
        <v>0.06529464657673789</v>
      </c>
    </row>
    <row r="8" spans="1:11" ht="14.25">
      <c r="A8" s="21">
        <v>5</v>
      </c>
      <c r="B8" s="29" t="s">
        <v>43</v>
      </c>
      <c r="C8" s="116">
        <v>39100</v>
      </c>
      <c r="D8" s="116">
        <v>39268</v>
      </c>
      <c r="E8" s="110">
        <v>0.004411217440048132</v>
      </c>
      <c r="F8" s="110">
        <v>0.04001212211312022</v>
      </c>
      <c r="G8" s="110">
        <v>0.05884140853479547</v>
      </c>
      <c r="H8" s="110">
        <v>0.08574074122995223</v>
      </c>
      <c r="I8" s="110">
        <v>0.047620248636084606</v>
      </c>
      <c r="J8" s="117">
        <v>0.15359567198180013</v>
      </c>
      <c r="K8" s="136">
        <v>0.03009289181436836</v>
      </c>
    </row>
    <row r="9" spans="1:11" ht="14.25">
      <c r="A9" s="21">
        <v>6</v>
      </c>
      <c r="B9" s="29" t="s">
        <v>173</v>
      </c>
      <c r="C9" s="116">
        <v>39269</v>
      </c>
      <c r="D9" s="116">
        <v>39420</v>
      </c>
      <c r="E9" s="110">
        <v>-0.0018809762868888802</v>
      </c>
      <c r="F9" s="110">
        <v>-0.0038639032747291857</v>
      </c>
      <c r="G9" s="110">
        <v>-0.05035524278871151</v>
      </c>
      <c r="H9" s="110">
        <v>-0.06330439536734966</v>
      </c>
      <c r="I9" s="110">
        <v>-0.06124469347128769</v>
      </c>
      <c r="J9" s="117">
        <v>-0.4430165435866197</v>
      </c>
      <c r="K9" s="136">
        <v>-0.12446637452384457</v>
      </c>
    </row>
    <row r="10" spans="1:11" ht="14.25">
      <c r="A10" s="21">
        <v>7</v>
      </c>
      <c r="B10" s="29" t="s">
        <v>44</v>
      </c>
      <c r="C10" s="116">
        <v>39412</v>
      </c>
      <c r="D10" s="116">
        <v>39589</v>
      </c>
      <c r="E10" s="110">
        <v>0.008884838182665167</v>
      </c>
      <c r="F10" s="110">
        <v>0.012721716826014307</v>
      </c>
      <c r="G10" s="110">
        <v>0.0848842641030505</v>
      </c>
      <c r="H10" s="110">
        <v>0.08404908843681547</v>
      </c>
      <c r="I10" s="110">
        <v>0.07255100669198944</v>
      </c>
      <c r="J10" s="117">
        <v>-0.023680160055653987</v>
      </c>
      <c r="K10" s="136">
        <v>-0.006064457291870662</v>
      </c>
    </row>
    <row r="11" spans="1:11" ht="14.25">
      <c r="A11" s="21">
        <v>8</v>
      </c>
      <c r="B11" s="29" t="s">
        <v>114</v>
      </c>
      <c r="C11" s="116">
        <v>39647</v>
      </c>
      <c r="D11" s="116">
        <v>39861</v>
      </c>
      <c r="E11" s="110">
        <v>0.18518445312248466</v>
      </c>
      <c r="F11" s="110">
        <v>0.2425508525953699</v>
      </c>
      <c r="G11" s="110">
        <v>0.1841727978939296</v>
      </c>
      <c r="H11" s="110">
        <v>0.19070995688635506</v>
      </c>
      <c r="I11" s="110">
        <v>0.4281417100161702</v>
      </c>
      <c r="J11" s="117">
        <v>-0.08819118478260535</v>
      </c>
      <c r="K11" s="136">
        <v>-0.02848739246451848</v>
      </c>
    </row>
    <row r="12" spans="1:11" ht="14.25">
      <c r="A12" s="21">
        <v>9</v>
      </c>
      <c r="B12" s="29" t="s">
        <v>92</v>
      </c>
      <c r="C12" s="116">
        <v>40253</v>
      </c>
      <c r="D12" s="116">
        <v>40445</v>
      </c>
      <c r="E12" s="110">
        <v>-0.0007820225177754825</v>
      </c>
      <c r="F12" s="110">
        <v>-0.004470102606924264</v>
      </c>
      <c r="G12" s="110">
        <v>-0.013570207394193678</v>
      </c>
      <c r="H12" s="110">
        <v>-0.03461128759723575</v>
      </c>
      <c r="I12" s="110">
        <v>-0.09204805499619417</v>
      </c>
      <c r="J12" s="117">
        <v>-0.6370842790450539</v>
      </c>
      <c r="K12" s="136">
        <v>-0.4704180441985003</v>
      </c>
    </row>
    <row r="13" spans="1:11" s="20" customFormat="1" ht="14.25">
      <c r="A13" s="21">
        <v>10</v>
      </c>
      <c r="B13" s="29" t="s">
        <v>162</v>
      </c>
      <c r="C13" s="116">
        <v>40716</v>
      </c>
      <c r="D13" s="116">
        <v>40995</v>
      </c>
      <c r="E13" s="110">
        <v>0.006914259304545478</v>
      </c>
      <c r="F13" s="110">
        <v>0.013648728718913317</v>
      </c>
      <c r="G13" s="110">
        <v>0.03566942995263078</v>
      </c>
      <c r="H13" s="110">
        <v>0.33759134269339963</v>
      </c>
      <c r="I13" s="110">
        <v>0.29509741240809273</v>
      </c>
      <c r="J13" s="117">
        <v>0.5622485479256114</v>
      </c>
      <c r="K13" s="135" t="s">
        <v>156</v>
      </c>
    </row>
    <row r="14" spans="1:11" ht="15.75" thickBot="1">
      <c r="A14" s="167"/>
      <c r="B14" s="172" t="s">
        <v>169</v>
      </c>
      <c r="C14" s="173" t="s">
        <v>67</v>
      </c>
      <c r="D14" s="173" t="s">
        <v>67</v>
      </c>
      <c r="E14" s="174">
        <f aca="true" t="shared" si="0" ref="E14:J14">AVERAGE(E4:E13)</f>
        <v>0.022522155389180367</v>
      </c>
      <c r="F14" s="174">
        <f t="shared" si="0"/>
        <v>0.031384194261151514</v>
      </c>
      <c r="G14" s="174">
        <f t="shared" si="0"/>
        <v>0.019139366081737212</v>
      </c>
      <c r="H14" s="174">
        <f t="shared" si="0"/>
        <v>0.06650242180629415</v>
      </c>
      <c r="I14" s="174">
        <f t="shared" si="0"/>
        <v>0.0893148208489268</v>
      </c>
      <c r="J14" s="174">
        <f t="shared" si="0"/>
        <v>0.7194007951302618</v>
      </c>
      <c r="K14" s="173" t="s">
        <v>67</v>
      </c>
    </row>
    <row r="15" spans="1:11" ht="15" thickBot="1">
      <c r="A15" s="199" t="s">
        <v>142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</row>
    <row r="16" spans="2:9" ht="14.25">
      <c r="B16" s="31"/>
      <c r="C16" s="32"/>
      <c r="D16" s="32"/>
      <c r="E16" s="31"/>
      <c r="F16" s="31"/>
      <c r="G16" s="31"/>
      <c r="H16" s="31"/>
      <c r="I16" s="31"/>
    </row>
    <row r="17" spans="2:9" ht="14.25">
      <c r="B17" s="31"/>
      <c r="C17" s="32"/>
      <c r="D17" s="32"/>
      <c r="E17" s="31"/>
      <c r="F17" s="31"/>
      <c r="G17" s="31"/>
      <c r="H17" s="31"/>
      <c r="I17" s="31"/>
    </row>
    <row r="18" spans="2:9" ht="14.25">
      <c r="B18" s="31"/>
      <c r="C18" s="32"/>
      <c r="D18" s="32"/>
      <c r="E18" s="131"/>
      <c r="F18" s="31"/>
      <c r="G18" s="31"/>
      <c r="H18" s="31"/>
      <c r="I18" s="31"/>
    </row>
    <row r="19" spans="2:9" ht="14.25">
      <c r="B19" s="31"/>
      <c r="C19" s="32"/>
      <c r="D19" s="32"/>
      <c r="E19" s="31"/>
      <c r="F19" s="31"/>
      <c r="G19" s="31"/>
      <c r="H19" s="31"/>
      <c r="I19" s="31"/>
    </row>
    <row r="20" spans="2:9" ht="14.25">
      <c r="B20" s="31"/>
      <c r="C20" s="32"/>
      <c r="D20" s="32"/>
      <c r="E20" s="31"/>
      <c r="F20" s="31"/>
      <c r="G20" s="31"/>
      <c r="H20" s="31"/>
      <c r="I20" s="31"/>
    </row>
    <row r="21" spans="2:9" ht="14.25">
      <c r="B21" s="31"/>
      <c r="C21" s="32"/>
      <c r="D21" s="32"/>
      <c r="E21" s="31"/>
      <c r="F21" s="31"/>
      <c r="G21" s="31"/>
      <c r="H21" s="31"/>
      <c r="I21" s="31"/>
    </row>
    <row r="22" spans="2:9" ht="14.25">
      <c r="B22" s="31"/>
      <c r="C22" s="32"/>
      <c r="D22" s="32"/>
      <c r="E22" s="31"/>
      <c r="F22" s="31"/>
      <c r="G22" s="31"/>
      <c r="H22" s="31"/>
      <c r="I22" s="31"/>
    </row>
    <row r="23" spans="2:9" ht="14.25">
      <c r="B23" s="31"/>
      <c r="C23" s="32"/>
      <c r="D23" s="32"/>
      <c r="E23" s="31"/>
      <c r="F23" s="31"/>
      <c r="G23" s="31"/>
      <c r="H23" s="31"/>
      <c r="I23" s="31"/>
    </row>
    <row r="24" spans="2:9" ht="14.25">
      <c r="B24" s="31"/>
      <c r="C24" s="32"/>
      <c r="D24" s="32"/>
      <c r="E24" s="31"/>
      <c r="F24" s="31"/>
      <c r="G24" s="31"/>
      <c r="H24" s="31"/>
      <c r="I24" s="31"/>
    </row>
    <row r="28" ht="14.25">
      <c r="C28" s="5"/>
    </row>
    <row r="29" ht="14.25">
      <c r="C29" s="5"/>
    </row>
    <row r="30" ht="14.25">
      <c r="C30" s="5"/>
    </row>
    <row r="31" ht="14.25">
      <c r="C31" s="5"/>
    </row>
    <row r="32" ht="14.25">
      <c r="C32" s="5"/>
    </row>
    <row r="33" ht="14.25">
      <c r="C33" s="5"/>
    </row>
    <row r="34" ht="14.25">
      <c r="C34" s="5"/>
    </row>
    <row r="35" ht="14.25">
      <c r="C35" s="5"/>
    </row>
  </sheetData>
  <mergeCells count="4">
    <mergeCell ref="A2:A3"/>
    <mergeCell ref="A1:J1"/>
    <mergeCell ref="E2:K2"/>
    <mergeCell ref="A15:K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50"/>
  <sheetViews>
    <sheetView zoomScale="80" zoomScaleNormal="80" workbookViewId="0" topLeftCell="A1">
      <selection activeCell="F11" sqref="F11"/>
    </sheetView>
  </sheetViews>
  <sheetFormatPr defaultColWidth="9.00390625" defaultRowHeight="12.75"/>
  <cols>
    <col min="1" max="1" width="4.125" style="24" customWidth="1"/>
    <col min="2" max="2" width="50.75390625" style="24" customWidth="1"/>
    <col min="3" max="3" width="24.75390625" style="24" customWidth="1"/>
    <col min="4" max="4" width="24.75390625" style="25" customWidth="1"/>
    <col min="5" max="7" width="24.75390625" style="24" customWidth="1"/>
    <col min="8" max="16384" width="9.125" style="24" customWidth="1"/>
  </cols>
  <sheetData>
    <row r="1" spans="1:7" s="33" customFormat="1" ht="16.5" thickBot="1">
      <c r="A1" s="195" t="s">
        <v>137</v>
      </c>
      <c r="B1" s="195"/>
      <c r="C1" s="195"/>
      <c r="D1" s="195"/>
      <c r="E1" s="195"/>
      <c r="F1" s="195"/>
      <c r="G1" s="195"/>
    </row>
    <row r="2" spans="1:7" s="33" customFormat="1" ht="15.75" customHeight="1" thickBot="1">
      <c r="A2" s="191" t="s">
        <v>54</v>
      </c>
      <c r="B2" s="100"/>
      <c r="C2" s="196" t="s">
        <v>35</v>
      </c>
      <c r="D2" s="197"/>
      <c r="E2" s="196" t="s">
        <v>36</v>
      </c>
      <c r="F2" s="197"/>
      <c r="G2" s="101"/>
    </row>
    <row r="3" spans="1:7" s="33" customFormat="1" ht="45.75" thickBot="1">
      <c r="A3" s="192"/>
      <c r="B3" s="37" t="s">
        <v>34</v>
      </c>
      <c r="C3" s="37" t="s">
        <v>69</v>
      </c>
      <c r="D3" s="37" t="s">
        <v>37</v>
      </c>
      <c r="E3" s="37" t="s">
        <v>38</v>
      </c>
      <c r="F3" s="37" t="s">
        <v>37</v>
      </c>
      <c r="G3" s="38" t="s">
        <v>149</v>
      </c>
    </row>
    <row r="4" spans="1:7" s="33" customFormat="1" ht="14.25">
      <c r="A4" s="21">
        <v>1</v>
      </c>
      <c r="B4" s="39" t="s">
        <v>92</v>
      </c>
      <c r="C4" s="40">
        <v>13.539800000000046</v>
      </c>
      <c r="D4" s="110">
        <v>0.007130682965731741</v>
      </c>
      <c r="E4" s="41">
        <v>414</v>
      </c>
      <c r="F4" s="110">
        <v>0.007918898240244835</v>
      </c>
      <c r="G4" s="42">
        <v>14.849817868783676</v>
      </c>
    </row>
    <row r="5" spans="1:7" s="33" customFormat="1" ht="14.25">
      <c r="A5" s="21">
        <v>2</v>
      </c>
      <c r="B5" s="39" t="s">
        <v>114</v>
      </c>
      <c r="C5" s="40">
        <v>131.07207999999994</v>
      </c>
      <c r="D5" s="110">
        <v>0.18518445312247994</v>
      </c>
      <c r="E5" s="41">
        <v>0</v>
      </c>
      <c r="F5" s="110">
        <v>0</v>
      </c>
      <c r="G5" s="42">
        <v>0</v>
      </c>
    </row>
    <row r="6" spans="1:7" s="33" customFormat="1" ht="14.25">
      <c r="A6" s="21">
        <v>3</v>
      </c>
      <c r="B6" s="39" t="s">
        <v>94</v>
      </c>
      <c r="C6" s="40">
        <v>18.647261000000057</v>
      </c>
      <c r="D6" s="110">
        <v>0.02522859005543685</v>
      </c>
      <c r="E6" s="41">
        <v>0</v>
      </c>
      <c r="F6" s="110">
        <v>0</v>
      </c>
      <c r="G6" s="42">
        <v>0</v>
      </c>
    </row>
    <row r="7" spans="1:7" s="33" customFormat="1" ht="14.25">
      <c r="A7" s="21">
        <v>4</v>
      </c>
      <c r="B7" s="39" t="s">
        <v>162</v>
      </c>
      <c r="C7" s="40">
        <v>14.997210000000427</v>
      </c>
      <c r="D7" s="110">
        <v>0.006914259304541766</v>
      </c>
      <c r="E7" s="41">
        <v>0</v>
      </c>
      <c r="F7" s="110">
        <v>0</v>
      </c>
      <c r="G7" s="42">
        <v>0</v>
      </c>
    </row>
    <row r="8" spans="1:7" s="33" customFormat="1" ht="14.25">
      <c r="A8" s="21">
        <v>5</v>
      </c>
      <c r="B8" s="39" t="s">
        <v>44</v>
      </c>
      <c r="C8" s="40">
        <v>12.35540000000014</v>
      </c>
      <c r="D8" s="110">
        <v>0.008884838182635697</v>
      </c>
      <c r="E8" s="41">
        <v>0</v>
      </c>
      <c r="F8" s="110">
        <v>0</v>
      </c>
      <c r="G8" s="42">
        <v>0</v>
      </c>
    </row>
    <row r="9" spans="1:7" s="33" customFormat="1" ht="14.25">
      <c r="A9" s="21">
        <v>6</v>
      </c>
      <c r="B9" s="39" t="s">
        <v>43</v>
      </c>
      <c r="C9" s="40">
        <v>4.448310000000056</v>
      </c>
      <c r="D9" s="110">
        <v>0.0044112174400242985</v>
      </c>
      <c r="E9" s="41">
        <v>0</v>
      </c>
      <c r="F9" s="110">
        <v>0</v>
      </c>
      <c r="G9" s="42">
        <v>0</v>
      </c>
    </row>
    <row r="10" spans="1:7" s="33" customFormat="1" ht="14.25">
      <c r="A10" s="21">
        <v>7</v>
      </c>
      <c r="B10" s="39" t="s">
        <v>173</v>
      </c>
      <c r="C10" s="40">
        <v>-5.159540000000037</v>
      </c>
      <c r="D10" s="110">
        <v>-0.0018809762868968118</v>
      </c>
      <c r="E10" s="41">
        <v>0</v>
      </c>
      <c r="F10" s="110">
        <v>0</v>
      </c>
      <c r="G10" s="42">
        <v>0</v>
      </c>
    </row>
    <row r="11" spans="1:7" s="33" customFormat="1" ht="14.25">
      <c r="A11" s="21">
        <v>8</v>
      </c>
      <c r="B11" s="39" t="s">
        <v>129</v>
      </c>
      <c r="C11" s="40">
        <v>68.8508200000003</v>
      </c>
      <c r="D11" s="110">
        <v>0.0060647066241612015</v>
      </c>
      <c r="E11" s="41">
        <v>-715</v>
      </c>
      <c r="F11" s="110">
        <v>-4.349605338711676E-05</v>
      </c>
      <c r="G11" s="42">
        <v>-0.48682668156855136</v>
      </c>
    </row>
    <row r="12" spans="1:7" s="33" customFormat="1" ht="14.25">
      <c r="A12" s="21">
        <v>9</v>
      </c>
      <c r="B12" s="39" t="s">
        <v>77</v>
      </c>
      <c r="C12" s="40">
        <v>-509.42367999999965</v>
      </c>
      <c r="D12" s="110">
        <v>-0.050897506835679986</v>
      </c>
      <c r="E12" s="41">
        <v>-824</v>
      </c>
      <c r="F12" s="110">
        <v>-0.02016050107653161</v>
      </c>
      <c r="G12" s="42">
        <v>-200.8706947543545</v>
      </c>
    </row>
    <row r="13" spans="1:7" s="33" customFormat="1" ht="14.25">
      <c r="A13" s="21">
        <v>10</v>
      </c>
      <c r="B13" s="39" t="s">
        <v>177</v>
      </c>
      <c r="C13" s="40" t="s">
        <v>30</v>
      </c>
      <c r="D13" s="110" t="s">
        <v>30</v>
      </c>
      <c r="E13" s="41" t="s">
        <v>30</v>
      </c>
      <c r="F13" s="110" t="s">
        <v>30</v>
      </c>
      <c r="G13" s="42" t="s">
        <v>30</v>
      </c>
    </row>
    <row r="14" spans="1:7" s="33" customFormat="1" ht="15.75" thickBot="1">
      <c r="A14" s="127"/>
      <c r="B14" s="102" t="s">
        <v>66</v>
      </c>
      <c r="C14" s="128">
        <f>SUM(C4:C12)</f>
        <v>-250.67233899999871</v>
      </c>
      <c r="D14" s="107">
        <v>-0.007829030069200221</v>
      </c>
      <c r="E14" s="104">
        <f>SUM(E4:E12)</f>
        <v>-1125</v>
      </c>
      <c r="F14" s="107">
        <v>-6.782871013849899E-05</v>
      </c>
      <c r="G14" s="105">
        <f>SUM(G4:G12)</f>
        <v>-186.50770356713937</v>
      </c>
    </row>
    <row r="15" s="33" customFormat="1" ht="14.25">
      <c r="D15" s="43"/>
    </row>
    <row r="16" s="33" customFormat="1" ht="14.25">
      <c r="D16" s="43"/>
    </row>
    <row r="17" s="33" customFormat="1" ht="14.25">
      <c r="D17" s="43"/>
    </row>
    <row r="18" s="33" customFormat="1" ht="14.25">
      <c r="D18" s="43"/>
    </row>
    <row r="19" s="33" customFormat="1" ht="14.25">
      <c r="D19" s="43"/>
    </row>
    <row r="20" s="33" customFormat="1" ht="14.25">
      <c r="D20" s="43"/>
    </row>
    <row r="21" s="33" customFormat="1" ht="14.25">
      <c r="D21" s="43"/>
    </row>
    <row r="22" s="33" customFormat="1" ht="14.25">
      <c r="D22" s="43"/>
    </row>
    <row r="23" s="33" customFormat="1" ht="14.25">
      <c r="D23" s="43"/>
    </row>
    <row r="24" s="33" customFormat="1" ht="14.25">
      <c r="D24" s="43"/>
    </row>
    <row r="25" s="33" customFormat="1" ht="14.25">
      <c r="D25" s="43"/>
    </row>
    <row r="26" s="33" customFormat="1" ht="14.25">
      <c r="D26" s="43"/>
    </row>
    <row r="27" s="33" customFormat="1" ht="14.25">
      <c r="D27" s="43"/>
    </row>
    <row r="28" s="33" customFormat="1" ht="14.25">
      <c r="D28" s="43"/>
    </row>
    <row r="29" s="33" customFormat="1" ht="14.25">
      <c r="D29" s="43"/>
    </row>
    <row r="30" s="33" customFormat="1" ht="14.25">
      <c r="D30" s="43"/>
    </row>
    <row r="31" s="33" customFormat="1" ht="14.25">
      <c r="D31" s="43"/>
    </row>
    <row r="32" s="33" customFormat="1" ht="14.25">
      <c r="D32" s="43"/>
    </row>
    <row r="33" s="33" customFormat="1" ht="14.25">
      <c r="D33" s="43"/>
    </row>
    <row r="34" s="33" customFormat="1" ht="14.25">
      <c r="D34" s="43"/>
    </row>
    <row r="35" s="33" customFormat="1" ht="14.25">
      <c r="D35" s="43"/>
    </row>
    <row r="36" s="33" customFormat="1" ht="14.25"/>
    <row r="37" s="33" customFormat="1" ht="14.25"/>
    <row r="38" spans="8:9" s="33" customFormat="1" ht="14.25">
      <c r="H38" s="24"/>
      <c r="I38" s="24"/>
    </row>
    <row r="41" spans="2:5" ht="30.75" thickBot="1">
      <c r="B41" s="44" t="s">
        <v>34</v>
      </c>
      <c r="C41" s="37" t="s">
        <v>74</v>
      </c>
      <c r="D41" s="37" t="s">
        <v>75</v>
      </c>
      <c r="E41" s="38" t="s">
        <v>70</v>
      </c>
    </row>
    <row r="42" spans="1:5" ht="14.25">
      <c r="A42" s="24">
        <v>1</v>
      </c>
      <c r="B42" s="39" t="str">
        <f aca="true" t="shared" si="0" ref="B42:D43">B4</f>
        <v>Аурум</v>
      </c>
      <c r="C42" s="132">
        <f t="shared" si="0"/>
        <v>13.539800000000046</v>
      </c>
      <c r="D42" s="110">
        <f t="shared" si="0"/>
        <v>0.007130682965731741</v>
      </c>
      <c r="E42" s="133">
        <f>G4</f>
        <v>14.849817868783676</v>
      </c>
    </row>
    <row r="43" spans="1:5" ht="14.25">
      <c r="A43" s="24">
        <v>2</v>
      </c>
      <c r="B43" s="39" t="str">
        <f t="shared" si="0"/>
        <v>УНІВЕР.УА/Отаман: Фонд Перспективних Акцій</v>
      </c>
      <c r="C43" s="132">
        <f t="shared" si="0"/>
        <v>131.07207999999994</v>
      </c>
      <c r="D43" s="110">
        <f t="shared" si="0"/>
        <v>0.18518445312247994</v>
      </c>
      <c r="E43" s="133">
        <f>G5</f>
        <v>0</v>
      </c>
    </row>
    <row r="44" spans="1:5" ht="14.25">
      <c r="A44" s="24">
        <v>3</v>
      </c>
      <c r="B44" s="39" t="str">
        <f aca="true" t="shared" si="1" ref="B44:D50">B6</f>
        <v>Оптімум</v>
      </c>
      <c r="C44" s="132">
        <f t="shared" si="1"/>
        <v>18.647261000000057</v>
      </c>
      <c r="D44" s="110">
        <f t="shared" si="1"/>
        <v>0.02522859005543685</v>
      </c>
      <c r="E44" s="133">
        <f aca="true" t="shared" si="2" ref="E44:E50">G6</f>
        <v>0</v>
      </c>
    </row>
    <row r="45" spans="1:5" ht="14.25">
      <c r="A45" s="24">
        <v>4</v>
      </c>
      <c r="B45" s="39" t="str">
        <f t="shared" si="1"/>
        <v>Оріон</v>
      </c>
      <c r="C45" s="132">
        <f t="shared" si="1"/>
        <v>14.997210000000427</v>
      </c>
      <c r="D45" s="110">
        <f t="shared" si="1"/>
        <v>0.006914259304541766</v>
      </c>
      <c r="E45" s="133">
        <f t="shared" si="2"/>
        <v>0</v>
      </c>
    </row>
    <row r="46" spans="1:5" ht="14.25">
      <c r="A46" s="24">
        <v>5</v>
      </c>
      <c r="B46" s="39" t="str">
        <f t="shared" si="1"/>
        <v>ОТП Збалансований</v>
      </c>
      <c r="C46" s="132">
        <f t="shared" si="1"/>
        <v>12.35540000000014</v>
      </c>
      <c r="D46" s="110">
        <f t="shared" si="1"/>
        <v>0.008884838182635697</v>
      </c>
      <c r="E46" s="133">
        <f t="shared" si="2"/>
        <v>0</v>
      </c>
    </row>
    <row r="47" spans="1:5" ht="14.25">
      <c r="A47" s="24">
        <v>6</v>
      </c>
      <c r="B47" s="39" t="str">
        <f t="shared" si="1"/>
        <v>Збалансований фонд "Паритет"</v>
      </c>
      <c r="C47" s="132">
        <f t="shared" si="1"/>
        <v>4.448310000000056</v>
      </c>
      <c r="D47" s="110">
        <f t="shared" si="1"/>
        <v>0.0044112174400242985</v>
      </c>
      <c r="E47" s="133">
        <f t="shared" si="2"/>
        <v>0</v>
      </c>
    </row>
    <row r="48" spans="1:5" ht="14.25">
      <c r="A48" s="24">
        <v>7</v>
      </c>
      <c r="B48" s="39" t="str">
        <f t="shared" si="1"/>
        <v>Конкорд Перспектива</v>
      </c>
      <c r="C48" s="132">
        <f t="shared" si="1"/>
        <v>-5.159540000000037</v>
      </c>
      <c r="D48" s="110">
        <f t="shared" si="1"/>
        <v>-0.0018809762868968118</v>
      </c>
      <c r="E48" s="133">
        <f t="shared" si="2"/>
        <v>0</v>
      </c>
    </row>
    <row r="49" spans="1:5" ht="14.25">
      <c r="A49" s="24">
        <v>8</v>
      </c>
      <c r="B49" s="39" t="str">
        <f t="shared" si="1"/>
        <v>Абсолют-Інвест</v>
      </c>
      <c r="C49" s="132">
        <f t="shared" si="1"/>
        <v>68.8508200000003</v>
      </c>
      <c r="D49" s="110">
        <f t="shared" si="1"/>
        <v>0.0060647066241612015</v>
      </c>
      <c r="E49" s="133">
        <f t="shared" si="2"/>
        <v>-0.48682668156855136</v>
      </c>
    </row>
    <row r="50" spans="1:5" ht="14.25">
      <c r="A50" s="24">
        <v>9</v>
      </c>
      <c r="B50" s="39" t="str">
        <f t="shared" si="1"/>
        <v>Платинум</v>
      </c>
      <c r="C50" s="132">
        <f t="shared" si="1"/>
        <v>-509.42367999999965</v>
      </c>
      <c r="D50" s="110">
        <f t="shared" si="1"/>
        <v>-0.050897506835679986</v>
      </c>
      <c r="E50" s="133">
        <f t="shared" si="2"/>
        <v>-200.8706947543545</v>
      </c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3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51.00390625" style="0" customWidth="1"/>
    <col min="2" max="2" width="12.75390625" style="0" customWidth="1"/>
    <col min="3" max="3" width="2.75390625" style="0" customWidth="1"/>
  </cols>
  <sheetData>
    <row r="1" spans="1:4" ht="15.75" thickBot="1">
      <c r="A1" s="73" t="s">
        <v>34</v>
      </c>
      <c r="B1" s="74" t="s">
        <v>127</v>
      </c>
      <c r="C1" s="10"/>
      <c r="D1" s="10"/>
    </row>
    <row r="2" spans="1:4" ht="14.25">
      <c r="A2" s="29" t="s">
        <v>77</v>
      </c>
      <c r="B2" s="159">
        <v>-0.031369429169702756</v>
      </c>
      <c r="C2" s="10"/>
      <c r="D2" s="10"/>
    </row>
    <row r="3" spans="1:4" ht="14.25">
      <c r="A3" s="29" t="s">
        <v>173</v>
      </c>
      <c r="B3" s="159">
        <v>-0.0018809762868888802</v>
      </c>
      <c r="C3" s="10"/>
      <c r="D3" s="10"/>
    </row>
    <row r="4" spans="1:4" ht="14.25">
      <c r="A4" s="29" t="s">
        <v>92</v>
      </c>
      <c r="B4" s="159">
        <v>-0.0007820225177754825</v>
      </c>
      <c r="C4" s="10"/>
      <c r="D4" s="10"/>
    </row>
    <row r="5" spans="1:4" ht="14.25">
      <c r="A5" s="29" t="s">
        <v>43</v>
      </c>
      <c r="B5" s="159">
        <v>0.004411217440048132</v>
      </c>
      <c r="C5" s="10"/>
      <c r="D5" s="10"/>
    </row>
    <row r="6" spans="1:4" ht="14.25">
      <c r="A6" s="29" t="s">
        <v>129</v>
      </c>
      <c r="B6" s="159">
        <v>0.006108468371810671</v>
      </c>
      <c r="C6" s="10"/>
      <c r="D6" s="10"/>
    </row>
    <row r="7" spans="1:4" ht="14.25">
      <c r="A7" s="29" t="s">
        <v>162</v>
      </c>
      <c r="B7" s="159">
        <v>0.006914259304545478</v>
      </c>
      <c r="C7" s="10"/>
      <c r="D7" s="10"/>
    </row>
    <row r="8" spans="1:4" ht="14.25">
      <c r="A8" s="29" t="s">
        <v>44</v>
      </c>
      <c r="B8" s="159">
        <v>0.008884838182665167</v>
      </c>
      <c r="C8" s="10"/>
      <c r="D8" s="10"/>
    </row>
    <row r="9" spans="1:4" ht="14.25">
      <c r="A9" s="97" t="s">
        <v>94</v>
      </c>
      <c r="B9" s="162">
        <v>0.025228590055436317</v>
      </c>
      <c r="C9" s="10"/>
      <c r="D9" s="10"/>
    </row>
    <row r="10" spans="1:4" ht="14.25">
      <c r="A10" s="97" t="s">
        <v>114</v>
      </c>
      <c r="B10" s="183">
        <v>0.18518445312248466</v>
      </c>
      <c r="C10" s="10"/>
      <c r="D10" s="10"/>
    </row>
    <row r="11" spans="1:4" ht="14.25">
      <c r="A11" s="29" t="s">
        <v>39</v>
      </c>
      <c r="B11" s="160">
        <v>0.022522155389180367</v>
      </c>
      <c r="C11" s="10"/>
      <c r="D11" s="10"/>
    </row>
    <row r="12" spans="1:4" ht="14.25">
      <c r="A12" s="29" t="s">
        <v>1</v>
      </c>
      <c r="B12" s="160">
        <v>0.0229</v>
      </c>
      <c r="C12" s="10"/>
      <c r="D12" s="10"/>
    </row>
    <row r="13" spans="1:4" ht="14.25">
      <c r="A13" s="29" t="s">
        <v>0</v>
      </c>
      <c r="B13" s="160">
        <v>-0.0024</v>
      </c>
      <c r="C13" s="10"/>
      <c r="D13" s="10"/>
    </row>
    <row r="14" spans="1:4" ht="14.25">
      <c r="A14" s="29" t="s">
        <v>40</v>
      </c>
      <c r="B14" s="160">
        <v>0.023</v>
      </c>
      <c r="C14" s="10"/>
      <c r="D14" s="10"/>
    </row>
    <row r="15" spans="1:4" ht="14.25">
      <c r="A15" s="29" t="s">
        <v>41</v>
      </c>
      <c r="B15" s="160">
        <v>0.0068</v>
      </c>
      <c r="C15" s="10"/>
      <c r="D15" s="10"/>
    </row>
    <row r="16" spans="1:4" ht="14.25">
      <c r="A16" s="29" t="s">
        <v>42</v>
      </c>
      <c r="B16" s="160">
        <v>0.017</v>
      </c>
      <c r="C16" s="10"/>
      <c r="D16" s="10"/>
    </row>
    <row r="17" spans="1:4" ht="15" thickBot="1">
      <c r="A17" s="86" t="s">
        <v>180</v>
      </c>
      <c r="B17" s="161">
        <v>0.0234</v>
      </c>
      <c r="C17" s="10"/>
      <c r="D17" s="10"/>
    </row>
    <row r="18" spans="2:4" ht="12.75">
      <c r="B18" s="10"/>
      <c r="C18" s="10"/>
      <c r="D18" s="10"/>
    </row>
    <row r="19" spans="1:4" ht="14.25">
      <c r="A19" s="60"/>
      <c r="B19" s="61"/>
      <c r="C19" s="10"/>
      <c r="D19" s="10"/>
    </row>
    <row r="20" spans="1:4" ht="14.25">
      <c r="A20" s="60"/>
      <c r="B20" s="61"/>
      <c r="C20" s="10"/>
      <c r="D20" s="10"/>
    </row>
    <row r="21" spans="1:4" ht="14.25">
      <c r="A21" s="60"/>
      <c r="B21" s="61"/>
      <c r="C21" s="10"/>
      <c r="D21" s="10"/>
    </row>
    <row r="22" spans="1:4" ht="14.25">
      <c r="A22" s="60"/>
      <c r="B22" s="61"/>
      <c r="C22" s="10"/>
      <c r="D22" s="10"/>
    </row>
    <row r="23" spans="1:4" ht="14.25">
      <c r="A23" s="60"/>
      <c r="B23" s="61"/>
      <c r="C23" s="10"/>
      <c r="D23" s="10"/>
    </row>
    <row r="24" ht="12.75">
      <c r="B24" s="10"/>
    </row>
    <row r="28" spans="1:2" ht="12.75">
      <c r="A28" s="7"/>
      <c r="B28" s="8"/>
    </row>
    <row r="29" ht="12.75">
      <c r="B29" s="8"/>
    </row>
    <row r="30" ht="12.75">
      <c r="B30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2013-11-06T12:11:29Z</dcterms:modified>
  <cp:category/>
  <cp:version/>
  <cp:contentType/>
  <cp:contentStatus/>
</cp:coreProperties>
</file>