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<sst xmlns="http://schemas.openxmlformats.org/spreadsheetml/2006/main" count="365" uniqueCount="131">
  <si>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</si>
  <si>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</si>
  <si>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</si>
  <si>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</si>
  <si>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</si>
  <si>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</si>
  <si>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</si>
  <si>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</si>
  <si>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</si>
  <si>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</si>
  <si>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</si>
  <si>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</si>
  <si>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</si>
  <si>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</si>
  <si>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</si>
  <si>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</si>
  <si>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</si>
  <si>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</si>
  <si>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</si>
  <si>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</si>
  <si>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</si>
  <si>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</si>
  <si>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</si>
  <si>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</si>
  <si>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</si>
  <si>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</si>
  <si>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</si>
  <si>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</si>
  <si>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</si>
  <si>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</si>
  <si>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</si>
  <si>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</si>
  <si>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</si>
  <si>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</si>
  <si>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</si>
  <si>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</si>
  <si>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</si>
  <si>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</si>
  <si>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</si>
  <si>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</si>
  <si>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</si>
  <si>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</si>
  <si>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</si>
  <si>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</si>
  <si>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</si>
  <si>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</si>
  <si>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</si>
  <si>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</si>
  <si>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</si>
  <si>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</si>
  <si>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</si>
  <si>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</si>
  <si>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</si>
  <si>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</si>
  <si>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</si>
  <si>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</si>
  <si>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</si>
  <si>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</si>
  <si>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</si>
  <si>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</si>
  <si>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</si>
  <si>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</si>
  <si>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</si>
  <si>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</si>
  <si>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</si>
  <si>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</si>
  <si>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ММВБ (MICEX) (Росія)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</si>
  <si>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</si>
  <si>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</si>
  <si>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</si>
  <si>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</si>
  <si>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</si>
  <si>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</si>
  <si>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</si>
  <si>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</si>
  <si>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</si>
  <si>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</si>
  <si>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</si>
  <si>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</si>
  <si>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</si>
  <si>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</si>
  <si>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</si>
  <si>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</si>
  <si>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</si>
  <si>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</si>
  <si>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</si>
  <si>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</si>
  <si>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</si>
  <si>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</si>
  <si>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</si>
  <si>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</si>
  <si>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</si>
  <si>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</si>
  <si>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</si>
  <si>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</si>
  <si>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</si>
  <si>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</si>
  <si>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</si>
  <si>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</si>
  <si>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</si>
  <si>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</si>
  <si>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</si>
  <si>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</si>
  <si>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жовтень</t>
  </si>
  <si>
    <t>листопад</t>
  </si>
  <si>
    <t>ОТП Класичний</t>
  </si>
  <si>
    <t>КІНТО-Класичний</t>
  </si>
  <si>
    <t>ПрАТ “КІНТО”</t>
  </si>
  <si>
    <t>http://www.kinto.com/</t>
  </si>
  <si>
    <t>Софіївський</t>
  </si>
  <si>
    <t>ТОВ КУА "ІВЕКС ЕССЕТ МЕНЕДЖМЕНТ"</t>
  </si>
  <si>
    <t>http://www.am.eavex.com.ua/</t>
  </si>
  <si>
    <t>КІНТО-Еквіті</t>
  </si>
  <si>
    <t>КІНТО-Казначейський</t>
  </si>
  <si>
    <t>ВСІ</t>
  </si>
  <si>
    <t>ТОВ КУА "Всесвіт"</t>
  </si>
  <si>
    <t>http://www.vseswit.com.ua/</t>
  </si>
  <si>
    <t>Аргентум</t>
  </si>
  <si>
    <t>ТОВ КУА "ОЗОН"</t>
  </si>
  <si>
    <t>http://ozoncap.com/</t>
  </si>
  <si>
    <t>Індекс Української Біржі</t>
  </si>
  <si>
    <t>з початку 2021 року</t>
  </si>
  <si>
    <t>DJI (США)</t>
  </si>
  <si>
    <t>** За наявними даними чистий притік/відтік становив 1796,35 тис. грн , але з урахуванням даних фондів, інформації за якими недостатньо для порівняння з минулим періодом, чистий притік/відтік</t>
  </si>
  <si>
    <t>становив 1726,80 тис. грн.</t>
  </si>
  <si>
    <t>н.д.**</t>
  </si>
  <si>
    <t>Платинум</t>
  </si>
  <si>
    <t>Аурум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</si>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</sst>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47" xfId="20" applyFont="1" applyFill="1" applyBorder="1" applyAlignment="1">
      <alignment vertical="center" wrapText="1"/>
      <protection/>
    </xf>
    <xf numFmtId="10" fontId="41" fillId="0" borderId="47" xfId="21" applyNumberFormat="1" applyFont="1" applyFill="1" applyBorder="1" applyAlignment="1">
      <alignment horizontal="center" vertical="center" wrapText="1"/>
      <protection/>
    </xf>
    <xf numFmtId="10" fontId="41" fillId="0" borderId="47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center" vertical="center"/>
    </xf>
    <xf numFmtId="10" fontId="20" fillId="0" borderId="12" xfId="0" applyNumberFormat="1" applyFont="1" applyBorder="1" applyAlignment="1">
      <alignment horizontal="right" vertical="center" indent="1"/>
    </xf>
    <xf numFmtId="10" fontId="20" fillId="0" borderId="49" xfId="0" applyNumberFormat="1" applyFont="1" applyBorder="1" applyAlignment="1">
      <alignment horizontal="right" vertical="center" indent="1"/>
    </xf>
    <xf numFmtId="0" fontId="22" fillId="0" borderId="47" xfId="20" applyFont="1" applyFill="1" applyBorder="1" applyAlignment="1">
      <alignment vertical="center" wrapText="1"/>
      <protection/>
    </xf>
    <xf numFmtId="14" fontId="22" fillId="0" borderId="47" xfId="20" applyNumberFormat="1" applyFont="1" applyFill="1" applyBorder="1" applyAlignment="1">
      <alignment horizontal="center" vertical="center" wrapTex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4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50" xfId="0" applyNumberFormat="1" applyFont="1" applyFill="1" applyBorder="1" applyAlignment="1">
      <alignment horizontal="right" vertical="center" indent="1"/>
    </xf>
    <xf numFmtId="10" fontId="22" fillId="0" borderId="50" xfId="21" applyNumberFormat="1" applyFont="1" applyFill="1" applyBorder="1" applyAlignment="1">
      <alignment horizontal="right" vertical="center" wrapText="1" indent="1"/>
      <protection/>
    </xf>
    <xf numFmtId="4" fontId="11" fillId="0" borderId="51" xfId="0" applyNumberFormat="1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2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22" fillId="0" borderId="59" xfId="20" applyFont="1" applyFill="1" applyBorder="1" applyAlignment="1">
      <alignment horizontal="left" vertical="center" wrapText="1"/>
      <protection/>
    </xf>
    <xf numFmtId="10" fontId="22" fillId="0" borderId="60" xfId="21" applyNumberFormat="1" applyFont="1" applyFill="1" applyBorder="1" applyAlignment="1">
      <alignment horizontal="right" vertical="center" indent="1"/>
      <protection/>
    </xf>
    <xf numFmtId="10" fontId="20" fillId="0" borderId="46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7258972"/>
        <c:axId val="22677565"/>
      </c:barChart>
      <c:catAx>
        <c:axId val="472589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2677565"/>
        <c:crosses val="autoZero"/>
        <c:auto val="1"/>
        <c:lblOffset val="0"/>
        <c:noMultiLvlLbl val="0"/>
      </c:catAx>
      <c:valAx>
        <c:axId val="22677565"/>
        <c:scaling>
          <c:orientation val="minMax"/>
          <c:max val="0.16"/>
          <c:min val="-0.05"/>
        </c:scaling>
        <c:axPos val="l"/>
        <c:delete val="0"/>
        <c:numFmt formatCode="0%" sourceLinked="0"/>
        <c:majorTickMark val="out"/>
        <c:minorTickMark val="none"/>
        <c:tickLblPos val="nextTo"/>
        <c:crossAx val="47258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2771494"/>
        <c:axId val="24943447"/>
      </c:barChart>
      <c:catAx>
        <c:axId val="2771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43447"/>
        <c:crosses val="autoZero"/>
        <c:auto val="0"/>
        <c:lblOffset val="100"/>
        <c:tickLblSkip val="1"/>
        <c:noMultiLvlLbl val="0"/>
      </c:catAx>
      <c:valAx>
        <c:axId val="24943447"/>
        <c:scaling>
          <c:orientation val="minMax"/>
          <c:max val="0.2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1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25"/>
          <c:y val="0.321"/>
          <c:w val="0.434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23164432"/>
        <c:axId val="7153297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64379674"/>
        <c:axId val="42546155"/>
      </c:lineChart>
      <c:catAx>
        <c:axId val="231644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7153297"/>
        <c:crosses val="autoZero"/>
        <c:auto val="0"/>
        <c:lblOffset val="40"/>
        <c:noMultiLvlLbl val="0"/>
      </c:catAx>
      <c:valAx>
        <c:axId val="7153297"/>
        <c:scaling>
          <c:orientation val="minMax"/>
          <c:max val="3300"/>
          <c:min val="-800"/>
        </c:scaling>
        <c:axPos val="l"/>
        <c:delete val="0"/>
        <c:numFmt formatCode="#,##0" sourceLinked="0"/>
        <c:majorTickMark val="in"/>
        <c:minorTickMark val="none"/>
        <c:tickLblPos val="nextTo"/>
        <c:crossAx val="23164432"/>
        <c:crossesAt val="1"/>
        <c:crossBetween val="between"/>
        <c:dispUnits/>
      </c:valAx>
      <c:catAx>
        <c:axId val="64379674"/>
        <c:scaling>
          <c:orientation val="minMax"/>
        </c:scaling>
        <c:axPos val="b"/>
        <c:delete val="1"/>
        <c:majorTickMark val="in"/>
        <c:minorTickMark val="none"/>
        <c:tickLblPos val="nextTo"/>
        <c:crossAx val="42546155"/>
        <c:crosses val="autoZero"/>
        <c:auto val="0"/>
        <c:lblOffset val="100"/>
        <c:noMultiLvlLbl val="0"/>
      </c:catAx>
      <c:valAx>
        <c:axId val="4254615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643796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75"/>
          <c:w val="1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'В_діаграма(дох)'!$A$2:$A$22</c:f>
              <c:strCache/>
            </c:strRef>
          </c:cat>
          <c:val>
            <c:numRef>
              <c:f>'В_діаграма(дох)'!$B$2:$B$22</c:f>
              <c:numCache/>
            </c:numRef>
          </c:val>
        </c:ser>
        <c:gapWidth val="60"/>
        <c:axId val="47371076"/>
        <c:axId val="23686501"/>
      </c:barChart>
      <c:catAx>
        <c:axId val="4737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86501"/>
        <c:crosses val="autoZero"/>
        <c:auto val="0"/>
        <c:lblOffset val="0"/>
        <c:tickLblSkip val="1"/>
        <c:noMultiLvlLbl val="0"/>
      </c:catAx>
      <c:valAx>
        <c:axId val="23686501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7107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/>
            </c:numRef>
          </c:val>
        </c:ser>
        <c:overlap val="-20"/>
        <c:axId val="11851918"/>
        <c:axId val="39558399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/>
            </c:numRef>
          </c:val>
          <c:smooth val="0"/>
        </c:ser>
        <c:axId val="20481272"/>
        <c:axId val="50113721"/>
      </c:lineChart>
      <c:catAx>
        <c:axId val="118519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9558399"/>
        <c:crosses val="autoZero"/>
        <c:auto val="0"/>
        <c:lblOffset val="100"/>
        <c:noMultiLvlLbl val="0"/>
      </c:catAx>
      <c:valAx>
        <c:axId val="39558399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851918"/>
        <c:crossesAt val="1"/>
        <c:crossBetween val="between"/>
        <c:dispUnits/>
        <c:minorUnit val="0.11892939140129412"/>
      </c:valAx>
      <c:catAx>
        <c:axId val="20481272"/>
        <c:scaling>
          <c:orientation val="minMax"/>
        </c:scaling>
        <c:axPos val="b"/>
        <c:delete val="1"/>
        <c:majorTickMark val="in"/>
        <c:minorTickMark val="none"/>
        <c:tickLblPos val="nextTo"/>
        <c:crossAx val="50113721"/>
        <c:crosses val="autoZero"/>
        <c:auto val="0"/>
        <c:lblOffset val="100"/>
        <c:noMultiLvlLbl val="0"/>
      </c:catAx>
      <c:valAx>
        <c:axId val="5011372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481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48370306"/>
        <c:axId val="32679571"/>
      </c:barChart>
      <c:catAx>
        <c:axId val="48370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79571"/>
        <c:crosses val="autoZero"/>
        <c:auto val="0"/>
        <c:lblOffset val="100"/>
        <c:tickLblSkip val="1"/>
        <c:noMultiLvlLbl val="0"/>
      </c:catAx>
      <c:valAx>
        <c:axId val="32679571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70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ВЧА'!$B$37:$B$39</c:f>
              <c:strCache/>
            </c:strRef>
          </c:cat>
          <c:val>
            <c:numRef>
              <c:f>'3_динаміка ВЧА'!$C$37:$C$39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ВЧА'!$B$37:$B$39</c:f>
              <c:strCache/>
            </c:strRef>
          </c:cat>
          <c:val>
            <c:numRef>
              <c:f>'3_динаміка ВЧА'!$E$37:$E$39</c:f>
              <c:numCache/>
            </c:numRef>
          </c:val>
        </c:ser>
        <c:overlap val="-20"/>
        <c:axId val="25680684"/>
        <c:axId val="29799565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ВЧА'!$D$37:$D$39</c:f>
              <c:numCache/>
            </c:numRef>
          </c:val>
          <c:smooth val="0"/>
        </c:ser>
        <c:axId val="66869494"/>
        <c:axId val="64954535"/>
      </c:lineChart>
      <c:catAx>
        <c:axId val="256806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9799565"/>
        <c:crosses val="autoZero"/>
        <c:auto val="0"/>
        <c:lblOffset val="100"/>
        <c:noMultiLvlLbl val="0"/>
      </c:catAx>
      <c:valAx>
        <c:axId val="2979956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680684"/>
        <c:crossesAt val="1"/>
        <c:crossBetween val="between"/>
        <c:dispUnits/>
      </c:valAx>
      <c:catAx>
        <c:axId val="66869494"/>
        <c:scaling>
          <c:orientation val="minMax"/>
        </c:scaling>
        <c:axPos val="b"/>
        <c:delete val="1"/>
        <c:majorTickMark val="in"/>
        <c:minorTickMark val="none"/>
        <c:tickLblPos val="nextTo"/>
        <c:crossAx val="64954535"/>
        <c:crosses val="autoZero"/>
        <c:auto val="0"/>
        <c:lblOffset val="100"/>
        <c:noMultiLvlLbl val="0"/>
      </c:catAx>
      <c:valAx>
        <c:axId val="6495453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8694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47719904"/>
        <c:axId val="26825953"/>
      </c:barChart>
      <c:catAx>
        <c:axId val="47719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25953"/>
        <c:crosses val="autoZero"/>
        <c:auto val="0"/>
        <c:lblOffset val="100"/>
        <c:tickLblSkip val="1"/>
        <c:noMultiLvlLbl val="0"/>
      </c:catAx>
      <c:valAx>
        <c:axId val="26825953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19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387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51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871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123825</xdr:rowOff>
    </xdr:from>
    <xdr:to>
      <xdr:col>9</xdr:col>
      <xdr:colOff>333375</xdr:colOff>
      <xdr:row>30</xdr:row>
      <xdr:rowOff>76200</xdr:rowOff>
    </xdr:to>
    <xdr:graphicFrame>
      <xdr:nvGraphicFramePr>
        <xdr:cNvPr id="1" name="Chart 8"/>
        <xdr:cNvGraphicFramePr/>
      </xdr:nvGraphicFramePr>
      <xdr:xfrm>
        <a:off x="9525" y="27717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80</v>
      </c>
      <c r="B1" s="71"/>
      <c r="C1" s="71"/>
      <c r="D1" s="72"/>
      <c r="E1" s="72"/>
      <c r="F1" s="72"/>
    </row>
    <row r="2" spans="1:9" ht="15.75" thickBot="1">
      <c r="A2" s="25" t="s">
        <v>55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5" t="s">
        <v>103</v>
      </c>
      <c r="B3" s="86">
        <v>0</v>
      </c>
      <c r="C3" s="86">
        <v>0.0032854702533959834</v>
      </c>
      <c r="D3" s="86">
        <v>0.00460216869514442</v>
      </c>
      <c r="E3" s="86">
        <v>-0.012627995900861425</v>
      </c>
      <c r="F3" s="86">
        <v>-0.007135278869920196</v>
      </c>
      <c r="G3" s="58"/>
      <c r="H3" s="58"/>
      <c r="I3" s="2"/>
      <c r="J3" s="2"/>
      <c r="K3" s="2"/>
      <c r="L3" s="2"/>
    </row>
    <row r="4" spans="1:12" ht="14.25">
      <c r="A4" s="85" t="s">
        <v>104</v>
      </c>
      <c r="B4" s="86">
        <v>-0.005699610353702922</v>
      </c>
      <c r="C4" s="86">
        <v>0.014779718548900478</v>
      </c>
      <c r="D4" s="86">
        <v>0.010634375245179881</v>
      </c>
      <c r="E4" s="86">
        <v>0.003811554668377385</v>
      </c>
      <c r="F4" s="86">
        <v>0.023733581748805726</v>
      </c>
      <c r="G4" s="58"/>
      <c r="H4" s="58"/>
      <c r="I4" s="2"/>
      <c r="J4" s="2"/>
      <c r="K4" s="2"/>
      <c r="L4" s="2"/>
    </row>
    <row r="5" spans="1:12" ht="15" thickBot="1">
      <c r="A5" s="75" t="s">
        <v>121</v>
      </c>
      <c r="B5" s="77">
        <v>0.047021270507573654</v>
      </c>
      <c r="C5" s="77">
        <v>0.1536225789695007</v>
      </c>
      <c r="D5" s="77">
        <v>0.06517065227659487</v>
      </c>
      <c r="E5" s="77">
        <v>-0.019192256545769653</v>
      </c>
      <c r="F5" s="77">
        <v>0.033159891032321274</v>
      </c>
      <c r="G5" s="58"/>
      <c r="H5" s="58"/>
      <c r="I5" s="2"/>
      <c r="J5" s="2"/>
      <c r="K5" s="2"/>
      <c r="L5" s="2"/>
    </row>
    <row r="6" spans="1:14" ht="14.25">
      <c r="A6" s="69"/>
      <c r="B6" s="68"/>
      <c r="C6" s="68"/>
      <c r="D6" s="70"/>
      <c r="E6" s="70"/>
      <c r="F6" s="70"/>
      <c r="G6" s="10"/>
      <c r="J6" s="2"/>
      <c r="K6" s="2"/>
      <c r="L6" s="2"/>
      <c r="M6" s="2"/>
      <c r="N6" s="2"/>
    </row>
    <row r="7" spans="1:14" ht="14.25">
      <c r="A7" s="69"/>
      <c r="B7" s="70"/>
      <c r="C7" s="70"/>
      <c r="D7" s="70"/>
      <c r="E7" s="70"/>
      <c r="F7" s="70"/>
      <c r="J7" s="4"/>
      <c r="K7" s="4"/>
      <c r="L7" s="4"/>
      <c r="M7" s="4"/>
      <c r="N7" s="4"/>
    </row>
    <row r="8" spans="1:6" ht="14.25">
      <c r="A8" s="69"/>
      <c r="B8" s="70"/>
      <c r="C8" s="70"/>
      <c r="D8" s="70"/>
      <c r="E8" s="70"/>
      <c r="F8" s="70"/>
    </row>
    <row r="9" spans="1:6" ht="14.25">
      <c r="A9" s="69"/>
      <c r="B9" s="70"/>
      <c r="C9" s="70"/>
      <c r="D9" s="70"/>
      <c r="E9" s="70"/>
      <c r="F9" s="70"/>
    </row>
    <row r="10" spans="1:14" ht="14.25">
      <c r="A10" s="69"/>
      <c r="B10" s="70"/>
      <c r="C10" s="70"/>
      <c r="D10" s="70"/>
      <c r="E10" s="70"/>
      <c r="F10" s="70"/>
      <c r="N10" s="10"/>
    </row>
    <row r="11" spans="1:6" ht="14.25">
      <c r="A11" s="69"/>
      <c r="B11" s="70"/>
      <c r="C11" s="70"/>
      <c r="D11" s="70"/>
      <c r="E11" s="70"/>
      <c r="F11" s="70"/>
    </row>
    <row r="12" spans="1:6" ht="14.25">
      <c r="A12" s="69"/>
      <c r="B12" s="70"/>
      <c r="C12" s="70"/>
      <c r="D12" s="70"/>
      <c r="E12" s="70"/>
      <c r="F12" s="7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5" thickBot="1">
      <c r="A21" s="69"/>
      <c r="B21" s="70"/>
      <c r="C21" s="70"/>
      <c r="D21" s="70"/>
      <c r="E21" s="70"/>
      <c r="F21" s="70"/>
    </row>
    <row r="22" spans="1:6" ht="30.75" thickBot="1">
      <c r="A22" s="25" t="s">
        <v>71</v>
      </c>
      <c r="B22" s="18" t="s">
        <v>75</v>
      </c>
      <c r="C22" s="18" t="s">
        <v>65</v>
      </c>
      <c r="D22" s="74"/>
      <c r="E22" s="70"/>
      <c r="F22" s="70"/>
    </row>
    <row r="23" spans="1:6" ht="14.25">
      <c r="A23" s="27" t="s">
        <v>51</v>
      </c>
      <c r="B23" s="28">
        <v>-0.12851194179868852</v>
      </c>
      <c r="C23" s="65">
        <v>0.18109350900206134</v>
      </c>
      <c r="D23" s="74"/>
      <c r="E23" s="70"/>
      <c r="F23" s="70"/>
    </row>
    <row r="24" spans="1:6" ht="14.25">
      <c r="A24" s="27" t="s">
        <v>88</v>
      </c>
      <c r="B24" s="28">
        <v>-0.08759901041558404</v>
      </c>
      <c r="C24" s="65">
        <v>0.1060444157703202</v>
      </c>
      <c r="D24" s="74"/>
      <c r="E24" s="70"/>
      <c r="F24" s="70"/>
    </row>
    <row r="25" spans="1:6" ht="14.25">
      <c r="A25" s="27" t="s">
        <v>8</v>
      </c>
      <c r="B25" s="28">
        <v>-0.07494826072496474</v>
      </c>
      <c r="C25" s="65">
        <v>-0.1352574914972534</v>
      </c>
      <c r="D25" s="74"/>
      <c r="E25" s="70"/>
      <c r="F25" s="70"/>
    </row>
    <row r="26" spans="1:6" ht="14.25">
      <c r="A26" s="27" t="s">
        <v>66</v>
      </c>
      <c r="B26" s="28">
        <v>-0.04595421686746992</v>
      </c>
      <c r="C26" s="65">
        <v>0.20379018674255556</v>
      </c>
      <c r="D26" s="74"/>
      <c r="E26" s="70"/>
      <c r="F26" s="70"/>
    </row>
    <row r="27" spans="1:6" ht="14.25">
      <c r="A27" s="27" t="s">
        <v>10</v>
      </c>
      <c r="B27" s="28">
        <v>-0.037519831063875686</v>
      </c>
      <c r="C27" s="65">
        <v>0.10069044040359265</v>
      </c>
      <c r="D27" s="74"/>
      <c r="E27" s="70"/>
      <c r="F27" s="70"/>
    </row>
    <row r="28" spans="1:6" ht="14.25">
      <c r="A28" s="27" t="s">
        <v>122</v>
      </c>
      <c r="B28" s="28">
        <v>-0.03729359042936309</v>
      </c>
      <c r="C28" s="65">
        <v>0.1339762890354217</v>
      </c>
      <c r="D28" s="74"/>
      <c r="E28" s="70"/>
      <c r="F28" s="70"/>
    </row>
    <row r="29" spans="1:6" ht="14.25">
      <c r="A29" s="27" t="s">
        <v>9</v>
      </c>
      <c r="B29" s="28">
        <v>-0.037065776845285114</v>
      </c>
      <c r="C29" s="65">
        <v>0.013758477665748226</v>
      </c>
      <c r="D29" s="74"/>
      <c r="E29" s="70"/>
      <c r="F29" s="70"/>
    </row>
    <row r="30" spans="1:6" ht="14.25">
      <c r="A30" s="27" t="s">
        <v>7</v>
      </c>
      <c r="B30" s="28">
        <v>-0.02461047008871764</v>
      </c>
      <c r="C30" s="65">
        <v>0.07682181634029006</v>
      </c>
      <c r="D30" s="74"/>
      <c r="E30" s="70"/>
      <c r="F30" s="70"/>
    </row>
    <row r="31" spans="1:6" ht="14.25">
      <c r="A31" s="27" t="s">
        <v>6</v>
      </c>
      <c r="B31" s="28">
        <v>-0.015984562993935914</v>
      </c>
      <c r="C31" s="65">
        <v>0.2003336065764072</v>
      </c>
      <c r="D31" s="74"/>
      <c r="E31" s="70"/>
      <c r="F31" s="70"/>
    </row>
    <row r="32" spans="1:6" ht="14.25">
      <c r="A32" s="27" t="s">
        <v>11</v>
      </c>
      <c r="B32" s="28">
        <v>-0.00833373141847149</v>
      </c>
      <c r="C32" s="65">
        <v>0.22372750560015442</v>
      </c>
      <c r="D32" s="74"/>
      <c r="E32" s="70"/>
      <c r="F32" s="70"/>
    </row>
    <row r="33" spans="1:6" ht="14.25">
      <c r="A33" s="27" t="s">
        <v>0</v>
      </c>
      <c r="B33" s="28">
        <v>-0.005699610353702922</v>
      </c>
      <c r="C33" s="65">
        <v>0.047021270507573654</v>
      </c>
      <c r="D33" s="74"/>
      <c r="E33" s="70"/>
      <c r="F33" s="70"/>
    </row>
    <row r="34" spans="1:6" ht="28.5">
      <c r="A34" s="27" t="s">
        <v>5</v>
      </c>
      <c r="B34" s="28">
        <v>0.004665467646179922</v>
      </c>
      <c r="C34" s="65">
        <v>0.04376693171667467</v>
      </c>
      <c r="D34" s="74"/>
      <c r="E34" s="70"/>
      <c r="F34" s="70"/>
    </row>
    <row r="35" spans="1:6" ht="15" thickBot="1">
      <c r="A35" s="75" t="s">
        <v>1</v>
      </c>
      <c r="B35" s="76">
        <v>0.014779718548900478</v>
      </c>
      <c r="C35" s="77">
        <v>0.1536225789695007</v>
      </c>
      <c r="D35" s="74"/>
      <c r="E35" s="70"/>
      <c r="F35" s="70"/>
    </row>
    <row r="36" spans="1:6" ht="14.25">
      <c r="A36" s="69"/>
      <c r="B36" s="70"/>
      <c r="C36" s="70"/>
      <c r="D36" s="74"/>
      <c r="E36" s="70"/>
      <c r="F36" s="70"/>
    </row>
    <row r="37" spans="1:6" ht="14.25">
      <c r="A37" s="69"/>
      <c r="B37" s="70"/>
      <c r="C37" s="70"/>
      <c r="D37" s="74"/>
      <c r="E37" s="70"/>
      <c r="F37" s="70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4" t="s">
        <v>99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0.75" thickBot="1">
      <c r="A2" s="15" t="s">
        <v>38</v>
      </c>
      <c r="B2" s="48" t="s">
        <v>23</v>
      </c>
      <c r="C2" s="18" t="s">
        <v>33</v>
      </c>
      <c r="D2" s="18" t="s">
        <v>34</v>
      </c>
      <c r="E2" s="17" t="s">
        <v>39</v>
      </c>
      <c r="F2" s="17" t="s">
        <v>60</v>
      </c>
      <c r="G2" s="17" t="s">
        <v>61</v>
      </c>
      <c r="H2" s="18" t="s">
        <v>62</v>
      </c>
      <c r="I2" s="18" t="s">
        <v>15</v>
      </c>
      <c r="J2" s="18" t="s">
        <v>16</v>
      </c>
    </row>
    <row r="3" spans="1:11" ht="14.25" customHeight="1">
      <c r="A3" s="21">
        <v>1</v>
      </c>
      <c r="B3" s="108" t="s">
        <v>120</v>
      </c>
      <c r="C3" s="109" t="s">
        <v>36</v>
      </c>
      <c r="D3" s="110" t="s">
        <v>35</v>
      </c>
      <c r="E3" s="111">
        <v>13068157.64</v>
      </c>
      <c r="F3" s="112">
        <v>164425</v>
      </c>
      <c r="G3" s="111">
        <v>79.4779</v>
      </c>
      <c r="H3" s="52">
        <v>100</v>
      </c>
      <c r="I3" s="108" t="s">
        <v>107</v>
      </c>
      <c r="J3" s="113" t="s">
        <v>108</v>
      </c>
      <c r="K3" s="49"/>
    </row>
    <row r="4" spans="1:11" ht="14.25" customHeight="1">
      <c r="A4" s="21">
        <v>2</v>
      </c>
      <c r="B4" s="108" t="s">
        <v>128</v>
      </c>
      <c r="C4" s="109" t="s">
        <v>36</v>
      </c>
      <c r="D4" s="110" t="s">
        <v>129</v>
      </c>
      <c r="E4" s="111">
        <v>2284412.24</v>
      </c>
      <c r="F4" s="112">
        <v>173506</v>
      </c>
      <c r="G4" s="111">
        <v>13.1662</v>
      </c>
      <c r="H4" s="52">
        <v>10</v>
      </c>
      <c r="I4" s="108" t="s">
        <v>130</v>
      </c>
      <c r="J4" s="113" t="s">
        <v>108</v>
      </c>
      <c r="K4" s="49"/>
    </row>
    <row r="5" spans="1:11" ht="14.25" customHeight="1">
      <c r="A5" s="21">
        <v>3</v>
      </c>
      <c r="B5" s="108" t="s">
        <v>91</v>
      </c>
      <c r="C5" s="109" t="s">
        <v>36</v>
      </c>
      <c r="D5" s="110" t="s">
        <v>35</v>
      </c>
      <c r="E5" s="111">
        <v>863858.0104</v>
      </c>
      <c r="F5" s="112">
        <v>658</v>
      </c>
      <c r="G5" s="111">
        <v>1312.8541</v>
      </c>
      <c r="H5" s="52">
        <v>5000</v>
      </c>
      <c r="I5" s="108" t="s">
        <v>20</v>
      </c>
      <c r="J5" s="113" t="s">
        <v>32</v>
      </c>
      <c r="K5" s="49"/>
    </row>
    <row r="6" spans="1:10" ht="15.75" thickBot="1">
      <c r="A6" s="175" t="s">
        <v>46</v>
      </c>
      <c r="B6" s="176"/>
      <c r="C6" s="114" t="s">
        <v>47</v>
      </c>
      <c r="D6" s="114" t="s">
        <v>47</v>
      </c>
      <c r="E6" s="96">
        <f>SUM(E3:E5)</f>
        <v>16216427.8904</v>
      </c>
      <c r="F6" s="97">
        <f>SUM(F3:F5)</f>
        <v>338589</v>
      </c>
      <c r="G6" s="114" t="s">
        <v>47</v>
      </c>
      <c r="H6" s="114" t="s">
        <v>47</v>
      </c>
      <c r="I6" s="114" t="s">
        <v>47</v>
      </c>
      <c r="J6" s="114" t="s">
        <v>47</v>
      </c>
    </row>
    <row r="7" spans="1:10" ht="15" thickBot="1">
      <c r="A7" s="192"/>
      <c r="B7" s="192"/>
      <c r="C7" s="192"/>
      <c r="D7" s="192"/>
      <c r="E7" s="192"/>
      <c r="F7" s="192"/>
      <c r="G7" s="192"/>
      <c r="H7" s="192"/>
      <c r="I7" s="158"/>
      <c r="J7" s="158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0" t="s">
        <v>100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s="22" customFormat="1" ht="15.75" customHeight="1" thickBot="1">
      <c r="A2" s="181" t="s">
        <v>38</v>
      </c>
      <c r="B2" s="100"/>
      <c r="C2" s="101"/>
      <c r="D2" s="102"/>
      <c r="E2" s="183" t="s">
        <v>64</v>
      </c>
      <c r="F2" s="183"/>
      <c r="G2" s="183"/>
      <c r="H2" s="183"/>
      <c r="I2" s="183"/>
      <c r="J2" s="183"/>
      <c r="K2" s="183"/>
    </row>
    <row r="3" spans="1:11" s="22" customFormat="1" ht="60.75" thickBot="1">
      <c r="A3" s="182"/>
      <c r="B3" s="103" t="s">
        <v>23</v>
      </c>
      <c r="C3" s="26" t="s">
        <v>12</v>
      </c>
      <c r="D3" s="26" t="s">
        <v>13</v>
      </c>
      <c r="E3" s="17" t="s">
        <v>76</v>
      </c>
      <c r="F3" s="17" t="s">
        <v>84</v>
      </c>
      <c r="G3" s="17" t="s">
        <v>85</v>
      </c>
      <c r="H3" s="17" t="s">
        <v>74</v>
      </c>
      <c r="I3" s="17" t="s">
        <v>86</v>
      </c>
      <c r="J3" s="17" t="s">
        <v>48</v>
      </c>
      <c r="K3" s="18" t="s">
        <v>77</v>
      </c>
    </row>
    <row r="4" spans="1:11" s="22" customFormat="1" ht="14.25" collapsed="1">
      <c r="A4" s="21">
        <v>1</v>
      </c>
      <c r="B4" s="27" t="s">
        <v>91</v>
      </c>
      <c r="C4" s="104">
        <v>38945</v>
      </c>
      <c r="D4" s="104">
        <v>39016</v>
      </c>
      <c r="E4" s="98">
        <v>0.013282511742926939</v>
      </c>
      <c r="F4" s="98">
        <v>-0.03194400014204746</v>
      </c>
      <c r="G4" s="98">
        <v>-0.033380084212619066</v>
      </c>
      <c r="H4" s="98">
        <v>0.057787312559798076</v>
      </c>
      <c r="I4" s="98">
        <v>0.013614123155068159</v>
      </c>
      <c r="J4" s="105">
        <v>-0.73394158</v>
      </c>
      <c r="K4" s="122">
        <v>-0.08391394389583107</v>
      </c>
    </row>
    <row r="5" spans="1:11" s="22" customFormat="1" ht="14.25">
      <c r="A5" s="159">
        <v>2</v>
      </c>
      <c r="B5" s="166" t="s">
        <v>120</v>
      </c>
      <c r="C5" s="167">
        <v>40555</v>
      </c>
      <c r="D5" s="167">
        <v>40626</v>
      </c>
      <c r="E5" s="168">
        <v>0.034578165754253654</v>
      </c>
      <c r="F5" s="168">
        <v>0.030753590196157088</v>
      </c>
      <c r="G5" s="168">
        <v>-0.014758356918107118</v>
      </c>
      <c r="H5" s="168">
        <v>0.29007352497029615</v>
      </c>
      <c r="I5" s="168">
        <v>0.19015334788661398</v>
      </c>
      <c r="J5" s="169">
        <v>-0.17773899999999998</v>
      </c>
      <c r="K5" s="170">
        <v>-0.018130140468380684</v>
      </c>
    </row>
    <row r="6" spans="1:11" s="22" customFormat="1" ht="14.25">
      <c r="A6" s="159">
        <v>3</v>
      </c>
      <c r="B6" s="166" t="s">
        <v>128</v>
      </c>
      <c r="C6" s="167">
        <v>41848</v>
      </c>
      <c r="D6" s="167">
        <v>42032</v>
      </c>
      <c r="E6" s="168">
        <v>0.02334006774923658</v>
      </c>
      <c r="F6" s="168">
        <v>0.050893066063489645</v>
      </c>
      <c r="G6" s="168">
        <v>-0.06794551630152812</v>
      </c>
      <c r="H6" s="168">
        <v>-0.0671575914131558</v>
      </c>
      <c r="I6" s="168">
        <v>-0.10428779794471832</v>
      </c>
      <c r="J6" s="169">
        <v>0.34735000000000005</v>
      </c>
      <c r="K6" s="170">
        <v>0.04452605520427655</v>
      </c>
    </row>
    <row r="7" spans="1:11" s="22" customFormat="1" ht="15.75" collapsed="1" thickBot="1">
      <c r="A7" s="159"/>
      <c r="B7" s="160" t="s">
        <v>87</v>
      </c>
      <c r="C7" s="161" t="s">
        <v>47</v>
      </c>
      <c r="D7" s="161" t="s">
        <v>47</v>
      </c>
      <c r="E7" s="162">
        <f>AVERAGE(E4:E6)</f>
        <v>0.023733581748805726</v>
      </c>
      <c r="F7" s="162">
        <f>AVERAGE(F4:F6)</f>
        <v>0.016567552039199757</v>
      </c>
      <c r="G7" s="162">
        <f>AVERAGE(G4:G6)</f>
        <v>-0.0386946524774181</v>
      </c>
      <c r="H7" s="162">
        <f>AVERAGE(H4:H4)</f>
        <v>0.057787312559798076</v>
      </c>
      <c r="I7" s="162">
        <f>AVERAGE(I4:I6)</f>
        <v>0.033159891032321274</v>
      </c>
      <c r="J7" s="161" t="s">
        <v>47</v>
      </c>
      <c r="K7" s="162">
        <f>AVERAGE(K4:K6)</f>
        <v>-0.019172676386645066</v>
      </c>
    </row>
    <row r="8" spans="1:11" s="22" customFormat="1" ht="14.25" hidden="1">
      <c r="A8" s="195" t="s">
        <v>78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s="22" customFormat="1" ht="15" hidden="1" thickBot="1">
      <c r="A9" s="194" t="s">
        <v>79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3:4" s="22" customFormat="1" ht="15.75" customHeight="1" hidden="1">
      <c r="C10" s="64"/>
      <c r="D10" s="64"/>
    </row>
    <row r="11" spans="1:11" ht="15" thickBot="1">
      <c r="A11" s="193"/>
      <c r="B11" s="193"/>
      <c r="C11" s="193"/>
      <c r="D11" s="193"/>
      <c r="E11" s="193"/>
      <c r="F11" s="193"/>
      <c r="G11" s="193"/>
      <c r="H11" s="193"/>
      <c r="I11" s="163"/>
      <c r="J11" s="163"/>
      <c r="K11" s="163"/>
    </row>
    <row r="12" spans="2:5" ht="14.25">
      <c r="B12" s="29"/>
      <c r="C12" s="106"/>
      <c r="E12" s="106"/>
    </row>
    <row r="13" spans="5:6" ht="14.25">
      <c r="E13" s="106"/>
      <c r="F13" s="106"/>
    </row>
  </sheetData>
  <mergeCells count="6">
    <mergeCell ref="A11:H11"/>
    <mergeCell ref="A9:K9"/>
    <mergeCell ref="A1:J1"/>
    <mergeCell ref="A2:A3"/>
    <mergeCell ref="E2:K2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6" t="s">
        <v>101</v>
      </c>
      <c r="B1" s="186"/>
      <c r="C1" s="186"/>
      <c r="D1" s="186"/>
      <c r="E1" s="186"/>
      <c r="F1" s="186"/>
      <c r="G1" s="186"/>
    </row>
    <row r="2" spans="1:7" s="29" customFormat="1" ht="15.75" customHeight="1" thickBot="1">
      <c r="A2" s="199" t="s">
        <v>38</v>
      </c>
      <c r="B2" s="88"/>
      <c r="C2" s="187" t="s">
        <v>24</v>
      </c>
      <c r="D2" s="196"/>
      <c r="E2" s="197" t="s">
        <v>63</v>
      </c>
      <c r="F2" s="198"/>
      <c r="G2" s="89"/>
    </row>
    <row r="3" spans="1:7" s="29" customFormat="1" ht="45.75" thickBot="1">
      <c r="A3" s="182"/>
      <c r="B3" s="35" t="s">
        <v>23</v>
      </c>
      <c r="C3" s="35" t="s">
        <v>49</v>
      </c>
      <c r="D3" s="35" t="s">
        <v>26</v>
      </c>
      <c r="E3" s="35" t="s">
        <v>27</v>
      </c>
      <c r="F3" s="35" t="s">
        <v>26</v>
      </c>
      <c r="G3" s="36" t="s">
        <v>82</v>
      </c>
    </row>
    <row r="4" spans="1:7" s="29" customFormat="1" ht="14.25">
      <c r="A4" s="21">
        <v>1</v>
      </c>
      <c r="B4" s="37" t="s">
        <v>120</v>
      </c>
      <c r="C4" s="38">
        <v>451.8645599999986</v>
      </c>
      <c r="D4" s="98">
        <v>0.03457752595644374</v>
      </c>
      <c r="E4" s="39">
        <v>0</v>
      </c>
      <c r="F4" s="98">
        <v>0</v>
      </c>
      <c r="G4" s="40">
        <v>0</v>
      </c>
    </row>
    <row r="5" spans="1:7" s="29" customFormat="1" ht="14.25">
      <c r="A5" s="21">
        <v>2</v>
      </c>
      <c r="B5" s="37" t="s">
        <v>128</v>
      </c>
      <c r="C5" s="38">
        <v>53.32888999999967</v>
      </c>
      <c r="D5" s="98">
        <v>0.02334468755954471</v>
      </c>
      <c r="E5" s="39">
        <v>0</v>
      </c>
      <c r="F5" s="98">
        <v>0</v>
      </c>
      <c r="G5" s="40">
        <v>0</v>
      </c>
    </row>
    <row r="6" spans="1:7" s="29" customFormat="1" ht="14.25">
      <c r="A6" s="21">
        <v>3</v>
      </c>
      <c r="B6" s="37" t="s">
        <v>91</v>
      </c>
      <c r="C6" s="38">
        <v>11.474159999999918</v>
      </c>
      <c r="D6" s="98">
        <v>0.013282460614895419</v>
      </c>
      <c r="E6" s="39">
        <v>0</v>
      </c>
      <c r="F6" s="98">
        <v>0</v>
      </c>
      <c r="G6" s="40">
        <v>0</v>
      </c>
    </row>
    <row r="7" spans="1:7" s="29" customFormat="1" ht="15.75" thickBot="1">
      <c r="A7" s="117"/>
      <c r="B7" s="90" t="s">
        <v>46</v>
      </c>
      <c r="C7" s="91">
        <v>516.6676099999981</v>
      </c>
      <c r="D7" s="95">
        <v>0.03186075339723006</v>
      </c>
      <c r="E7" s="92">
        <v>0</v>
      </c>
      <c r="F7" s="95">
        <v>0</v>
      </c>
      <c r="G7" s="118">
        <v>0</v>
      </c>
    </row>
    <row r="8" spans="1:8" s="29" customFormat="1" ht="15" customHeight="1" thickBot="1">
      <c r="A8" s="177"/>
      <c r="B8" s="177"/>
      <c r="C8" s="177"/>
      <c r="D8" s="177"/>
      <c r="E8" s="177"/>
      <c r="F8" s="177"/>
      <c r="G8" s="177"/>
      <c r="H8" s="7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79"/>
      <c r="C30" s="79"/>
      <c r="D30" s="80"/>
      <c r="E30" s="79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7" t="s">
        <v>23</v>
      </c>
      <c r="C36" s="35" t="s">
        <v>53</v>
      </c>
      <c r="D36" s="35" t="s">
        <v>54</v>
      </c>
      <c r="E36" s="36" t="s">
        <v>50</v>
      </c>
    </row>
    <row r="37" spans="2:5" s="29" customFormat="1" ht="14.25">
      <c r="B37" s="124" t="str">
        <f>B4</f>
        <v>Індекс Української Біржі</v>
      </c>
      <c r="C37" s="171">
        <f>C4</f>
        <v>451.8645599999986</v>
      </c>
      <c r="D37" s="172">
        <f>D4</f>
        <v>0.03457752595644374</v>
      </c>
      <c r="E37" s="173">
        <f>G4</f>
        <v>0</v>
      </c>
    </row>
    <row r="38" spans="2:6" ht="14.25">
      <c r="B38" s="124" t="str">
        <f>B5</f>
        <v>КІНТО-Голд</v>
      </c>
      <c r="C38" s="171">
        <f>C5</f>
        <v>53.32888999999967</v>
      </c>
      <c r="D38" s="172">
        <f>D5</f>
        <v>0.02334468755954471</v>
      </c>
      <c r="E38" s="173">
        <f>G5</f>
        <v>0</v>
      </c>
      <c r="F38" s="19"/>
    </row>
    <row r="39" spans="2:6" ht="14.25">
      <c r="B39" s="124" t="str">
        <f>B6</f>
        <v>ТАСК Універсал</v>
      </c>
      <c r="C39" s="171">
        <f>C6</f>
        <v>11.474159999999918</v>
      </c>
      <c r="D39" s="172">
        <f>D6</f>
        <v>0.013282460614895419</v>
      </c>
      <c r="E39" s="173">
        <f>G6</f>
        <v>0</v>
      </c>
      <c r="F39" s="19"/>
    </row>
    <row r="40" spans="2:6" ht="14.25">
      <c r="B40" s="29"/>
      <c r="C40" s="154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8:G8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72</v>
      </c>
      <c r="C1" s="10"/>
      <c r="D1" s="10"/>
    </row>
    <row r="2" spans="1:4" ht="14.25">
      <c r="A2" s="27" t="s">
        <v>91</v>
      </c>
      <c r="B2" s="139">
        <v>0.013282511742926939</v>
      </c>
      <c r="C2" s="10"/>
      <c r="D2" s="10"/>
    </row>
    <row r="3" spans="1:4" ht="14.25">
      <c r="A3" s="27" t="s">
        <v>128</v>
      </c>
      <c r="B3" s="140">
        <v>0.02334006774923658</v>
      </c>
      <c r="C3" s="10"/>
      <c r="D3" s="10"/>
    </row>
    <row r="4" spans="1:4" ht="14.25">
      <c r="A4" s="27" t="s">
        <v>120</v>
      </c>
      <c r="B4" s="140">
        <v>0.034578165754253654</v>
      </c>
      <c r="C4" s="10"/>
      <c r="D4" s="10"/>
    </row>
    <row r="5" spans="1:4" ht="14.25">
      <c r="A5" s="27" t="s">
        <v>28</v>
      </c>
      <c r="B5" s="140">
        <v>0.023733581748805726</v>
      </c>
      <c r="C5" s="10"/>
      <c r="D5" s="10"/>
    </row>
    <row r="6" spans="1:4" ht="14.25">
      <c r="A6" s="27" t="s">
        <v>1</v>
      </c>
      <c r="B6" s="140">
        <v>0.014779718548900478</v>
      </c>
      <c r="C6" s="10"/>
      <c r="D6" s="10"/>
    </row>
    <row r="7" spans="1:4" ht="14.25">
      <c r="A7" s="27" t="s">
        <v>0</v>
      </c>
      <c r="B7" s="140">
        <v>-0.005699610353702922</v>
      </c>
      <c r="C7" s="10"/>
      <c r="D7" s="10"/>
    </row>
    <row r="8" spans="1:4" ht="14.25">
      <c r="A8" s="27" t="s">
        <v>29</v>
      </c>
      <c r="B8" s="140">
        <v>0.004759130047707449</v>
      </c>
      <c r="C8" s="10"/>
      <c r="D8" s="10"/>
    </row>
    <row r="9" spans="1:4" ht="14.25">
      <c r="A9" s="27" t="s">
        <v>30</v>
      </c>
      <c r="B9" s="140">
        <v>0.03309303147591525</v>
      </c>
      <c r="C9" s="10"/>
      <c r="D9" s="10"/>
    </row>
    <row r="10" spans="1:4" ht="14.25">
      <c r="A10" s="27" t="s">
        <v>31</v>
      </c>
      <c r="B10" s="140">
        <v>0.00832876712328767</v>
      </c>
      <c r="C10" s="10"/>
      <c r="D10" s="10"/>
    </row>
    <row r="11" spans="1:4" ht="15" thickBot="1">
      <c r="A11" s="75" t="s">
        <v>89</v>
      </c>
      <c r="B11" s="141">
        <v>0.026145225094307945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C19" sqref="C19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4" t="s">
        <v>93</v>
      </c>
      <c r="B1" s="174"/>
      <c r="C1" s="174"/>
      <c r="D1" s="174"/>
      <c r="E1" s="174"/>
      <c r="F1" s="174"/>
      <c r="G1" s="174"/>
      <c r="H1" s="174"/>
      <c r="I1" s="13"/>
    </row>
    <row r="2" spans="1:9" ht="30.75" thickBot="1">
      <c r="A2" s="15" t="s">
        <v>38</v>
      </c>
      <c r="B2" s="16" t="s">
        <v>73</v>
      </c>
      <c r="C2" s="17" t="s">
        <v>39</v>
      </c>
      <c r="D2" s="17" t="s">
        <v>40</v>
      </c>
      <c r="E2" s="17" t="s">
        <v>41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1" t="s">
        <v>105</v>
      </c>
      <c r="C3" s="82">
        <v>85644805.86</v>
      </c>
      <c r="D3" s="83">
        <v>17375</v>
      </c>
      <c r="E3" s="82">
        <v>4929.2</v>
      </c>
      <c r="F3" s="83">
        <v>1000</v>
      </c>
      <c r="G3" s="81" t="s">
        <v>19</v>
      </c>
      <c r="H3" s="84" t="s">
        <v>45</v>
      </c>
      <c r="I3" s="19"/>
    </row>
    <row r="4" spans="1:9" ht="14.25">
      <c r="A4" s="21">
        <v>2</v>
      </c>
      <c r="B4" s="81" t="s">
        <v>106</v>
      </c>
      <c r="C4" s="82">
        <v>32493309.75</v>
      </c>
      <c r="D4" s="83">
        <v>44863</v>
      </c>
      <c r="E4" s="82">
        <v>724.2786</v>
      </c>
      <c r="F4" s="83">
        <v>100</v>
      </c>
      <c r="G4" s="81" t="s">
        <v>107</v>
      </c>
      <c r="H4" s="84" t="s">
        <v>108</v>
      </c>
      <c r="I4" s="19"/>
    </row>
    <row r="5" spans="1:9" ht="14.25" customHeight="1">
      <c r="A5" s="21">
        <v>3</v>
      </c>
      <c r="B5" s="81" t="s">
        <v>56</v>
      </c>
      <c r="C5" s="82">
        <v>14740407.01</v>
      </c>
      <c r="D5" s="83">
        <v>7305510</v>
      </c>
      <c r="E5" s="82">
        <v>2.02</v>
      </c>
      <c r="F5" s="83">
        <v>1</v>
      </c>
      <c r="G5" s="81" t="s">
        <v>19</v>
      </c>
      <c r="H5" s="84" t="s">
        <v>45</v>
      </c>
      <c r="I5" s="19"/>
    </row>
    <row r="6" spans="1:9" ht="14.25">
      <c r="A6" s="21">
        <v>4</v>
      </c>
      <c r="B6" s="81" t="s">
        <v>68</v>
      </c>
      <c r="C6" s="82">
        <v>8541412.34</v>
      </c>
      <c r="D6" s="83">
        <v>1830</v>
      </c>
      <c r="E6" s="82">
        <v>4667.4384</v>
      </c>
      <c r="F6" s="83">
        <v>1000</v>
      </c>
      <c r="G6" s="81" t="s">
        <v>18</v>
      </c>
      <c r="H6" s="84" t="s">
        <v>43</v>
      </c>
      <c r="I6" s="19"/>
    </row>
    <row r="7" spans="1:9" ht="14.25" customHeight="1">
      <c r="A7" s="21">
        <v>5</v>
      </c>
      <c r="B7" s="81" t="s">
        <v>67</v>
      </c>
      <c r="C7" s="82">
        <v>8374007.19</v>
      </c>
      <c r="D7" s="83">
        <v>9242</v>
      </c>
      <c r="E7" s="82">
        <v>906.0817</v>
      </c>
      <c r="F7" s="83">
        <v>1000</v>
      </c>
      <c r="G7" s="81" t="s">
        <v>18</v>
      </c>
      <c r="H7" s="84" t="s">
        <v>43</v>
      </c>
      <c r="I7" s="19"/>
    </row>
    <row r="8" spans="1:9" ht="14.25">
      <c r="A8" s="21">
        <v>6</v>
      </c>
      <c r="B8" s="81" t="s">
        <v>112</v>
      </c>
      <c r="C8" s="82">
        <v>5069976.7</v>
      </c>
      <c r="D8" s="83">
        <v>3409</v>
      </c>
      <c r="E8" s="82">
        <v>1487.2328</v>
      </c>
      <c r="F8" s="83">
        <v>1000</v>
      </c>
      <c r="G8" s="81" t="s">
        <v>107</v>
      </c>
      <c r="H8" s="84" t="s">
        <v>108</v>
      </c>
      <c r="I8" s="19"/>
    </row>
    <row r="9" spans="1:9" ht="14.25">
      <c r="A9" s="21">
        <v>7</v>
      </c>
      <c r="B9" s="81" t="s">
        <v>59</v>
      </c>
      <c r="C9" s="82">
        <v>4915979.61</v>
      </c>
      <c r="D9" s="83">
        <v>1256</v>
      </c>
      <c r="E9" s="82">
        <v>3914</v>
      </c>
      <c r="F9" s="83">
        <v>1000</v>
      </c>
      <c r="G9" s="81" t="s">
        <v>42</v>
      </c>
      <c r="H9" s="84" t="s">
        <v>58</v>
      </c>
      <c r="I9" s="19"/>
    </row>
    <row r="10" spans="1:9" ht="14.25">
      <c r="A10" s="21">
        <v>8</v>
      </c>
      <c r="B10" s="81" t="s">
        <v>109</v>
      </c>
      <c r="C10" s="82">
        <v>4766234.8881</v>
      </c>
      <c r="D10" s="83">
        <v>2678</v>
      </c>
      <c r="E10" s="82">
        <v>1779.774</v>
      </c>
      <c r="F10" s="83">
        <v>1000</v>
      </c>
      <c r="G10" s="81" t="s">
        <v>110</v>
      </c>
      <c r="H10" s="84" t="s">
        <v>111</v>
      </c>
      <c r="I10" s="19"/>
    </row>
    <row r="11" spans="1:9" ht="14.25">
      <c r="A11" s="21">
        <v>9</v>
      </c>
      <c r="B11" s="81" t="s">
        <v>113</v>
      </c>
      <c r="C11" s="82">
        <v>4673962.8</v>
      </c>
      <c r="D11" s="83">
        <v>15387</v>
      </c>
      <c r="E11" s="82">
        <v>303.7605</v>
      </c>
      <c r="F11" s="83">
        <v>100</v>
      </c>
      <c r="G11" s="81" t="s">
        <v>107</v>
      </c>
      <c r="H11" s="84" t="s">
        <v>108</v>
      </c>
      <c r="I11" s="19"/>
    </row>
    <row r="12" spans="1:9" ht="14.25">
      <c r="A12" s="21">
        <v>10</v>
      </c>
      <c r="B12" s="81" t="s">
        <v>57</v>
      </c>
      <c r="C12" s="82">
        <v>3926330.85</v>
      </c>
      <c r="D12" s="83">
        <v>675</v>
      </c>
      <c r="E12" s="82">
        <v>5816.79</v>
      </c>
      <c r="F12" s="83">
        <v>1000</v>
      </c>
      <c r="G12" s="81" t="s">
        <v>17</v>
      </c>
      <c r="H12" s="84" t="s">
        <v>58</v>
      </c>
      <c r="I12" s="19"/>
    </row>
    <row r="13" spans="1:9" ht="14.25">
      <c r="A13" s="21">
        <v>11</v>
      </c>
      <c r="B13" s="81" t="s">
        <v>114</v>
      </c>
      <c r="C13" s="82">
        <v>2045621.49</v>
      </c>
      <c r="D13" s="83">
        <v>1523</v>
      </c>
      <c r="E13" s="82">
        <v>1343.1527</v>
      </c>
      <c r="F13" s="83">
        <v>1000</v>
      </c>
      <c r="G13" s="81" t="s">
        <v>115</v>
      </c>
      <c r="H13" s="84" t="s">
        <v>116</v>
      </c>
      <c r="I13" s="19"/>
    </row>
    <row r="14" spans="1:9" ht="14.25">
      <c r="A14" s="21">
        <v>12</v>
      </c>
      <c r="B14" s="81" t="s">
        <v>70</v>
      </c>
      <c r="C14" s="82">
        <v>1671538.15</v>
      </c>
      <c r="D14" s="83">
        <v>529</v>
      </c>
      <c r="E14" s="82">
        <v>3159.8075</v>
      </c>
      <c r="F14" s="83">
        <v>1000</v>
      </c>
      <c r="G14" s="81" t="s">
        <v>18</v>
      </c>
      <c r="H14" s="84" t="s">
        <v>43</v>
      </c>
      <c r="I14" s="19"/>
    </row>
    <row r="15" spans="1:9" ht="14.25">
      <c r="A15" s="21">
        <v>13</v>
      </c>
      <c r="B15" s="81" t="s">
        <v>117</v>
      </c>
      <c r="C15" s="82">
        <v>1467310.32</v>
      </c>
      <c r="D15" s="83">
        <v>22187</v>
      </c>
      <c r="E15" s="82">
        <v>66.13379</v>
      </c>
      <c r="F15" s="83">
        <v>100</v>
      </c>
      <c r="G15" s="81" t="s">
        <v>118</v>
      </c>
      <c r="H15" s="84" t="s">
        <v>119</v>
      </c>
      <c r="I15" s="19"/>
    </row>
    <row r="16" spans="1:9" ht="14.25">
      <c r="A16" s="21">
        <v>14</v>
      </c>
      <c r="B16" s="81" t="s">
        <v>69</v>
      </c>
      <c r="C16" s="82">
        <v>1458351.27</v>
      </c>
      <c r="D16" s="83">
        <v>366</v>
      </c>
      <c r="E16" s="82">
        <v>3984.5663</v>
      </c>
      <c r="F16" s="83">
        <v>1000</v>
      </c>
      <c r="G16" s="81" t="s">
        <v>18</v>
      </c>
      <c r="H16" s="84" t="s">
        <v>43</v>
      </c>
      <c r="I16" s="19"/>
    </row>
    <row r="17" spans="1:9" ht="14.25">
      <c r="A17" s="21">
        <v>15</v>
      </c>
      <c r="B17" s="81" t="s">
        <v>102</v>
      </c>
      <c r="C17" s="82">
        <v>1044641.1001</v>
      </c>
      <c r="D17" s="83">
        <v>953</v>
      </c>
      <c r="E17" s="82">
        <v>1096.1607</v>
      </c>
      <c r="F17" s="83">
        <v>1000</v>
      </c>
      <c r="G17" s="81" t="s">
        <v>20</v>
      </c>
      <c r="H17" s="84" t="s">
        <v>32</v>
      </c>
      <c r="I17" s="19"/>
    </row>
    <row r="18" spans="1:9" ht="14.25">
      <c r="A18" s="21">
        <v>16</v>
      </c>
      <c r="B18" s="81" t="s">
        <v>22</v>
      </c>
      <c r="C18" s="82">
        <v>985704.05</v>
      </c>
      <c r="D18" s="83">
        <v>7881</v>
      </c>
      <c r="E18" s="82">
        <v>125.0735</v>
      </c>
      <c r="F18" s="83">
        <v>100</v>
      </c>
      <c r="G18" s="81" t="s">
        <v>44</v>
      </c>
      <c r="H18" s="84" t="s">
        <v>83</v>
      </c>
      <c r="I18" s="19"/>
    </row>
    <row r="19" spans="1:8" ht="15" customHeight="1" thickBot="1">
      <c r="A19" s="175" t="s">
        <v>46</v>
      </c>
      <c r="B19" s="176"/>
      <c r="C19" s="96">
        <f>SUM(C3:C18)</f>
        <v>181819593.37820005</v>
      </c>
      <c r="D19" s="97">
        <f>SUM(D3:D18)</f>
        <v>7435664</v>
      </c>
      <c r="E19" s="56" t="s">
        <v>47</v>
      </c>
      <c r="F19" s="56" t="s">
        <v>47</v>
      </c>
      <c r="G19" s="56" t="s">
        <v>47</v>
      </c>
      <c r="H19" s="56" t="s">
        <v>47</v>
      </c>
    </row>
    <row r="20" spans="1:8" ht="15" customHeight="1">
      <c r="A20" s="178" t="s">
        <v>81</v>
      </c>
      <c r="B20" s="178"/>
      <c r="C20" s="178"/>
      <c r="D20" s="178"/>
      <c r="E20" s="178"/>
      <c r="F20" s="178"/>
      <c r="G20" s="178"/>
      <c r="H20" s="178"/>
    </row>
    <row r="21" spans="1:8" ht="15" customHeight="1" thickBot="1">
      <c r="A21" s="177"/>
      <c r="B21" s="177"/>
      <c r="C21" s="177"/>
      <c r="D21" s="177"/>
      <c r="E21" s="177"/>
      <c r="F21" s="177"/>
      <c r="G21" s="177"/>
      <c r="H21" s="177"/>
    </row>
    <row r="23" spans="2:4" ht="14.25">
      <c r="B23" s="20" t="s">
        <v>52</v>
      </c>
      <c r="C23" s="23">
        <f>C19-SUM(C3:C16)</f>
        <v>2030345.1501000226</v>
      </c>
      <c r="D23" s="129">
        <f>C23/$C$19</f>
        <v>0.011166811631113561</v>
      </c>
    </row>
    <row r="24" spans="2:8" ht="14.25">
      <c r="B24" s="81" t="str">
        <f aca="true" t="shared" si="0" ref="B24:C29">B3</f>
        <v>ОТП Класичний</v>
      </c>
      <c r="C24" s="82">
        <f t="shared" si="0"/>
        <v>85644805.86</v>
      </c>
      <c r="D24" s="129">
        <f>C24/$C$19</f>
        <v>0.47104277525168364</v>
      </c>
      <c r="H24" s="19"/>
    </row>
    <row r="25" spans="2:8" ht="14.25">
      <c r="B25" s="81" t="str">
        <f t="shared" si="0"/>
        <v>КІНТО-Класичний</v>
      </c>
      <c r="C25" s="82">
        <f t="shared" si="0"/>
        <v>32493309.75</v>
      </c>
      <c r="D25" s="129">
        <f aca="true" t="shared" si="1" ref="D25:D33">C25/$C$19</f>
        <v>0.1787118161815002</v>
      </c>
      <c r="H25" s="19"/>
    </row>
    <row r="26" spans="2:8" ht="14.25">
      <c r="B26" s="81" t="str">
        <f t="shared" si="0"/>
        <v>ОТП Фонд Акцій</v>
      </c>
      <c r="C26" s="82">
        <f t="shared" si="0"/>
        <v>14740407.01</v>
      </c>
      <c r="D26" s="129">
        <f t="shared" si="1"/>
        <v>0.08107160914906851</v>
      </c>
      <c r="H26" s="19"/>
    </row>
    <row r="27" spans="2:8" ht="14.25">
      <c r="B27" s="81" t="str">
        <f t="shared" si="0"/>
        <v>УНIВЕР.УА/Михайло Грушевський: Фонд Державних Паперiв</v>
      </c>
      <c r="C27" s="82">
        <f t="shared" si="0"/>
        <v>8541412.34</v>
      </c>
      <c r="D27" s="129">
        <f t="shared" si="1"/>
        <v>0.04697740315716768</v>
      </c>
      <c r="H27" s="19"/>
    </row>
    <row r="28" spans="2:8" ht="14.25">
      <c r="B28" s="81" t="str">
        <f t="shared" si="0"/>
        <v>УНІВЕР.УА/Ярослав Мудрий: Фонд Акцiй</v>
      </c>
      <c r="C28" s="82">
        <f t="shared" si="0"/>
        <v>8374007.19</v>
      </c>
      <c r="D28" s="129">
        <f t="shared" si="1"/>
        <v>0.04605668198026029</v>
      </c>
      <c r="H28" s="19"/>
    </row>
    <row r="29" spans="2:8" ht="14.25">
      <c r="B29" s="81" t="str">
        <f t="shared" si="0"/>
        <v>КІНТО-Еквіті</v>
      </c>
      <c r="C29" s="82">
        <f t="shared" si="0"/>
        <v>5069976.7</v>
      </c>
      <c r="D29" s="129">
        <f t="shared" si="1"/>
        <v>0.027884655365244503</v>
      </c>
      <c r="H29" s="19"/>
    </row>
    <row r="30" spans="2:8" ht="14.25">
      <c r="B30" s="81" t="str">
        <f aca="true" t="shared" si="2" ref="B30:C33">B15</f>
        <v>Аргентум</v>
      </c>
      <c r="C30" s="82">
        <f t="shared" si="2"/>
        <v>1467310.32</v>
      </c>
      <c r="D30" s="129">
        <f t="shared" si="1"/>
        <v>0.008070144106789806</v>
      </c>
      <c r="H30" s="19"/>
    </row>
    <row r="31" spans="2:8" ht="14.25">
      <c r="B31" s="81" t="str">
        <f t="shared" si="2"/>
        <v>УНIВЕР.УА/Тарас Шевченко: Фонд Заощаджень</v>
      </c>
      <c r="C31" s="82">
        <f t="shared" si="2"/>
        <v>1458351.27</v>
      </c>
      <c r="D31" s="129">
        <f t="shared" si="1"/>
        <v>0.008020869714335499</v>
      </c>
      <c r="H31" s="19"/>
    </row>
    <row r="32" spans="2:4" ht="14.25">
      <c r="B32" s="81" t="str">
        <f t="shared" si="2"/>
        <v>ТАСК Ресурс</v>
      </c>
      <c r="C32" s="82">
        <f t="shared" si="2"/>
        <v>1044641.1001</v>
      </c>
      <c r="D32" s="129">
        <f t="shared" si="1"/>
        <v>0.0057454814450445865</v>
      </c>
    </row>
    <row r="33" spans="2:4" ht="14.25">
      <c r="B33" s="81" t="str">
        <f t="shared" si="2"/>
        <v>Надбання</v>
      </c>
      <c r="C33" s="82">
        <f t="shared" si="2"/>
        <v>985704.05</v>
      </c>
      <c r="D33" s="129">
        <f t="shared" si="1"/>
        <v>0.005421330186068851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I20" sqref="I20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0" t="s">
        <v>94</v>
      </c>
      <c r="B1" s="180"/>
      <c r="C1" s="180"/>
      <c r="D1" s="180"/>
      <c r="E1" s="180"/>
      <c r="F1" s="180"/>
      <c r="G1" s="180"/>
      <c r="H1" s="180"/>
      <c r="I1" s="180"/>
      <c r="J1" s="99"/>
    </row>
    <row r="2" spans="1:11" s="20" customFormat="1" ht="15.75" customHeight="1" thickBot="1">
      <c r="A2" s="181" t="s">
        <v>38</v>
      </c>
      <c r="B2" s="100"/>
      <c r="C2" s="101"/>
      <c r="D2" s="102"/>
      <c r="E2" s="183" t="s">
        <v>64</v>
      </c>
      <c r="F2" s="183"/>
      <c r="G2" s="183"/>
      <c r="H2" s="183"/>
      <c r="I2" s="183"/>
      <c r="J2" s="183"/>
      <c r="K2" s="183"/>
    </row>
    <row r="3" spans="1:11" s="22" customFormat="1" ht="60.75" thickBot="1">
      <c r="A3" s="182"/>
      <c r="B3" s="103" t="s">
        <v>23</v>
      </c>
      <c r="C3" s="26" t="s">
        <v>12</v>
      </c>
      <c r="D3" s="26" t="s">
        <v>13</v>
      </c>
      <c r="E3" s="17" t="s">
        <v>76</v>
      </c>
      <c r="F3" s="17" t="s">
        <v>84</v>
      </c>
      <c r="G3" s="17" t="s">
        <v>85</v>
      </c>
      <c r="H3" s="17" t="s">
        <v>74</v>
      </c>
      <c r="I3" s="17" t="s">
        <v>86</v>
      </c>
      <c r="J3" s="17" t="s">
        <v>48</v>
      </c>
      <c r="K3" s="18" t="s">
        <v>77</v>
      </c>
    </row>
    <row r="4" spans="1:11" s="20" customFormat="1" ht="14.25" collapsed="1">
      <c r="A4" s="21">
        <v>1</v>
      </c>
      <c r="B4" s="146" t="s">
        <v>106</v>
      </c>
      <c r="C4" s="147">
        <v>38118</v>
      </c>
      <c r="D4" s="147">
        <v>38182</v>
      </c>
      <c r="E4" s="148" t="s">
        <v>21</v>
      </c>
      <c r="F4" s="148">
        <v>0.0055696012722554755</v>
      </c>
      <c r="G4" s="148">
        <v>0.015222052569588085</v>
      </c>
      <c r="H4" s="148">
        <v>0.08372754096055912</v>
      </c>
      <c r="I4" s="148">
        <v>0.07354881941090041</v>
      </c>
      <c r="J4" s="149">
        <v>6.242785999998756</v>
      </c>
      <c r="K4" s="122">
        <v>0.12058091213328903</v>
      </c>
    </row>
    <row r="5" spans="1:11" s="20" customFormat="1" ht="14.25" collapsed="1">
      <c r="A5" s="21">
        <v>2</v>
      </c>
      <c r="B5" s="146" t="s">
        <v>57</v>
      </c>
      <c r="C5" s="147">
        <v>38828</v>
      </c>
      <c r="D5" s="147">
        <v>39028</v>
      </c>
      <c r="E5" s="148">
        <v>0.0038398216252315542</v>
      </c>
      <c r="F5" s="148">
        <v>0.008378319343293139</v>
      </c>
      <c r="G5" s="148">
        <v>0.026502617967361086</v>
      </c>
      <c r="H5" s="148">
        <v>0.050181987564141384</v>
      </c>
      <c r="I5" s="148">
        <v>0.04404083698571326</v>
      </c>
      <c r="J5" s="149">
        <v>4.816789999999641</v>
      </c>
      <c r="K5" s="123">
        <v>0.12390272263679258</v>
      </c>
    </row>
    <row r="6" spans="1:11" s="20" customFormat="1" ht="14.25" collapsed="1">
      <c r="A6" s="21">
        <v>3</v>
      </c>
      <c r="B6" s="146" t="s">
        <v>70</v>
      </c>
      <c r="C6" s="147">
        <v>38919</v>
      </c>
      <c r="D6" s="147">
        <v>39092</v>
      </c>
      <c r="E6" s="148">
        <v>0.008995197337229088</v>
      </c>
      <c r="F6" s="148">
        <v>0.018619631510998103</v>
      </c>
      <c r="G6" s="148">
        <v>0.003585973968214029</v>
      </c>
      <c r="H6" s="148">
        <v>0.09167353570374837</v>
      </c>
      <c r="I6" s="148">
        <v>0.062434998805634745</v>
      </c>
      <c r="J6" s="149">
        <v>2.15980750000008</v>
      </c>
      <c r="K6" s="123">
        <v>0.08028253156997889</v>
      </c>
    </row>
    <row r="7" spans="1:11" s="20" customFormat="1" ht="14.25" collapsed="1">
      <c r="A7" s="21">
        <v>4</v>
      </c>
      <c r="B7" s="146" t="s">
        <v>67</v>
      </c>
      <c r="C7" s="147">
        <v>38919</v>
      </c>
      <c r="D7" s="147">
        <v>39092</v>
      </c>
      <c r="E7" s="148">
        <v>0.023701755908389854</v>
      </c>
      <c r="F7" s="148">
        <v>0.05093452827478995</v>
      </c>
      <c r="G7" s="148">
        <v>0.03481637548631156</v>
      </c>
      <c r="H7" s="148">
        <v>0.14907295104376095</v>
      </c>
      <c r="I7" s="148">
        <v>0.11046784951736455</v>
      </c>
      <c r="J7" s="149">
        <v>-0.09391830000001844</v>
      </c>
      <c r="K7" s="123">
        <v>-0.006597927299222817</v>
      </c>
    </row>
    <row r="8" spans="1:11" s="20" customFormat="1" ht="14.25" collapsed="1">
      <c r="A8" s="21">
        <v>5</v>
      </c>
      <c r="B8" s="146" t="s">
        <v>105</v>
      </c>
      <c r="C8" s="147">
        <v>39413</v>
      </c>
      <c r="D8" s="147">
        <v>39589</v>
      </c>
      <c r="E8" s="148">
        <v>0.008437057586408114</v>
      </c>
      <c r="F8" s="148">
        <v>0.01664222616829103</v>
      </c>
      <c r="G8" s="148">
        <v>0.05055189566929741</v>
      </c>
      <c r="H8" s="148">
        <v>0.10307494157149066</v>
      </c>
      <c r="I8" s="148">
        <v>0.09650307014564374</v>
      </c>
      <c r="J8" s="149">
        <v>3.929200000000816</v>
      </c>
      <c r="K8" s="123">
        <v>0.1250622780094237</v>
      </c>
    </row>
    <row r="9" spans="1:11" s="20" customFormat="1" ht="14.25">
      <c r="A9" s="21">
        <v>6</v>
      </c>
      <c r="B9" s="146" t="s">
        <v>102</v>
      </c>
      <c r="C9" s="147">
        <v>39429</v>
      </c>
      <c r="D9" s="147">
        <v>39618</v>
      </c>
      <c r="E9" s="148">
        <v>0.005751486247853377</v>
      </c>
      <c r="F9" s="148">
        <v>-0.0040486392766362345</v>
      </c>
      <c r="G9" s="148">
        <v>-0.0109720890503896</v>
      </c>
      <c r="H9" s="148">
        <v>-0.0046193420565866505</v>
      </c>
      <c r="I9" s="148">
        <v>-0.020477901856837177</v>
      </c>
      <c r="J9" s="149">
        <v>0.09616069999991517</v>
      </c>
      <c r="K9" s="123">
        <v>0.0068458093972467715</v>
      </c>
    </row>
    <row r="10" spans="1:11" s="20" customFormat="1" ht="14.25">
      <c r="A10" s="21">
        <v>7</v>
      </c>
      <c r="B10" s="146" t="s">
        <v>22</v>
      </c>
      <c r="C10" s="147">
        <v>39560</v>
      </c>
      <c r="D10" s="147">
        <v>39770</v>
      </c>
      <c r="E10" s="148">
        <v>-0.00902053687447224</v>
      </c>
      <c r="F10" s="148">
        <v>0.00913171273275415</v>
      </c>
      <c r="G10" s="148">
        <v>0.045179539889762754</v>
      </c>
      <c r="H10" s="148">
        <v>0.056255985979885015</v>
      </c>
      <c r="I10" s="148">
        <v>0.03523448228446813</v>
      </c>
      <c r="J10" s="149">
        <v>0.2507349999999866</v>
      </c>
      <c r="K10" s="123">
        <v>0.01730387967853364</v>
      </c>
    </row>
    <row r="11" spans="1:11" s="20" customFormat="1" ht="14.25">
      <c r="A11" s="21">
        <v>8</v>
      </c>
      <c r="B11" s="146" t="s">
        <v>112</v>
      </c>
      <c r="C11" s="147">
        <v>39884</v>
      </c>
      <c r="D11" s="147">
        <v>40001</v>
      </c>
      <c r="E11" s="148">
        <v>0.006739359425087521</v>
      </c>
      <c r="F11" s="148">
        <v>0.007481427849853839</v>
      </c>
      <c r="G11" s="148">
        <v>-0.004493003123008821</v>
      </c>
      <c r="H11" s="148">
        <v>0.10291875315190913</v>
      </c>
      <c r="I11" s="148">
        <v>0.08848674367317044</v>
      </c>
      <c r="J11" s="149">
        <v>0.4872327999996833</v>
      </c>
      <c r="K11" s="123">
        <v>0.03250537287354205</v>
      </c>
    </row>
    <row r="12" spans="1:11" s="20" customFormat="1" ht="14.25">
      <c r="A12" s="21">
        <v>9</v>
      </c>
      <c r="B12" s="146" t="s">
        <v>117</v>
      </c>
      <c r="C12" s="147">
        <v>40031</v>
      </c>
      <c r="D12" s="147">
        <v>40129</v>
      </c>
      <c r="E12" s="148">
        <v>0.021762778911936342</v>
      </c>
      <c r="F12" s="148">
        <v>0.016221971463695084</v>
      </c>
      <c r="G12" s="148">
        <v>-0.022191419493184927</v>
      </c>
      <c r="H12" s="148">
        <v>0.13067439759949617</v>
      </c>
      <c r="I12" s="148">
        <v>0.07780444926996521</v>
      </c>
      <c r="J12" s="149">
        <v>-0.3386620999999842</v>
      </c>
      <c r="K12" s="123">
        <v>-0.03371176773045803</v>
      </c>
    </row>
    <row r="13" spans="1:11" s="20" customFormat="1" ht="14.25">
      <c r="A13" s="21">
        <v>10</v>
      </c>
      <c r="B13" s="146" t="s">
        <v>56</v>
      </c>
      <c r="C13" s="147">
        <v>40253</v>
      </c>
      <c r="D13" s="147">
        <v>40366</v>
      </c>
      <c r="E13" s="148">
        <v>0.02538071065993419</v>
      </c>
      <c r="F13" s="148">
        <v>0.020202020202117144</v>
      </c>
      <c r="G13" s="148">
        <v>0.025380710659849592</v>
      </c>
      <c r="H13" s="148">
        <v>0.3127623900074241</v>
      </c>
      <c r="I13" s="148">
        <v>0.2014798424990154</v>
      </c>
      <c r="J13" s="149">
        <v>1.0199999999999836</v>
      </c>
      <c r="K13" s="123">
        <v>0.0635695871288271</v>
      </c>
    </row>
    <row r="14" spans="1:11" s="20" customFormat="1" ht="14.25">
      <c r="A14" s="21">
        <v>11</v>
      </c>
      <c r="B14" s="146" t="s">
        <v>109</v>
      </c>
      <c r="C14" s="147">
        <v>40114</v>
      </c>
      <c r="D14" s="147">
        <v>40401</v>
      </c>
      <c r="E14" s="148">
        <v>0.006275717355112453</v>
      </c>
      <c r="F14" s="148">
        <v>0.013423358013027187</v>
      </c>
      <c r="G14" s="148">
        <v>0.04233751262245389</v>
      </c>
      <c r="H14" s="148">
        <v>0.1623392961466501</v>
      </c>
      <c r="I14" s="148">
        <v>0.11041864735973106</v>
      </c>
      <c r="J14" s="149">
        <v>0.7797740000000681</v>
      </c>
      <c r="K14" s="123">
        <v>0.052281742205186</v>
      </c>
    </row>
    <row r="15" spans="1:11" s="20" customFormat="1" ht="14.25" collapsed="1">
      <c r="A15" s="21">
        <v>12</v>
      </c>
      <c r="B15" s="146" t="s">
        <v>59</v>
      </c>
      <c r="C15" s="147">
        <v>40226</v>
      </c>
      <c r="D15" s="147">
        <v>40430</v>
      </c>
      <c r="E15" s="148">
        <v>0.008487372006604543</v>
      </c>
      <c r="F15" s="148">
        <v>0.01086538238040835</v>
      </c>
      <c r="G15" s="148">
        <v>0.018019517676148622</v>
      </c>
      <c r="H15" s="148">
        <v>0.027884721441653326</v>
      </c>
      <c r="I15" s="148">
        <v>0.024513460808624377</v>
      </c>
      <c r="J15" s="149">
        <v>2.914</v>
      </c>
      <c r="K15" s="123">
        <v>0.12916577772941773</v>
      </c>
    </row>
    <row r="16" spans="1:11" s="20" customFormat="1" ht="14.25" collapsed="1">
      <c r="A16" s="21">
        <v>13</v>
      </c>
      <c r="B16" s="146" t="s">
        <v>69</v>
      </c>
      <c r="C16" s="147">
        <v>40427</v>
      </c>
      <c r="D16" s="147">
        <v>40543</v>
      </c>
      <c r="E16" s="148">
        <v>0.003879933271530689</v>
      </c>
      <c r="F16" s="148">
        <v>0.007869675677744992</v>
      </c>
      <c r="G16" s="148">
        <v>0.03058368164038705</v>
      </c>
      <c r="H16" s="148">
        <v>0.06722141615389754</v>
      </c>
      <c r="I16" s="148">
        <v>0.06279960357804781</v>
      </c>
      <c r="J16" s="149">
        <v>2.984566300000138</v>
      </c>
      <c r="K16" s="123">
        <v>0.13491517378948892</v>
      </c>
    </row>
    <row r="17" spans="1:11" s="20" customFormat="1" ht="14.25" collapsed="1">
      <c r="A17" s="21">
        <v>14</v>
      </c>
      <c r="B17" s="146" t="s">
        <v>114</v>
      </c>
      <c r="C17" s="147">
        <v>40444</v>
      </c>
      <c r="D17" s="147">
        <v>40638</v>
      </c>
      <c r="E17" s="148">
        <v>0.019532801920844722</v>
      </c>
      <c r="F17" s="148">
        <v>0.01231530360806743</v>
      </c>
      <c r="G17" s="148">
        <v>-0.014134948921048496</v>
      </c>
      <c r="H17" s="148">
        <v>-0.04221644566999416</v>
      </c>
      <c r="I17" s="148">
        <v>-0.03421047348476669</v>
      </c>
      <c r="J17" s="149">
        <v>0.34315269999998965</v>
      </c>
      <c r="K17" s="123">
        <v>0.028053865281955304</v>
      </c>
    </row>
    <row r="18" spans="1:11" s="20" customFormat="1" ht="14.25">
      <c r="A18" s="21">
        <v>15</v>
      </c>
      <c r="B18" s="146" t="s">
        <v>68</v>
      </c>
      <c r="C18" s="147">
        <v>40427</v>
      </c>
      <c r="D18" s="147">
        <v>40708</v>
      </c>
      <c r="E18" s="148" t="s">
        <v>21</v>
      </c>
      <c r="F18" s="148">
        <v>0.0003851667681249449</v>
      </c>
      <c r="G18" s="148">
        <v>0.02730203155363875</v>
      </c>
      <c r="H18" s="148">
        <v>0.08545468571298165</v>
      </c>
      <c r="I18" s="148">
        <v>0.07892943008880526</v>
      </c>
      <c r="J18" s="149">
        <v>3.6674384000003073</v>
      </c>
      <c r="K18" s="123">
        <v>0.15850211437538486</v>
      </c>
    </row>
    <row r="19" spans="1:11" s="20" customFormat="1" ht="14.25">
      <c r="A19" s="21">
        <v>16</v>
      </c>
      <c r="B19" s="146" t="s">
        <v>113</v>
      </c>
      <c r="C19" s="147">
        <v>41026</v>
      </c>
      <c r="D19" s="147">
        <v>41242</v>
      </c>
      <c r="E19" s="148">
        <v>0.015117798050828135</v>
      </c>
      <c r="F19" s="148">
        <v>0.025714058026918618</v>
      </c>
      <c r="G19" s="148">
        <v>-0.0014621704486793563</v>
      </c>
      <c r="H19" s="148">
        <v>0.06458060706440194</v>
      </c>
      <c r="I19" s="148">
        <v>0.03075657734003734</v>
      </c>
      <c r="J19" s="149">
        <v>2.0376049999999974</v>
      </c>
      <c r="K19" s="123">
        <v>0.1312684372943984</v>
      </c>
    </row>
    <row r="20" spans="1:12" s="20" customFormat="1" ht="15.75" thickBot="1">
      <c r="A20" s="145"/>
      <c r="B20" s="150" t="s">
        <v>87</v>
      </c>
      <c r="C20" s="151" t="s">
        <v>47</v>
      </c>
      <c r="D20" s="151" t="s">
        <v>47</v>
      </c>
      <c r="E20" s="152">
        <f>AVERAGE(E4:E19)</f>
        <v>0.010634375245179881</v>
      </c>
      <c r="F20" s="152">
        <f>AVERAGE(F4:F19)</f>
        <v>0.01373160900098145</v>
      </c>
      <c r="G20" s="152">
        <f>AVERAGE(G4:G19)</f>
        <v>0.01663926741666885</v>
      </c>
      <c r="H20" s="152">
        <f>AVERAGE(H4:H19)</f>
        <v>0.09006171389846368</v>
      </c>
      <c r="I20" s="152">
        <f>AVERAGE(I4:I19)</f>
        <v>0.06517065227659487</v>
      </c>
      <c r="J20" s="151" t="s">
        <v>47</v>
      </c>
      <c r="K20" s="152">
        <f>AVERAGE(K4:K19)</f>
        <v>0.07274565681711151</v>
      </c>
      <c r="L20" s="153"/>
    </row>
    <row r="21" spans="1:11" s="20" customFormat="1" ht="14.25">
      <c r="A21" s="184" t="s">
        <v>78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1" s="20" customFormat="1" ht="15" collapsed="1" thickBot="1">
      <c r="A22" s="179"/>
      <c r="B22" s="179"/>
      <c r="C22" s="179"/>
      <c r="D22" s="179"/>
      <c r="E22" s="179"/>
      <c r="F22" s="179"/>
      <c r="G22" s="179"/>
      <c r="H22" s="179"/>
      <c r="I22" s="157"/>
      <c r="J22" s="157"/>
      <c r="K22" s="157"/>
    </row>
    <row r="23" spans="5:10" s="20" customFormat="1" ht="14.25" collapsed="1">
      <c r="E23" s="106"/>
      <c r="J23" s="19"/>
    </row>
    <row r="24" spans="5:10" s="20" customFormat="1" ht="14.25" collapsed="1">
      <c r="E24" s="107"/>
      <c r="J24" s="19"/>
    </row>
    <row r="25" spans="5:10" s="20" customFormat="1" ht="14.25">
      <c r="E25" s="106"/>
      <c r="F25" s="106"/>
      <c r="J25" s="19"/>
    </row>
    <row r="26" spans="5:10" s="20" customFormat="1" ht="14.25" collapsed="1">
      <c r="E26" s="107"/>
      <c r="I26" s="107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D3" sqref="D3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6" t="s">
        <v>95</v>
      </c>
      <c r="B1" s="186"/>
      <c r="C1" s="186"/>
      <c r="D1" s="186"/>
      <c r="E1" s="186"/>
      <c r="F1" s="186"/>
      <c r="G1" s="186"/>
    </row>
    <row r="2" spans="1:7" ht="15.75" thickBot="1">
      <c r="A2" s="181" t="s">
        <v>38</v>
      </c>
      <c r="B2" s="88"/>
      <c r="C2" s="187" t="s">
        <v>24</v>
      </c>
      <c r="D2" s="188"/>
      <c r="E2" s="187" t="s">
        <v>25</v>
      </c>
      <c r="F2" s="188"/>
      <c r="G2" s="89"/>
    </row>
    <row r="3" spans="1:7" ht="45.75" thickBot="1">
      <c r="A3" s="182"/>
      <c r="B3" s="42" t="s">
        <v>23</v>
      </c>
      <c r="C3" s="35" t="s">
        <v>49</v>
      </c>
      <c r="D3" s="35" t="s">
        <v>26</v>
      </c>
      <c r="E3" s="35" t="s">
        <v>27</v>
      </c>
      <c r="F3" s="35" t="s">
        <v>26</v>
      </c>
      <c r="G3" s="36" t="s">
        <v>82</v>
      </c>
    </row>
    <row r="4" spans="1:8" ht="15" customHeight="1">
      <c r="A4" s="21">
        <v>1</v>
      </c>
      <c r="B4" s="37" t="s">
        <v>105</v>
      </c>
      <c r="C4" s="38">
        <v>3141.0074999999997</v>
      </c>
      <c r="D4" s="94">
        <v>0.03807106536228085</v>
      </c>
      <c r="E4" s="39">
        <v>496</v>
      </c>
      <c r="F4" s="94">
        <v>0.029385627110610817</v>
      </c>
      <c r="G4" s="40">
        <v>2432.239449280112</v>
      </c>
      <c r="H4" s="53"/>
    </row>
    <row r="5" spans="1:8" ht="14.25" customHeight="1">
      <c r="A5" s="21">
        <v>2</v>
      </c>
      <c r="B5" s="37" t="s">
        <v>56</v>
      </c>
      <c r="C5" s="38">
        <v>401.1094299999997</v>
      </c>
      <c r="D5" s="94">
        <v>0.027972739094239488</v>
      </c>
      <c r="E5" s="39">
        <v>25919</v>
      </c>
      <c r="F5" s="94">
        <v>0.003560502231512732</v>
      </c>
      <c r="G5" s="40">
        <v>50.675439649662586</v>
      </c>
      <c r="H5" s="53"/>
    </row>
    <row r="6" spans="1:7" ht="14.25">
      <c r="A6" s="21">
        <v>3</v>
      </c>
      <c r="B6" s="37" t="s">
        <v>113</v>
      </c>
      <c r="C6" s="38">
        <v>72.89863999999966</v>
      </c>
      <c r="D6" s="94">
        <v>0.015843865128800913</v>
      </c>
      <c r="E6" s="39">
        <v>11</v>
      </c>
      <c r="F6" s="94">
        <v>0.0007154006243496358</v>
      </c>
      <c r="G6" s="40">
        <v>3.3035098639942797</v>
      </c>
    </row>
    <row r="7" spans="1:7" ht="14.25">
      <c r="A7" s="21">
        <v>4</v>
      </c>
      <c r="B7" s="37" t="s">
        <v>59</v>
      </c>
      <c r="C7" s="38">
        <v>41.37205000000075</v>
      </c>
      <c r="D7" s="94">
        <v>0.008487257587562752</v>
      </c>
      <c r="E7" s="39">
        <v>0</v>
      </c>
      <c r="F7" s="94">
        <v>0</v>
      </c>
      <c r="G7" s="40">
        <v>0</v>
      </c>
    </row>
    <row r="8" spans="1:7" ht="14.25">
      <c r="A8" s="21">
        <v>5</v>
      </c>
      <c r="B8" s="37" t="s">
        <v>114</v>
      </c>
      <c r="C8" s="38">
        <v>39.1911399999999</v>
      </c>
      <c r="D8" s="94">
        <v>0.019532768730297512</v>
      </c>
      <c r="E8" s="39">
        <v>0</v>
      </c>
      <c r="F8" s="94">
        <v>0</v>
      </c>
      <c r="G8" s="40">
        <v>0</v>
      </c>
    </row>
    <row r="9" spans="1:7" ht="14.25">
      <c r="A9" s="21">
        <v>6</v>
      </c>
      <c r="B9" s="37" t="s">
        <v>117</v>
      </c>
      <c r="C9" s="38">
        <v>31.252630000000117</v>
      </c>
      <c r="D9" s="94">
        <v>0.021762795615822454</v>
      </c>
      <c r="E9" s="39">
        <v>0</v>
      </c>
      <c r="F9" s="94">
        <v>0</v>
      </c>
      <c r="G9" s="40">
        <v>0</v>
      </c>
    </row>
    <row r="10" spans="1:7" ht="14.25">
      <c r="A10" s="21">
        <v>7</v>
      </c>
      <c r="B10" s="37" t="s">
        <v>109</v>
      </c>
      <c r="C10" s="38">
        <v>29.725178000000305</v>
      </c>
      <c r="D10" s="94">
        <v>0.006275755739846827</v>
      </c>
      <c r="E10" s="39">
        <v>0</v>
      </c>
      <c r="F10" s="94">
        <v>0</v>
      </c>
      <c r="G10" s="40">
        <v>0</v>
      </c>
    </row>
    <row r="11" spans="1:7" ht="14.25">
      <c r="A11" s="21">
        <v>8</v>
      </c>
      <c r="B11" s="37" t="s">
        <v>57</v>
      </c>
      <c r="C11" s="38">
        <v>15.018600000000093</v>
      </c>
      <c r="D11" s="94">
        <v>0.0038397854837593426</v>
      </c>
      <c r="E11" s="39">
        <v>0</v>
      </c>
      <c r="F11" s="94">
        <v>0</v>
      </c>
      <c r="G11" s="40">
        <v>0</v>
      </c>
    </row>
    <row r="12" spans="1:7" ht="14.25">
      <c r="A12" s="21">
        <v>9</v>
      </c>
      <c r="B12" s="37" t="s">
        <v>70</v>
      </c>
      <c r="C12" s="38">
        <v>14.901749999999998</v>
      </c>
      <c r="D12" s="94">
        <v>0.008995184459305614</v>
      </c>
      <c r="E12" s="39">
        <v>0</v>
      </c>
      <c r="F12" s="94">
        <v>0</v>
      </c>
      <c r="G12" s="40">
        <v>0</v>
      </c>
    </row>
    <row r="13" spans="1:7" ht="14.25">
      <c r="A13" s="21">
        <v>10</v>
      </c>
      <c r="B13" s="37" t="s">
        <v>102</v>
      </c>
      <c r="C13" s="38">
        <v>5.973869999999995</v>
      </c>
      <c r="D13" s="94">
        <v>0.0057514763409112725</v>
      </c>
      <c r="E13" s="39">
        <v>0</v>
      </c>
      <c r="F13" s="94">
        <v>0</v>
      </c>
      <c r="G13" s="40">
        <v>0</v>
      </c>
    </row>
    <row r="14" spans="1:7" ht="14.25">
      <c r="A14" s="21">
        <v>11</v>
      </c>
      <c r="B14" s="37" t="s">
        <v>69</v>
      </c>
      <c r="C14" s="38">
        <v>5.636429999999935</v>
      </c>
      <c r="D14" s="94">
        <v>0.0038799286995649706</v>
      </c>
      <c r="E14" s="39">
        <v>0</v>
      </c>
      <c r="F14" s="94">
        <v>0</v>
      </c>
      <c r="G14" s="40">
        <v>0</v>
      </c>
    </row>
    <row r="15" spans="1:7" ht="14.25">
      <c r="A15" s="21">
        <v>12</v>
      </c>
      <c r="B15" s="37" t="s">
        <v>22</v>
      </c>
      <c r="C15" s="38">
        <v>-8.972689999999945</v>
      </c>
      <c r="D15" s="94">
        <v>-0.00902070958249204</v>
      </c>
      <c r="E15" s="39">
        <v>0</v>
      </c>
      <c r="F15" s="94">
        <v>0</v>
      </c>
      <c r="G15" s="40">
        <v>0</v>
      </c>
    </row>
    <row r="16" spans="1:8" ht="14.25">
      <c r="A16" s="21">
        <v>13</v>
      </c>
      <c r="B16" s="37" t="s">
        <v>112</v>
      </c>
      <c r="C16" s="38">
        <v>32.462530000000264</v>
      </c>
      <c r="D16" s="94">
        <v>0.006444156563037572</v>
      </c>
      <c r="E16" s="39">
        <v>-1</v>
      </c>
      <c r="F16" s="94">
        <v>-0.0002932551319648094</v>
      </c>
      <c r="G16" s="40">
        <v>-1.4703504721405387</v>
      </c>
      <c r="H16" s="53"/>
    </row>
    <row r="17" spans="1:7" ht="14.25">
      <c r="A17" s="21">
        <v>14</v>
      </c>
      <c r="B17" s="37" t="s">
        <v>67</v>
      </c>
      <c r="C17" s="38">
        <v>-477.02487999999994</v>
      </c>
      <c r="D17" s="94">
        <v>-0.05389483127248458</v>
      </c>
      <c r="E17" s="39">
        <v>-758</v>
      </c>
      <c r="F17" s="94">
        <v>-0.0758</v>
      </c>
      <c r="G17" s="40">
        <v>-688.4005457210042</v>
      </c>
    </row>
    <row r="18" spans="1:7" ht="14.25">
      <c r="A18" s="21">
        <v>15</v>
      </c>
      <c r="B18" s="37" t="s">
        <v>106</v>
      </c>
      <c r="C18" s="38" t="s">
        <v>21</v>
      </c>
      <c r="D18" s="94" t="s">
        <v>21</v>
      </c>
      <c r="E18" s="39" t="s">
        <v>21</v>
      </c>
      <c r="F18" s="94" t="s">
        <v>21</v>
      </c>
      <c r="G18" s="40" t="s">
        <v>125</v>
      </c>
    </row>
    <row r="19" spans="1:7" ht="14.25">
      <c r="A19" s="21">
        <v>16</v>
      </c>
      <c r="B19" s="37" t="s">
        <v>68</v>
      </c>
      <c r="C19" s="38" t="s">
        <v>21</v>
      </c>
      <c r="D19" s="94" t="s">
        <v>21</v>
      </c>
      <c r="E19" s="39" t="s">
        <v>21</v>
      </c>
      <c r="F19" s="94" t="s">
        <v>21</v>
      </c>
      <c r="G19" s="40" t="s">
        <v>21</v>
      </c>
    </row>
    <row r="20" spans="1:8" ht="15.75" thickBot="1">
      <c r="A20" s="87"/>
      <c r="B20" s="90" t="s">
        <v>46</v>
      </c>
      <c r="C20" s="91">
        <v>3344.5521780000004</v>
      </c>
      <c r="D20" s="95">
        <v>0.024334578089260178</v>
      </c>
      <c r="E20" s="92">
        <v>25667</v>
      </c>
      <c r="F20" s="95">
        <v>0.00348579930965773</v>
      </c>
      <c r="G20" s="93">
        <v>1796.347502600624</v>
      </c>
      <c r="H20" s="53"/>
    </row>
    <row r="21" spans="1:8" ht="15" customHeight="1" thickBot="1">
      <c r="A21" s="185"/>
      <c r="B21" s="185"/>
      <c r="C21" s="185"/>
      <c r="D21" s="185"/>
      <c r="E21" s="185"/>
      <c r="F21" s="185"/>
      <c r="G21" s="185"/>
      <c r="H21" s="156"/>
    </row>
    <row r="23" ht="14.25">
      <c r="A23" s="29" t="s">
        <v>123</v>
      </c>
    </row>
    <row r="24" ht="14.25">
      <c r="A24" s="29" t="s">
        <v>124</v>
      </c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5" ht="15.75" thickBot="1">
      <c r="B49" s="78"/>
      <c r="C49" s="78"/>
      <c r="D49" s="78"/>
      <c r="E49" s="78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23</v>
      </c>
      <c r="C57" s="35" t="s">
        <v>53</v>
      </c>
      <c r="D57" s="35" t="s">
        <v>54</v>
      </c>
      <c r="E57" s="59" t="s">
        <v>50</v>
      </c>
      <c r="F57"/>
    </row>
    <row r="58" spans="2:5" ht="14.25">
      <c r="B58" s="37" t="str">
        <f aca="true" t="shared" si="0" ref="B58:D62">B4</f>
        <v>ОТП Класичний</v>
      </c>
      <c r="C58" s="38">
        <f t="shared" si="0"/>
        <v>3141.0074999999997</v>
      </c>
      <c r="D58" s="94">
        <f t="shared" si="0"/>
        <v>0.03807106536228085</v>
      </c>
      <c r="E58" s="40">
        <f>G4</f>
        <v>2432.239449280112</v>
      </c>
    </row>
    <row r="59" spans="2:5" ht="14.25">
      <c r="B59" s="37" t="str">
        <f t="shared" si="0"/>
        <v>ОТП Фонд Акцій</v>
      </c>
      <c r="C59" s="38">
        <f t="shared" si="0"/>
        <v>401.1094299999997</v>
      </c>
      <c r="D59" s="94">
        <f t="shared" si="0"/>
        <v>0.027972739094239488</v>
      </c>
      <c r="E59" s="40">
        <f>G5</f>
        <v>50.675439649662586</v>
      </c>
    </row>
    <row r="60" spans="2:5" ht="14.25">
      <c r="B60" s="37" t="str">
        <f t="shared" si="0"/>
        <v>КІНТО-Казначейський</v>
      </c>
      <c r="C60" s="38">
        <f t="shared" si="0"/>
        <v>72.89863999999966</v>
      </c>
      <c r="D60" s="94">
        <f t="shared" si="0"/>
        <v>0.015843865128800913</v>
      </c>
      <c r="E60" s="40">
        <f>G6</f>
        <v>3.3035098639942797</v>
      </c>
    </row>
    <row r="61" spans="2:5" ht="14.25">
      <c r="B61" s="37" t="str">
        <f t="shared" si="0"/>
        <v>Альтус-Депозит</v>
      </c>
      <c r="C61" s="38">
        <f t="shared" si="0"/>
        <v>41.37205000000075</v>
      </c>
      <c r="D61" s="94">
        <f t="shared" si="0"/>
        <v>0.008487257587562752</v>
      </c>
      <c r="E61" s="40">
        <f>G7</f>
        <v>0</v>
      </c>
    </row>
    <row r="62" spans="2:5" ht="14.25">
      <c r="B62" s="125" t="str">
        <f t="shared" si="0"/>
        <v>ВСІ</v>
      </c>
      <c r="C62" s="126">
        <f t="shared" si="0"/>
        <v>39.1911399999999</v>
      </c>
      <c r="D62" s="127">
        <f t="shared" si="0"/>
        <v>0.019532768730297512</v>
      </c>
      <c r="E62" s="128">
        <f>G8</f>
        <v>0</v>
      </c>
    </row>
    <row r="63" spans="2:5" ht="14.25">
      <c r="B63" s="124" t="str">
        <f aca="true" t="shared" si="1" ref="B63:D66">B13</f>
        <v>ТАСК Ресурс</v>
      </c>
      <c r="C63" s="38">
        <f t="shared" si="1"/>
        <v>5.973869999999995</v>
      </c>
      <c r="D63" s="94">
        <f t="shared" si="1"/>
        <v>0.0057514763409112725</v>
      </c>
      <c r="E63" s="40">
        <f>G13</f>
        <v>0</v>
      </c>
    </row>
    <row r="64" spans="2:5" ht="14.25">
      <c r="B64" s="124" t="str">
        <f t="shared" si="1"/>
        <v>УНIВЕР.УА/Тарас Шевченко: Фонд Заощаджень</v>
      </c>
      <c r="C64" s="38">
        <f t="shared" si="1"/>
        <v>5.636429999999935</v>
      </c>
      <c r="D64" s="94">
        <f t="shared" si="1"/>
        <v>0.0038799286995649706</v>
      </c>
      <c r="E64" s="40">
        <f>G14</f>
        <v>0</v>
      </c>
    </row>
    <row r="65" spans="2:5" ht="14.25">
      <c r="B65" s="124" t="str">
        <f t="shared" si="1"/>
        <v>Надбання</v>
      </c>
      <c r="C65" s="38">
        <f t="shared" si="1"/>
        <v>-8.972689999999945</v>
      </c>
      <c r="D65" s="94">
        <f t="shared" si="1"/>
        <v>-0.00902070958249204</v>
      </c>
      <c r="E65" s="40">
        <f>G15</f>
        <v>0</v>
      </c>
    </row>
    <row r="66" spans="2:5" ht="14.25">
      <c r="B66" s="124" t="str">
        <f t="shared" si="1"/>
        <v>КІНТО-Еквіті</v>
      </c>
      <c r="C66" s="38">
        <f t="shared" si="1"/>
        <v>32.462530000000264</v>
      </c>
      <c r="D66" s="94">
        <f t="shared" si="1"/>
        <v>0.006444156563037572</v>
      </c>
      <c r="E66" s="40">
        <f>G16</f>
        <v>-1.4703504721405387</v>
      </c>
    </row>
    <row r="67" spans="2:5" ht="14.25">
      <c r="B67" s="124" t="str">
        <f>B17</f>
        <v>УНІВЕР.УА/Ярослав Мудрий: Фонд Акцiй</v>
      </c>
      <c r="C67" s="38">
        <f>C17</f>
        <v>-477.02487999999994</v>
      </c>
      <c r="D67" s="94">
        <f>D17</f>
        <v>-0.05389483127248458</v>
      </c>
      <c r="E67" s="40">
        <f>G17</f>
        <v>-688.4005457210042</v>
      </c>
    </row>
    <row r="68" spans="2:5" ht="14.25">
      <c r="B68" s="132" t="s">
        <v>52</v>
      </c>
      <c r="C68" s="133">
        <f>C20-SUM(C58:C67)</f>
        <v>90.89815800000088</v>
      </c>
      <c r="D68" s="134"/>
      <c r="E68" s="133">
        <f>G20-SUM(E58:E67)</f>
        <v>0</v>
      </c>
    </row>
    <row r="69" spans="2:5" ht="15">
      <c r="B69" s="130" t="s">
        <v>46</v>
      </c>
      <c r="C69" s="131">
        <f>SUM(C58:C68)</f>
        <v>3344.5521780000004</v>
      </c>
      <c r="D69" s="131"/>
      <c r="E69" s="131">
        <f>SUM(E58:E68)</f>
        <v>1796.347502600624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zoomScaleNormal="80" workbookViewId="0" topLeftCell="A1">
      <selection activeCell="A20" sqref="A2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23</v>
      </c>
      <c r="B1" s="67" t="s">
        <v>72</v>
      </c>
      <c r="C1" s="10"/>
    </row>
    <row r="2" spans="1:3" ht="14.25">
      <c r="A2" s="200" t="s">
        <v>22</v>
      </c>
      <c r="B2" s="201">
        <v>-0.00902053687447224</v>
      </c>
      <c r="C2" s="10"/>
    </row>
    <row r="3" spans="1:3" ht="14.25">
      <c r="A3" s="136" t="s">
        <v>57</v>
      </c>
      <c r="B3" s="164">
        <v>0.0038398216252315542</v>
      </c>
      <c r="C3" s="10"/>
    </row>
    <row r="4" spans="1:3" ht="14.25">
      <c r="A4" s="135" t="s">
        <v>69</v>
      </c>
      <c r="B4" s="142">
        <v>0.003879933271530689</v>
      </c>
      <c r="C4" s="10"/>
    </row>
    <row r="5" spans="1:3" ht="14.25">
      <c r="A5" s="135" t="s">
        <v>102</v>
      </c>
      <c r="B5" s="143">
        <v>0.005751486247853377</v>
      </c>
      <c r="C5" s="10"/>
    </row>
    <row r="6" spans="1:3" ht="14.25">
      <c r="A6" s="135" t="s">
        <v>109</v>
      </c>
      <c r="B6" s="143">
        <v>0.006275717355112453</v>
      </c>
      <c r="C6" s="10"/>
    </row>
    <row r="7" spans="1:3" ht="14.25">
      <c r="A7" s="135" t="s">
        <v>112</v>
      </c>
      <c r="B7" s="143">
        <v>0.006739359425087521</v>
      </c>
      <c r="C7" s="10"/>
    </row>
    <row r="8" spans="1:3" ht="14.25">
      <c r="A8" s="135" t="s">
        <v>105</v>
      </c>
      <c r="B8" s="143">
        <v>0.008437057586408114</v>
      </c>
      <c r="C8" s="10"/>
    </row>
    <row r="9" spans="1:3" ht="14.25">
      <c r="A9" s="136" t="s">
        <v>59</v>
      </c>
      <c r="B9" s="202">
        <v>0.008487372006604543</v>
      </c>
      <c r="C9" s="10"/>
    </row>
    <row r="10" spans="1:3" ht="14.25">
      <c r="A10" s="135" t="s">
        <v>70</v>
      </c>
      <c r="B10" s="143">
        <v>0.008995197337229088</v>
      </c>
      <c r="C10" s="10"/>
    </row>
    <row r="11" spans="1:3" ht="14.25">
      <c r="A11" s="135" t="s">
        <v>113</v>
      </c>
      <c r="B11" s="143">
        <v>0.015117798050828135</v>
      </c>
      <c r="C11" s="10"/>
    </row>
    <row r="12" spans="1:3" ht="14.25">
      <c r="A12" s="135" t="s">
        <v>114</v>
      </c>
      <c r="B12" s="142">
        <v>0.019532801920844722</v>
      </c>
      <c r="C12" s="10"/>
    </row>
    <row r="13" spans="1:3" ht="14.25">
      <c r="A13" s="135" t="s">
        <v>117</v>
      </c>
      <c r="B13" s="142">
        <v>0.021762778911936342</v>
      </c>
      <c r="C13" s="10"/>
    </row>
    <row r="14" spans="1:3" ht="14.25">
      <c r="A14" s="135" t="s">
        <v>67</v>
      </c>
      <c r="B14" s="142">
        <v>0.023701755908389854</v>
      </c>
      <c r="C14" s="10"/>
    </row>
    <row r="15" spans="1:3" ht="14.25">
      <c r="A15" s="135" t="s">
        <v>56</v>
      </c>
      <c r="B15" s="142">
        <v>0.02538071065993419</v>
      </c>
      <c r="C15" s="10"/>
    </row>
    <row r="16" spans="1:3" ht="14.25">
      <c r="A16" s="137" t="s">
        <v>28</v>
      </c>
      <c r="B16" s="142">
        <v>0.010634375245179881</v>
      </c>
      <c r="C16" s="10"/>
    </row>
    <row r="17" spans="1:3" ht="14.25">
      <c r="A17" s="137" t="s">
        <v>1</v>
      </c>
      <c r="B17" s="142">
        <v>0.014779718548900478</v>
      </c>
      <c r="C17" s="10"/>
    </row>
    <row r="18" spans="1:3" ht="14.25">
      <c r="A18" s="137" t="s">
        <v>0</v>
      </c>
      <c r="B18" s="142">
        <v>-0.005699610353702922</v>
      </c>
      <c r="C18" s="57"/>
    </row>
    <row r="19" spans="1:3" ht="14.25">
      <c r="A19" s="137" t="s">
        <v>29</v>
      </c>
      <c r="B19" s="142">
        <v>0.004759130047707449</v>
      </c>
      <c r="C19" s="9"/>
    </row>
    <row r="20" spans="1:3" ht="14.25">
      <c r="A20" s="137" t="s">
        <v>30</v>
      </c>
      <c r="B20" s="142">
        <v>0.03309303147591525</v>
      </c>
      <c r="C20" s="73"/>
    </row>
    <row r="21" spans="1:3" ht="14.25">
      <c r="A21" s="137" t="s">
        <v>31</v>
      </c>
      <c r="B21" s="142">
        <v>0.00832876712328767</v>
      </c>
      <c r="C21" s="10"/>
    </row>
    <row r="22" spans="1:3" ht="15" thickBot="1">
      <c r="A22" s="138" t="s">
        <v>89</v>
      </c>
      <c r="B22" s="144">
        <v>0.026145225094307945</v>
      </c>
      <c r="C22" s="10"/>
    </row>
    <row r="23" spans="2:3" ht="12.75">
      <c r="B23" s="10"/>
      <c r="C23" s="10"/>
    </row>
    <row r="24" ht="12.75">
      <c r="C24" s="10"/>
    </row>
    <row r="25" spans="2:3" ht="12.75">
      <c r="B25" s="10"/>
      <c r="C25" s="10"/>
    </row>
    <row r="26" ht="12.75">
      <c r="C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4" t="s">
        <v>96</v>
      </c>
      <c r="B1" s="174"/>
      <c r="C1" s="174"/>
      <c r="D1" s="174"/>
      <c r="E1" s="174"/>
      <c r="F1" s="174"/>
      <c r="G1" s="174"/>
      <c r="H1" s="174"/>
      <c r="I1" s="174"/>
      <c r="J1" s="174"/>
      <c r="K1" s="13"/>
      <c r="L1" s="14"/>
      <c r="M1" s="14"/>
    </row>
    <row r="2" spans="1:10" ht="30.75" thickBot="1">
      <c r="A2" s="15" t="s">
        <v>38</v>
      </c>
      <c r="B2" s="15" t="s">
        <v>23</v>
      </c>
      <c r="C2" s="44" t="s">
        <v>33</v>
      </c>
      <c r="D2" s="44" t="s">
        <v>34</v>
      </c>
      <c r="E2" s="44" t="s">
        <v>39</v>
      </c>
      <c r="F2" s="44" t="s">
        <v>40</v>
      </c>
      <c r="G2" s="44" t="s">
        <v>41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8" t="s">
        <v>126</v>
      </c>
      <c r="C3" s="109" t="s">
        <v>36</v>
      </c>
      <c r="D3" s="110" t="s">
        <v>37</v>
      </c>
      <c r="E3" s="111">
        <v>9744539.55</v>
      </c>
      <c r="F3" s="112">
        <v>21922</v>
      </c>
      <c r="G3" s="111">
        <v>444.5096</v>
      </c>
      <c r="H3" s="52">
        <v>100</v>
      </c>
      <c r="I3" s="108" t="s">
        <v>118</v>
      </c>
      <c r="J3" s="113" t="s">
        <v>119</v>
      </c>
    </row>
    <row r="4" spans="1:10" ht="14.25">
      <c r="A4" s="21">
        <v>2</v>
      </c>
      <c r="B4" s="108" t="s">
        <v>127</v>
      </c>
      <c r="C4" s="109" t="s">
        <v>36</v>
      </c>
      <c r="D4" s="110" t="s">
        <v>92</v>
      </c>
      <c r="E4" s="111">
        <v>1483064.78</v>
      </c>
      <c r="F4" s="112">
        <v>24564</v>
      </c>
      <c r="G4" s="111">
        <v>60.37554</v>
      </c>
      <c r="H4" s="52">
        <v>100</v>
      </c>
      <c r="I4" s="108" t="s">
        <v>118</v>
      </c>
      <c r="J4" s="113" t="s">
        <v>119</v>
      </c>
    </row>
    <row r="5" spans="1:10" ht="14.25">
      <c r="A5" s="21">
        <v>3</v>
      </c>
      <c r="B5" s="108" t="s">
        <v>90</v>
      </c>
      <c r="C5" s="109" t="s">
        <v>36</v>
      </c>
      <c r="D5" s="110" t="s">
        <v>92</v>
      </c>
      <c r="E5" s="111">
        <v>820067.1403</v>
      </c>
      <c r="F5" s="112">
        <v>1982</v>
      </c>
      <c r="G5" s="111">
        <v>413.7574</v>
      </c>
      <c r="H5" s="52">
        <v>1000</v>
      </c>
      <c r="I5" s="108" t="s">
        <v>20</v>
      </c>
      <c r="J5" s="113" t="s">
        <v>32</v>
      </c>
    </row>
    <row r="6" spans="1:10" ht="15.75" thickBot="1">
      <c r="A6" s="175" t="s">
        <v>46</v>
      </c>
      <c r="B6" s="176"/>
      <c r="C6" s="114" t="s">
        <v>47</v>
      </c>
      <c r="D6" s="114" t="s">
        <v>47</v>
      </c>
      <c r="E6" s="96">
        <f>SUM(E3:E5)</f>
        <v>12047671.4703</v>
      </c>
      <c r="F6" s="97">
        <f>SUM(F3:F5)</f>
        <v>48468</v>
      </c>
      <c r="G6" s="114" t="s">
        <v>47</v>
      </c>
      <c r="H6" s="114" t="s">
        <v>47</v>
      </c>
      <c r="I6" s="114" t="s">
        <v>47</v>
      </c>
      <c r="J6" s="114" t="s">
        <v>47</v>
      </c>
    </row>
    <row r="7" spans="1:8" ht="14.25">
      <c r="A7" s="178"/>
      <c r="B7" s="178"/>
      <c r="C7" s="178"/>
      <c r="D7" s="178"/>
      <c r="E7" s="178"/>
      <c r="F7" s="178"/>
      <c r="G7" s="178"/>
      <c r="H7" s="178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0" t="s">
        <v>97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5.75" customHeight="1" thickBot="1">
      <c r="A2" s="181" t="s">
        <v>38</v>
      </c>
      <c r="B2" s="100"/>
      <c r="C2" s="101"/>
      <c r="D2" s="102"/>
      <c r="E2" s="183" t="s">
        <v>64</v>
      </c>
      <c r="F2" s="183"/>
      <c r="G2" s="183"/>
      <c r="H2" s="183"/>
      <c r="I2" s="183"/>
      <c r="J2" s="183"/>
      <c r="K2" s="183"/>
    </row>
    <row r="3" spans="1:11" ht="45.75" thickBot="1">
      <c r="A3" s="182"/>
      <c r="B3" s="103" t="s">
        <v>23</v>
      </c>
      <c r="C3" s="26" t="s">
        <v>12</v>
      </c>
      <c r="D3" s="26" t="s">
        <v>13</v>
      </c>
      <c r="E3" s="17" t="s">
        <v>76</v>
      </c>
      <c r="F3" s="17" t="s">
        <v>84</v>
      </c>
      <c r="G3" s="17" t="s">
        <v>85</v>
      </c>
      <c r="H3" s="17" t="s">
        <v>74</v>
      </c>
      <c r="I3" s="17" t="s">
        <v>86</v>
      </c>
      <c r="J3" s="17" t="s">
        <v>48</v>
      </c>
      <c r="K3" s="18" t="s">
        <v>77</v>
      </c>
    </row>
    <row r="4" spans="1:11" ht="14.25" collapsed="1">
      <c r="A4" s="21">
        <v>1</v>
      </c>
      <c r="B4" s="27" t="s">
        <v>126</v>
      </c>
      <c r="C4" s="104">
        <v>38862</v>
      </c>
      <c r="D4" s="104">
        <v>38958</v>
      </c>
      <c r="E4" s="98">
        <v>-0.0024873993541443262</v>
      </c>
      <c r="F4" s="98">
        <v>-0.005077063790482006</v>
      </c>
      <c r="G4" s="98">
        <v>-0.015067262030380668</v>
      </c>
      <c r="H4" s="98" t="s">
        <v>21</v>
      </c>
      <c r="I4" s="98">
        <v>-0.029008259630024846</v>
      </c>
      <c r="J4" s="105">
        <v>3.4450959999999258</v>
      </c>
      <c r="K4" s="155">
        <v>0.10265631312987122</v>
      </c>
    </row>
    <row r="5" spans="1:11" ht="14.25">
      <c r="A5" s="21">
        <v>2</v>
      </c>
      <c r="B5" s="27" t="s">
        <v>90</v>
      </c>
      <c r="C5" s="104">
        <v>39048</v>
      </c>
      <c r="D5" s="104">
        <v>39140</v>
      </c>
      <c r="E5" s="98">
        <v>0.00838621122624672</v>
      </c>
      <c r="F5" s="98">
        <v>-0.00618066507718984</v>
      </c>
      <c r="G5" s="98">
        <v>-0.03438665570722954</v>
      </c>
      <c r="H5" s="98">
        <v>0.002660376930045061</v>
      </c>
      <c r="I5" s="98">
        <v>-0.0256620599143087</v>
      </c>
      <c r="J5" s="105">
        <v>-0.5862425999999978</v>
      </c>
      <c r="K5" s="165">
        <v>-0.05800891694041188</v>
      </c>
    </row>
    <row r="6" spans="1:11" ht="14.25">
      <c r="A6" s="21">
        <v>3</v>
      </c>
      <c r="B6" s="27" t="s">
        <v>127</v>
      </c>
      <c r="C6" s="104">
        <v>40253</v>
      </c>
      <c r="D6" s="104">
        <v>40445</v>
      </c>
      <c r="E6" s="98">
        <v>0.005535852133029762</v>
      </c>
      <c r="F6" s="98">
        <v>-0.015421661165725742</v>
      </c>
      <c r="G6" s="98">
        <v>-0.01547440256342536</v>
      </c>
      <c r="H6" s="98" t="s">
        <v>21</v>
      </c>
      <c r="I6" s="98">
        <v>-0.00290645009297541</v>
      </c>
      <c r="J6" s="105">
        <v>-0.3962445999999923</v>
      </c>
      <c r="K6" s="165">
        <v>-0.0440841752198613</v>
      </c>
    </row>
    <row r="7" spans="1:11" ht="15.75" thickBot="1">
      <c r="A7" s="145"/>
      <c r="B7" s="150" t="s">
        <v>87</v>
      </c>
      <c r="C7" s="151" t="s">
        <v>47</v>
      </c>
      <c r="D7" s="151" t="s">
        <v>47</v>
      </c>
      <c r="E7" s="152">
        <f>AVERAGE(E4:E6)</f>
        <v>0.003811554668377385</v>
      </c>
      <c r="F7" s="152">
        <f>AVERAGE(F4:F6)</f>
        <v>-0.00889313001113253</v>
      </c>
      <c r="G7" s="152">
        <f>AVERAGE(G4:G6)</f>
        <v>-0.021642773433678524</v>
      </c>
      <c r="H7" s="152">
        <f>AVERAGE(H4:H6)</f>
        <v>0.002660376930045061</v>
      </c>
      <c r="I7" s="152">
        <f>AVERAGE(I4:I6)</f>
        <v>-0.019192256545769653</v>
      </c>
      <c r="J7" s="151" t="s">
        <v>47</v>
      </c>
      <c r="K7" s="152">
        <f>AVERAGE(K4:K6)</f>
        <v>0.00018774032319934797</v>
      </c>
    </row>
    <row r="8" spans="1:11" ht="14.25">
      <c r="A8" s="191" t="s">
        <v>78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11" ht="15" thickBo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1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6" t="s">
        <v>98</v>
      </c>
      <c r="B1" s="186"/>
      <c r="C1" s="186"/>
      <c r="D1" s="186"/>
      <c r="E1" s="186"/>
      <c r="F1" s="186"/>
      <c r="G1" s="186"/>
    </row>
    <row r="2" spans="1:7" s="31" customFormat="1" ht="15.75" customHeight="1" thickBot="1">
      <c r="A2" s="181" t="s">
        <v>38</v>
      </c>
      <c r="B2" s="88"/>
      <c r="C2" s="187" t="s">
        <v>24</v>
      </c>
      <c r="D2" s="188"/>
      <c r="E2" s="187" t="s">
        <v>25</v>
      </c>
      <c r="F2" s="188"/>
      <c r="G2" s="89"/>
    </row>
    <row r="3" spans="1:7" s="31" customFormat="1" ht="45.75" thickBot="1">
      <c r="A3" s="182"/>
      <c r="B3" s="35" t="s">
        <v>23</v>
      </c>
      <c r="C3" s="35" t="s">
        <v>49</v>
      </c>
      <c r="D3" s="35" t="s">
        <v>26</v>
      </c>
      <c r="E3" s="35" t="s">
        <v>27</v>
      </c>
      <c r="F3" s="35" t="s">
        <v>26</v>
      </c>
      <c r="G3" s="36" t="s">
        <v>82</v>
      </c>
    </row>
    <row r="4" spans="1:7" s="31" customFormat="1" ht="14.25">
      <c r="A4" s="21">
        <v>1</v>
      </c>
      <c r="B4" s="37" t="s">
        <v>90</v>
      </c>
      <c r="C4" s="38">
        <v>6.819969999999973</v>
      </c>
      <c r="D4" s="98">
        <v>0.008386097424088353</v>
      </c>
      <c r="E4" s="39">
        <v>0</v>
      </c>
      <c r="F4" s="98">
        <v>0</v>
      </c>
      <c r="G4" s="40">
        <v>0</v>
      </c>
    </row>
    <row r="5" spans="1:7" s="31" customFormat="1" ht="14.25">
      <c r="A5" s="21">
        <v>2</v>
      </c>
      <c r="B5" s="37" t="s">
        <v>126</v>
      </c>
      <c r="C5" s="38">
        <v>-24.298809999998657</v>
      </c>
      <c r="D5" s="98">
        <v>-0.0024873796765328663</v>
      </c>
      <c r="E5" s="39">
        <v>0</v>
      </c>
      <c r="F5" s="98">
        <v>0</v>
      </c>
      <c r="G5" s="40">
        <v>0</v>
      </c>
    </row>
    <row r="6" spans="1:7" s="31" customFormat="1" ht="14.25">
      <c r="A6" s="21">
        <v>3</v>
      </c>
      <c r="B6" s="37" t="s">
        <v>127</v>
      </c>
      <c r="C6" s="38">
        <v>-38.908949999999955</v>
      </c>
      <c r="D6" s="98">
        <v>-0.025564797363486658</v>
      </c>
      <c r="E6" s="39">
        <v>-784</v>
      </c>
      <c r="F6" s="98">
        <v>-0.030929461890484455</v>
      </c>
      <c r="G6" s="40">
        <v>-47.23884427331553</v>
      </c>
    </row>
    <row r="7" spans="1:7" s="31" customFormat="1" ht="15.75" thickBot="1">
      <c r="A7" s="115"/>
      <c r="B7" s="90" t="s">
        <v>46</v>
      </c>
      <c r="C7" s="116">
        <v>-56.38778999999864</v>
      </c>
      <c r="D7" s="95">
        <v>-0.004658585090122986</v>
      </c>
      <c r="E7" s="92">
        <v>-784</v>
      </c>
      <c r="F7" s="95">
        <v>-0.015918135304150087</v>
      </c>
      <c r="G7" s="93">
        <v>-47.23884427331553</v>
      </c>
    </row>
    <row r="8" spans="1:11" s="31" customFormat="1" ht="15" customHeight="1" thickBot="1">
      <c r="A8" s="189"/>
      <c r="B8" s="189"/>
      <c r="C8" s="189"/>
      <c r="D8" s="189"/>
      <c r="E8" s="189"/>
      <c r="F8" s="189"/>
      <c r="G8" s="189"/>
      <c r="H8" s="7"/>
      <c r="I8" s="7"/>
      <c r="J8" s="7"/>
      <c r="K8" s="7"/>
    </row>
    <row r="9" s="31" customFormat="1" ht="14.25">
      <c r="D9" s="41"/>
    </row>
    <row r="10" spans="1:4" s="31" customFormat="1" ht="14.25">
      <c r="A10" s="29"/>
      <c r="D10" s="41"/>
    </row>
    <row r="11" spans="1:4" s="31" customFormat="1" ht="14.25">
      <c r="A11" s="29"/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23</v>
      </c>
      <c r="C35" s="35" t="s">
        <v>53</v>
      </c>
      <c r="D35" s="35" t="s">
        <v>54</v>
      </c>
      <c r="E35" s="36" t="s">
        <v>50</v>
      </c>
    </row>
    <row r="36" spans="1:5" ht="14.25">
      <c r="A36" s="22">
        <v>1</v>
      </c>
      <c r="B36" s="37" t="str">
        <f>B4</f>
        <v>ТАСК Український Капітал</v>
      </c>
      <c r="C36" s="120">
        <f>C4</f>
        <v>6.819969999999973</v>
      </c>
      <c r="D36" s="98">
        <f>D4</f>
        <v>0.008386097424088353</v>
      </c>
      <c r="E36" s="121">
        <f>G4</f>
        <v>0</v>
      </c>
    </row>
    <row r="37" spans="1:5" ht="14.25">
      <c r="A37" s="22">
        <v>2</v>
      </c>
      <c r="B37" s="37" t="str">
        <f>B5</f>
        <v>Платинум</v>
      </c>
      <c r="C37" s="120">
        <f>C5</f>
        <v>-24.298809999998657</v>
      </c>
      <c r="D37" s="98">
        <f>D5</f>
        <v>-0.0024873796765328663</v>
      </c>
      <c r="E37" s="121">
        <f>G5</f>
        <v>0</v>
      </c>
    </row>
    <row r="38" spans="1:5" ht="14.25">
      <c r="A38" s="22">
        <v>3</v>
      </c>
      <c r="B38" s="37" t="str">
        <f>B6</f>
        <v>Аурум</v>
      </c>
      <c r="C38" s="120">
        <f>C6</f>
        <v>-38.908949999999955</v>
      </c>
      <c r="D38" s="98">
        <f>D6</f>
        <v>-0.025564797363486658</v>
      </c>
      <c r="E38" s="121">
        <f>G6</f>
        <v>-47.23884427331553</v>
      </c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72</v>
      </c>
      <c r="C1" s="10"/>
      <c r="D1" s="10"/>
    </row>
    <row r="2" spans="1:4" ht="14.25">
      <c r="A2" s="27" t="s">
        <v>126</v>
      </c>
      <c r="B2" s="139">
        <v>-0.0024873993541443262</v>
      </c>
      <c r="C2" s="10"/>
      <c r="D2" s="10"/>
    </row>
    <row r="3" spans="1:4" ht="14.25">
      <c r="A3" s="27" t="s">
        <v>127</v>
      </c>
      <c r="B3" s="139">
        <v>0.005535852133029762</v>
      </c>
      <c r="C3" s="10"/>
      <c r="D3" s="10"/>
    </row>
    <row r="4" spans="1:4" ht="14.25">
      <c r="A4" s="27" t="s">
        <v>90</v>
      </c>
      <c r="B4" s="139">
        <v>0.00838621122624672</v>
      </c>
      <c r="C4" s="10"/>
      <c r="D4" s="10"/>
    </row>
    <row r="5" spans="1:4" ht="14.25">
      <c r="A5" s="27" t="s">
        <v>28</v>
      </c>
      <c r="B5" s="140">
        <v>0.003811554668377385</v>
      </c>
      <c r="C5" s="10"/>
      <c r="D5" s="10"/>
    </row>
    <row r="6" spans="1:4" ht="14.25">
      <c r="A6" s="27" t="s">
        <v>1</v>
      </c>
      <c r="B6" s="140">
        <v>0.014779718548900478</v>
      </c>
      <c r="C6" s="10"/>
      <c r="D6" s="10"/>
    </row>
    <row r="7" spans="1:4" ht="14.25">
      <c r="A7" s="27" t="s">
        <v>0</v>
      </c>
      <c r="B7" s="140">
        <v>-0.005699610353702922</v>
      </c>
      <c r="C7" s="10"/>
      <c r="D7" s="10"/>
    </row>
    <row r="8" spans="1:4" ht="14.25">
      <c r="A8" s="27" t="s">
        <v>29</v>
      </c>
      <c r="B8" s="140">
        <v>0.004759130047707449</v>
      </c>
      <c r="C8" s="10"/>
      <c r="D8" s="10"/>
    </row>
    <row r="9" spans="1:4" ht="14.25">
      <c r="A9" s="27" t="s">
        <v>30</v>
      </c>
      <c r="B9" s="140">
        <v>0.03309303147591525</v>
      </c>
      <c r="C9" s="10"/>
      <c r="D9" s="10"/>
    </row>
    <row r="10" spans="1:4" ht="14.25">
      <c r="A10" s="27" t="s">
        <v>31</v>
      </c>
      <c r="B10" s="140">
        <v>0.00832876712328767</v>
      </c>
      <c r="C10" s="10"/>
      <c r="D10" s="10"/>
    </row>
    <row r="11" spans="1:4" ht="15" thickBot="1">
      <c r="A11" s="75" t="s">
        <v>89</v>
      </c>
      <c r="B11" s="141">
        <v>0.026145225094307945</v>
      </c>
      <c r="C11" s="10"/>
      <c r="D11" s="10"/>
    </row>
    <row r="12" spans="2:4" ht="12.75">
      <c r="B12" s="10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spans="1:4" ht="14.25">
      <c r="A17" s="54"/>
      <c r="B17" s="55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2021-12-07T10:39:53Z</dcterms:modified>
  <cp:category/>
  <cp:version/>
  <cp:contentType/>
  <cp:contentStatus/>
</cp:coreProperties>
</file>