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'інд+дох'!$A$26:$C$26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<sst xmlns="http://schemas.openxmlformats.org/spreadsheetml/2006/main" count="370" uniqueCount="130">
  <si>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</si>
  <si>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</si>
  <si>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</si>
  <si>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</si>
  <si>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</si>
  <si>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</si>
  <si>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</si>
  <si>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</si>
  <si>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</si>
  <si>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</si>
  <si>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</si>
  <si>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</si>
  <si>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</si>
  <si>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</si>
  <si>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</si>
  <si>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</si>
  <si>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</si>
  <si>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</si>
  <si>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</si>
  <si>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</si>
  <si>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</si>
  <si>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</si>
  <si>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</si>
  <si>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</si>
  <si>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</si>
  <si>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</si>
  <si>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</si>
  <si>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</si>
  <si>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</si>
  <si>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</si>
  <si>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</si>
  <si>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</si>
  <si>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</si>
  <si>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</si>
  <si>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</si>
  <si>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</si>
  <si>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</si>
  <si>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</si>
  <si>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</si>
  <si>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</si>
  <si>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</si>
  <si>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</si>
  <si>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</si>
  <si>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</si>
  <si>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</si>
  <si>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</si>
  <si>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</si>
  <si>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</si>
  <si>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</si>
  <si>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</si>
  <si>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</si>
  <si>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</si>
  <si>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</si>
  <si>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</si>
  <si>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</si>
  <si>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</si>
  <si>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</si>
  <si>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</si>
  <si>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</si>
  <si>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</si>
  <si>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</si>
  <si>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</si>
  <si>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</si>
  <si>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</si>
  <si>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</si>
  <si>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</si>
  <si>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</si>
  <si>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</si>
  <si>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</si>
  <si>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</si>
  <si>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</si>
  <si>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</si>
  <si>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</si>
  <si>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</si>
  <si>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</si>
  <si>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</si>
  <si>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</si>
  <si>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</si>
  <si>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</si>
  <si>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</si>
  <si>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</si>
  <si>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</si>
  <si>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</si>
  <si>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</si>
  <si>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</si>
  <si>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</si>
  <si>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</si>
  <si>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</si>
  <si>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</si>
  <si>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</si>
  <si>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</si>
  <si>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</si>
  <si>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</si>
  <si>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</si>
  <si>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</si>
  <si>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</si>
  <si>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</si>
  <si>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</si>
  <si>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</si>
  <si>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</si>
  <si>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</si>
  <si>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</si>
  <si>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</si>
  <si>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</si>
  <si>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</si>
  <si>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</si>
  <si>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</si>
  <si>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</si>
  <si>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</si>
  <si>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</si>
  <si>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</si>
  <si>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</si>
  <si>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</si>
  <si>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</si>
  <si>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</si>
  <si>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</si>
  <si>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</si>
  <si>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</si>
  <si>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</si>
  <si>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березень</t>
  </si>
  <si>
    <t>ТАСК Ресурс</t>
  </si>
  <si>
    <t>**станом на 24.04.2019</t>
  </si>
  <si>
    <t>квітень</t>
  </si>
  <si>
    <t>з початку 2020 року</t>
  </si>
  <si>
    <t>SHANGHAI SE COMPOSITE (Китай)</t>
  </si>
  <si>
    <t>Аргентум</t>
  </si>
  <si>
    <t>ТОВ КУА "ОЗОН"</t>
  </si>
  <si>
    <t>http://ozoncap.com/</t>
  </si>
  <si>
    <t>УНІВЕР.УА/Отаман: Фонд Перспективних Акцій</t>
  </si>
  <si>
    <t>ТАСК Універсал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</si>
</sst>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46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52" xfId="0" applyFont="1" applyBorder="1" applyAlignment="1">
      <alignment horizontal="left" vertical="center" wrapText="1"/>
    </xf>
    <xf numFmtId="10" fontId="20" fillId="0" borderId="53" xfId="0" applyNumberFormat="1" applyFont="1" applyBorder="1" applyAlignment="1">
      <alignment horizontal="right" vertical="center" indent="1"/>
    </xf>
    <xf numFmtId="0" fontId="22" fillId="0" borderId="54" xfId="19" applyFont="1" applyFill="1" applyBorder="1" applyAlignment="1">
      <alignment vertical="center" wrapText="1"/>
      <protection/>
    </xf>
    <xf numFmtId="4" fontId="22" fillId="0" borderId="55" xfId="19" applyNumberFormat="1" applyFont="1" applyFill="1" applyBorder="1" applyAlignment="1">
      <alignment horizontal="center" vertical="center" wrapText="1"/>
      <protection/>
    </xf>
    <xf numFmtId="3" fontId="22" fillId="0" borderId="55" xfId="19" applyNumberFormat="1" applyFont="1" applyFill="1" applyBorder="1" applyAlignment="1">
      <alignment horizontal="center" vertical="center" wrapText="1"/>
      <protection/>
    </xf>
    <xf numFmtId="4" fontId="22" fillId="0" borderId="55" xfId="19" applyNumberFormat="1" applyFont="1" applyFill="1" applyBorder="1" applyAlignment="1">
      <alignment horizontal="right" vertical="center" wrapText="1" indent="1"/>
      <protection/>
    </xf>
    <xf numFmtId="3" fontId="22" fillId="0" borderId="55" xfId="19" applyNumberFormat="1" applyFont="1" applyFill="1" applyBorder="1" applyAlignment="1">
      <alignment horizontal="right" vertical="center" wrapText="1" indent="1"/>
      <protection/>
    </xf>
    <xf numFmtId="3" fontId="11" fillId="0" borderId="55" xfId="0" applyNumberFormat="1" applyFont="1" applyBorder="1" applyAlignment="1">
      <alignment horizontal="right" vertical="center" indent="1"/>
    </xf>
    <xf numFmtId="0" fontId="22" fillId="0" borderId="55" xfId="19" applyFont="1" applyFill="1" applyBorder="1" applyAlignment="1">
      <alignment vertical="center" wrapText="1"/>
      <protection/>
    </xf>
    <xf numFmtId="0" fontId="23" fillId="0" borderId="56" xfId="15" applyFont="1" applyFill="1" applyBorder="1" applyAlignment="1">
      <alignment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1754603"/>
        <c:axId val="18920516"/>
      </c:barChart>
      <c:catAx>
        <c:axId val="617546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8920516"/>
        <c:crosses val="autoZero"/>
        <c:auto val="1"/>
        <c:lblOffset val="0"/>
        <c:noMultiLvlLbl val="0"/>
      </c:catAx>
      <c:valAx>
        <c:axId val="18920516"/>
        <c:scaling>
          <c:orientation val="minMax"/>
          <c:max val="0.03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61754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'інд+дох'!$B$26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'інд+дох'!$A$27:$A$39</c:f>
              <c:strCache/>
            </c:strRef>
          </c:cat>
          <c:val>
            <c:numRef>
              <c:f>'інд+дох'!$B$27:$B$39</c:f>
              <c:numCache/>
            </c:numRef>
          </c:val>
        </c:ser>
        <c:ser>
          <c:idx val="1"/>
          <c:order val="1"/>
          <c:tx>
            <c:strRef>
              <c:f>'інд+дох'!$C$26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'інд+дох'!$A$27:$A$39</c:f>
              <c:strCache/>
            </c:strRef>
          </c:cat>
          <c:val>
            <c:numRef>
              <c:f>'інд+дох'!$C$27:$C$39</c:f>
              <c:numCache/>
            </c:numRef>
          </c:val>
        </c:ser>
        <c:overlap val="-20"/>
        <c:gapWidth val="100"/>
        <c:axId val="36066917"/>
        <c:axId val="56166798"/>
      </c:barChart>
      <c:catAx>
        <c:axId val="36066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66798"/>
        <c:crosses val="autoZero"/>
        <c:auto val="0"/>
        <c:lblOffset val="100"/>
        <c:tickLblSkip val="1"/>
        <c:noMultiLvlLbl val="0"/>
      </c:catAx>
      <c:valAx>
        <c:axId val="56166798"/>
        <c:scaling>
          <c:orientation val="minMax"/>
          <c:max val="0.15"/>
          <c:min val="-0.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6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35739135"/>
        <c:axId val="53216760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9188793"/>
        <c:axId val="15590274"/>
      </c:lineChart>
      <c:catAx>
        <c:axId val="357391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3216760"/>
        <c:crosses val="autoZero"/>
        <c:auto val="0"/>
        <c:lblOffset val="40"/>
        <c:noMultiLvlLbl val="0"/>
      </c:catAx>
      <c:valAx>
        <c:axId val="53216760"/>
        <c:scaling>
          <c:orientation val="minMax"/>
          <c:max val="1500"/>
          <c:min val="-10"/>
        </c:scaling>
        <c:axPos val="l"/>
        <c:delete val="0"/>
        <c:numFmt formatCode="#,##0" sourceLinked="0"/>
        <c:majorTickMark val="in"/>
        <c:minorTickMark val="none"/>
        <c:tickLblPos val="nextTo"/>
        <c:crossAx val="35739135"/>
        <c:crossesAt val="1"/>
        <c:crossBetween val="between"/>
        <c:dispUnits/>
      </c:valAx>
      <c:catAx>
        <c:axId val="9188793"/>
        <c:scaling>
          <c:orientation val="minMax"/>
        </c:scaling>
        <c:axPos val="b"/>
        <c:delete val="1"/>
        <c:majorTickMark val="in"/>
        <c:minorTickMark val="none"/>
        <c:tickLblPos val="nextTo"/>
        <c:crossAx val="15590274"/>
        <c:crosses val="autoZero"/>
        <c:auto val="0"/>
        <c:lblOffset val="100"/>
        <c:noMultiLvlLbl val="0"/>
      </c:catAx>
      <c:valAx>
        <c:axId val="1559027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91887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60"/>
        <c:axId val="6094739"/>
        <c:axId val="54852652"/>
      </c:barChart>
      <c:catAx>
        <c:axId val="6094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52652"/>
        <c:crosses val="autoZero"/>
        <c:auto val="0"/>
        <c:lblOffset val="0"/>
        <c:tickLblSkip val="1"/>
        <c:noMultiLvlLbl val="0"/>
      </c:catAx>
      <c:valAx>
        <c:axId val="54852652"/>
        <c:scaling>
          <c:orientation val="minMax"/>
          <c:max val="0.04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4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ВЧА'!$B$35:$B$36</c:f>
              <c:strCache/>
            </c:strRef>
          </c:cat>
          <c:val>
            <c:numRef>
              <c:f>'І_динаміка ВЧА'!$E$35:$E$36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23911821"/>
        <c:axId val="13879798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7809319"/>
        <c:axId val="50521824"/>
      </c:lineChart>
      <c:catAx>
        <c:axId val="239118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3879798"/>
        <c:crosses val="autoZero"/>
        <c:auto val="0"/>
        <c:lblOffset val="100"/>
        <c:noMultiLvlLbl val="0"/>
      </c:catAx>
      <c:valAx>
        <c:axId val="13879798"/>
        <c:scaling>
          <c:orientation val="minMax"/>
          <c:max val="1"/>
          <c:min val="-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911821"/>
        <c:crossesAt val="1"/>
        <c:crossBetween val="between"/>
        <c:dispUnits/>
      </c:valAx>
      <c:catAx>
        <c:axId val="57809319"/>
        <c:scaling>
          <c:orientation val="minMax"/>
        </c:scaling>
        <c:axPos val="b"/>
        <c:delete val="1"/>
        <c:majorTickMark val="in"/>
        <c:minorTickMark val="none"/>
        <c:tickLblPos val="nextTo"/>
        <c:crossAx val="50521824"/>
        <c:crosses val="autoZero"/>
        <c:auto val="0"/>
        <c:lblOffset val="100"/>
        <c:noMultiLvlLbl val="0"/>
      </c:catAx>
      <c:valAx>
        <c:axId val="5052182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8093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52043233"/>
        <c:axId val="65735914"/>
      </c:barChart>
      <c:catAx>
        <c:axId val="52043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35914"/>
        <c:crosses val="autoZero"/>
        <c:auto val="0"/>
        <c:lblOffset val="100"/>
        <c:tickLblSkip val="1"/>
        <c:noMultiLvlLbl val="0"/>
      </c:catAx>
      <c:valAx>
        <c:axId val="65735914"/>
        <c:scaling>
          <c:orientation val="minMax"/>
          <c:max val="0.02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43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54752315"/>
        <c:axId val="23008788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752501"/>
        <c:axId val="51772510"/>
      </c:lineChart>
      <c:catAx>
        <c:axId val="547523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3008788"/>
        <c:crosses val="autoZero"/>
        <c:auto val="0"/>
        <c:lblOffset val="100"/>
        <c:noMultiLvlLbl val="0"/>
      </c:catAx>
      <c:valAx>
        <c:axId val="2300878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752315"/>
        <c:crossesAt val="1"/>
        <c:crossBetween val="between"/>
        <c:dispUnits/>
      </c:valAx>
      <c:catAx>
        <c:axId val="5752501"/>
        <c:scaling>
          <c:orientation val="minMax"/>
        </c:scaling>
        <c:axPos val="b"/>
        <c:delete val="1"/>
        <c:majorTickMark val="in"/>
        <c:minorTickMark val="none"/>
        <c:tickLblPos val="nextTo"/>
        <c:crossAx val="51772510"/>
        <c:crosses val="autoZero"/>
        <c:auto val="0"/>
        <c:lblOffset val="100"/>
        <c:noMultiLvlLbl val="0"/>
      </c:catAx>
      <c:valAx>
        <c:axId val="5177251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525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63299407"/>
        <c:axId val="32823752"/>
      </c:barChart>
      <c:catAx>
        <c:axId val="6329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23752"/>
        <c:crosses val="autoZero"/>
        <c:auto val="0"/>
        <c:lblOffset val="100"/>
        <c:tickLblSkip val="1"/>
        <c:noMultiLvlLbl val="0"/>
      </c:catAx>
      <c:valAx>
        <c:axId val="32823752"/>
        <c:scaling>
          <c:orientation val="minMax"/>
          <c:max val="0.02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9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45</xdr:row>
      <xdr:rowOff>133350</xdr:rowOff>
    </xdr:to>
    <xdr:graphicFrame>
      <xdr:nvGraphicFramePr>
        <xdr:cNvPr id="2" name="Chart 9"/>
        <xdr:cNvGraphicFramePr/>
      </xdr:nvGraphicFramePr>
      <xdr:xfrm>
        <a:off x="6067425" y="46101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3721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05525" y="76200"/>
        <a:ext cx="104679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1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93</v>
      </c>
      <c r="B1" s="71"/>
      <c r="C1" s="71"/>
      <c r="D1" s="72"/>
      <c r="E1" s="72"/>
      <c r="F1" s="72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119</v>
      </c>
      <c r="B3" s="87">
        <v>-0.040738586252838105</v>
      </c>
      <c r="C3" s="87">
        <v>-0.11492883526845932</v>
      </c>
      <c r="D3" s="87">
        <v>-0.028374195827806543</v>
      </c>
      <c r="E3" s="87">
        <v>-0.053786379013694374</v>
      </c>
      <c r="F3" s="87">
        <v>-0.11894832159942137</v>
      </c>
      <c r="G3" s="58"/>
      <c r="H3" s="58"/>
      <c r="I3" s="2"/>
      <c r="J3" s="2"/>
      <c r="K3" s="2"/>
      <c r="L3" s="2"/>
    </row>
    <row r="4" spans="1:12" ht="14.25">
      <c r="A4" s="86" t="s">
        <v>122</v>
      </c>
      <c r="B4" s="87">
        <v>-0.021165884194053186</v>
      </c>
      <c r="C4" s="87">
        <v>-0.08774116356747597</v>
      </c>
      <c r="D4" s="87">
        <v>0.003035282045459116</v>
      </c>
      <c r="E4" s="87">
        <v>-0.005417457671369474</v>
      </c>
      <c r="F4" s="87">
        <v>-0.018469943057782767</v>
      </c>
      <c r="G4" s="58"/>
      <c r="H4" s="58"/>
      <c r="I4" s="2"/>
      <c r="J4" s="2"/>
      <c r="K4" s="2"/>
      <c r="L4" s="2"/>
    </row>
    <row r="5" spans="1:12" ht="15" thickBot="1">
      <c r="A5" s="75" t="s">
        <v>123</v>
      </c>
      <c r="B5" s="77">
        <v>-0.018188953203178593</v>
      </c>
      <c r="C5" s="77">
        <v>-0.1565726401179941</v>
      </c>
      <c r="D5" s="77">
        <v>0.019644797577524867</v>
      </c>
      <c r="E5" s="77">
        <v>-0.043620056309598254</v>
      </c>
      <c r="F5" s="77">
        <v>-0.10569421983600136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/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69"/>
      <c r="B8" s="68"/>
      <c r="C8" s="68"/>
      <c r="D8" s="70"/>
      <c r="E8" s="70"/>
      <c r="F8" s="70"/>
      <c r="G8" s="10"/>
      <c r="J8" s="2"/>
      <c r="K8" s="2"/>
      <c r="L8" s="2"/>
      <c r="M8" s="2"/>
      <c r="N8" s="2"/>
    </row>
    <row r="9" spans="1:14" ht="14.25">
      <c r="A9" s="69"/>
      <c r="B9" s="70"/>
      <c r="C9" s="70"/>
      <c r="D9" s="70"/>
      <c r="E9" s="70"/>
      <c r="F9" s="70"/>
      <c r="J9" s="4"/>
      <c r="K9" s="4"/>
      <c r="L9" s="4"/>
      <c r="M9" s="4"/>
      <c r="N9" s="4"/>
    </row>
    <row r="10" spans="1:6" ht="14.25">
      <c r="A10" s="69"/>
      <c r="B10" s="70"/>
      <c r="C10" s="70"/>
      <c r="D10" s="70"/>
      <c r="E10" s="70"/>
      <c r="F10" s="70"/>
    </row>
    <row r="11" spans="1:6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  <c r="N12" s="1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5" thickBot="1">
      <c r="A25" s="69"/>
      <c r="B25" s="70"/>
      <c r="C25" s="70"/>
      <c r="D25" s="70"/>
      <c r="E25" s="70"/>
      <c r="F25" s="70"/>
    </row>
    <row r="26" spans="1:6" ht="30.75" thickBot="1">
      <c r="A26" s="25" t="s">
        <v>83</v>
      </c>
      <c r="B26" s="18" t="s">
        <v>88</v>
      </c>
      <c r="C26" s="18" t="s">
        <v>69</v>
      </c>
      <c r="D26" s="74"/>
      <c r="E26" s="70"/>
      <c r="F26" s="70"/>
    </row>
    <row r="27" spans="1:6" ht="14.25">
      <c r="A27" s="27" t="s">
        <v>1</v>
      </c>
      <c r="B27" s="28">
        <v>-0.08774116356747597</v>
      </c>
      <c r="C27" s="65">
        <v>-0.1565726401179941</v>
      </c>
      <c r="D27" s="74"/>
      <c r="E27" s="70"/>
      <c r="F27" s="70"/>
    </row>
    <row r="28" spans="1:6" ht="14.25">
      <c r="A28" s="27" t="s">
        <v>0</v>
      </c>
      <c r="B28" s="28">
        <v>-0.021165884194053186</v>
      </c>
      <c r="C28" s="65">
        <v>-0.018188953203178593</v>
      </c>
      <c r="D28" s="74"/>
      <c r="E28" s="70"/>
      <c r="F28" s="70"/>
    </row>
    <row r="29" spans="1:6" ht="28.5">
      <c r="A29" s="27" t="s">
        <v>124</v>
      </c>
      <c r="B29" s="28">
        <v>0.039915645565938185</v>
      </c>
      <c r="C29" s="65">
        <v>-0.06230574534772404</v>
      </c>
      <c r="D29" s="74"/>
      <c r="E29" s="70"/>
      <c r="F29" s="70"/>
    </row>
    <row r="30" spans="1:6" ht="14.25">
      <c r="A30" s="27" t="s">
        <v>5</v>
      </c>
      <c r="B30" s="28">
        <v>0.04004895225790017</v>
      </c>
      <c r="C30" s="65">
        <v>-0.23517328364051215</v>
      </c>
      <c r="D30" s="74"/>
      <c r="E30" s="70"/>
      <c r="F30" s="70"/>
    </row>
    <row r="31" spans="1:6" ht="14.25">
      <c r="A31" s="27" t="s">
        <v>6</v>
      </c>
      <c r="B31" s="28">
        <v>0.040418127067186616</v>
      </c>
      <c r="C31" s="65">
        <v>-0.21759934450920382</v>
      </c>
      <c r="D31" s="74"/>
      <c r="E31" s="70"/>
      <c r="F31" s="70"/>
    </row>
    <row r="32" spans="1:6" ht="14.25">
      <c r="A32" s="27" t="s">
        <v>7</v>
      </c>
      <c r="B32" s="28">
        <v>0.04406595976525507</v>
      </c>
      <c r="C32" s="65">
        <v>-0.12579607836181594</v>
      </c>
      <c r="D32" s="74"/>
      <c r="E32" s="70"/>
      <c r="F32" s="70"/>
    </row>
    <row r="33" spans="1:6" ht="14.25">
      <c r="A33" s="27" t="s">
        <v>73</v>
      </c>
      <c r="B33" s="28">
        <v>0.05650089086060728</v>
      </c>
      <c r="C33" s="65">
        <v>-0.12978557850466366</v>
      </c>
      <c r="D33" s="74"/>
      <c r="E33" s="70"/>
      <c r="F33" s="70"/>
    </row>
    <row r="34" spans="1:6" ht="14.25">
      <c r="A34" s="27" t="s">
        <v>8</v>
      </c>
      <c r="B34" s="28">
        <v>0.06748846672915021</v>
      </c>
      <c r="C34" s="65">
        <v>-0.14638312658359476</v>
      </c>
      <c r="D34" s="74"/>
      <c r="E34" s="70"/>
      <c r="F34" s="70"/>
    </row>
    <row r="35" spans="1:6" ht="14.25">
      <c r="A35" s="27" t="s">
        <v>103</v>
      </c>
      <c r="B35" s="28">
        <v>0.0897913857380821</v>
      </c>
      <c r="C35" s="65">
        <v>-0.23320419145245086</v>
      </c>
      <c r="D35" s="74"/>
      <c r="E35" s="70"/>
      <c r="F35" s="70"/>
    </row>
    <row r="36" spans="1:6" ht="14.25">
      <c r="A36" s="27" t="s">
        <v>9</v>
      </c>
      <c r="B36" s="28">
        <v>0.09317782895054671</v>
      </c>
      <c r="C36" s="65">
        <v>-0.1801923313515501</v>
      </c>
      <c r="D36" s="74"/>
      <c r="E36" s="70"/>
      <c r="F36" s="70"/>
    </row>
    <row r="37" spans="1:6" ht="14.25">
      <c r="A37" s="27" t="s">
        <v>54</v>
      </c>
      <c r="B37" s="28">
        <v>0.10901581167935004</v>
      </c>
      <c r="C37" s="65">
        <v>-0.2736681042274618</v>
      </c>
      <c r="D37" s="74"/>
      <c r="E37" s="70"/>
      <c r="F37" s="70"/>
    </row>
    <row r="38" spans="1:6" ht="14.25">
      <c r="A38" s="27" t="s">
        <v>10</v>
      </c>
      <c r="B38" s="28">
        <v>0.11080632709712401</v>
      </c>
      <c r="C38" s="65">
        <v>-0.14691482786024734</v>
      </c>
      <c r="D38" s="74"/>
      <c r="E38" s="70"/>
      <c r="F38" s="70"/>
    </row>
    <row r="39" spans="1:6" ht="15" thickBot="1">
      <c r="A39" s="75" t="s">
        <v>11</v>
      </c>
      <c r="B39" s="76">
        <v>0.12684410293315374</v>
      </c>
      <c r="C39" s="77">
        <v>-0.09853657630665047</v>
      </c>
      <c r="D39" s="74"/>
      <c r="E39" s="70"/>
      <c r="F39" s="70"/>
    </row>
    <row r="40" spans="1:6" ht="14.25">
      <c r="A40" s="69"/>
      <c r="B40" s="70"/>
      <c r="C40" s="70"/>
      <c r="D40" s="74"/>
      <c r="E40" s="70"/>
      <c r="F40" s="70"/>
    </row>
    <row r="41" spans="1:6" ht="14.25">
      <c r="A41" s="69" t="s">
        <v>121</v>
      </c>
      <c r="B41" s="70"/>
      <c r="C41" s="70"/>
      <c r="D41" s="74"/>
      <c r="E41" s="70"/>
      <c r="F41" s="70"/>
    </row>
  </sheetData>
  <autoFilter ref="A26:C26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91" t="s">
        <v>116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82</v>
      </c>
      <c r="C3" s="110" t="s">
        <v>39</v>
      </c>
      <c r="D3" s="111" t="s">
        <v>38</v>
      </c>
      <c r="E3" s="112">
        <v>9557328.92</v>
      </c>
      <c r="F3" s="113">
        <v>164425</v>
      </c>
      <c r="G3" s="112">
        <v>58.12576506005777</v>
      </c>
      <c r="H3" s="52">
        <v>100</v>
      </c>
      <c r="I3" s="109" t="s">
        <v>94</v>
      </c>
      <c r="J3" s="114" t="s">
        <v>75</v>
      </c>
      <c r="K3" s="49"/>
    </row>
    <row r="4" spans="1:11" ht="14.25" customHeight="1">
      <c r="A4" s="147">
        <v>2</v>
      </c>
      <c r="B4" s="175" t="s">
        <v>129</v>
      </c>
      <c r="C4" s="176" t="s">
        <v>39</v>
      </c>
      <c r="D4" s="177" t="s">
        <v>38</v>
      </c>
      <c r="E4" s="178">
        <v>778497.1804</v>
      </c>
      <c r="F4" s="179">
        <v>648</v>
      </c>
      <c r="G4" s="178">
        <v>1201.3845376543209</v>
      </c>
      <c r="H4" s="180">
        <v>5000</v>
      </c>
      <c r="I4" s="181" t="s">
        <v>21</v>
      </c>
      <c r="J4" s="182" t="s">
        <v>35</v>
      </c>
      <c r="K4" s="49"/>
    </row>
    <row r="5" spans="1:10" ht="15.75" thickBot="1">
      <c r="A5" s="192" t="s">
        <v>49</v>
      </c>
      <c r="B5" s="193"/>
      <c r="C5" s="115" t="s">
        <v>50</v>
      </c>
      <c r="D5" s="115" t="s">
        <v>50</v>
      </c>
      <c r="E5" s="97">
        <f>SUM(E3:E3)</f>
        <v>9557328.92</v>
      </c>
      <c r="F5" s="98">
        <f>SUM(F3:F3)</f>
        <v>164425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10" ht="15" thickBot="1">
      <c r="A6" s="208"/>
      <c r="B6" s="208"/>
      <c r="C6" s="208"/>
      <c r="D6" s="208"/>
      <c r="E6" s="208"/>
      <c r="F6" s="208"/>
      <c r="G6" s="208"/>
      <c r="H6" s="208"/>
      <c r="I6" s="166"/>
      <c r="J6" s="166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206" t="s">
        <v>117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s="22" customFormat="1" ht="15.75" customHeight="1" thickBot="1">
      <c r="A2" s="198" t="s">
        <v>41</v>
      </c>
      <c r="B2" s="101"/>
      <c r="C2" s="102"/>
      <c r="D2" s="103"/>
      <c r="E2" s="200" t="s">
        <v>68</v>
      </c>
      <c r="F2" s="200"/>
      <c r="G2" s="200"/>
      <c r="H2" s="200"/>
      <c r="I2" s="200"/>
      <c r="J2" s="200"/>
      <c r="K2" s="200"/>
    </row>
    <row r="3" spans="1:11" s="22" customFormat="1" ht="60.75" thickBot="1">
      <c r="A3" s="199"/>
      <c r="B3" s="104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2" customFormat="1" ht="14.25" collapsed="1">
      <c r="A4" s="21">
        <v>1</v>
      </c>
      <c r="B4" s="27" t="s">
        <v>129</v>
      </c>
      <c r="C4" s="105">
        <v>38945</v>
      </c>
      <c r="D4" s="105">
        <v>39016</v>
      </c>
      <c r="E4" s="99">
        <v>-0.017711898377061108</v>
      </c>
      <c r="F4" s="99">
        <v>-0.12451889687565187</v>
      </c>
      <c r="G4" s="99">
        <v>-0.13945895713507406</v>
      </c>
      <c r="H4" s="99" t="s">
        <v>22</v>
      </c>
      <c r="I4" s="99">
        <v>-0.12924299801689265</v>
      </c>
      <c r="J4" s="106">
        <v>-0.759723092469142</v>
      </c>
      <c r="K4" s="123">
        <v>-0.10009527232964</v>
      </c>
    </row>
    <row r="5" spans="1:11" s="22" customFormat="1" ht="14.25">
      <c r="A5" s="167">
        <v>2</v>
      </c>
      <c r="B5" s="183" t="s">
        <v>82</v>
      </c>
      <c r="C5" s="184">
        <v>40555</v>
      </c>
      <c r="D5" s="184">
        <v>40626</v>
      </c>
      <c r="E5" s="185">
        <v>-0.019227987738504426</v>
      </c>
      <c r="F5" s="185">
        <v>-0.09866021002458647</v>
      </c>
      <c r="G5" s="185">
        <v>-0.10106294295273921</v>
      </c>
      <c r="H5" s="185">
        <v>-0.19391894515478836</v>
      </c>
      <c r="I5" s="185">
        <v>-0.08214544165511006</v>
      </c>
      <c r="J5" s="186">
        <v>-0.4187423493994338</v>
      </c>
      <c r="K5" s="187">
        <v>-0.05782038206246243</v>
      </c>
    </row>
    <row r="6" spans="1:11" s="22" customFormat="1" ht="15.75" collapsed="1" thickBot="1">
      <c r="A6" s="167"/>
      <c r="B6" s="168" t="s">
        <v>102</v>
      </c>
      <c r="C6" s="169" t="s">
        <v>50</v>
      </c>
      <c r="D6" s="169" t="s">
        <v>50</v>
      </c>
      <c r="E6" s="170">
        <f>AVERAGE(E4:E5)</f>
        <v>-0.018469943057782767</v>
      </c>
      <c r="F6" s="170">
        <f>AVERAGE(F4:F5)</f>
        <v>-0.11158955345011917</v>
      </c>
      <c r="G6" s="170">
        <f>AVERAGE(G4:G5)</f>
        <v>-0.12026095004390663</v>
      </c>
      <c r="H6" s="170">
        <f>AVERAGE(H4:H5)</f>
        <v>-0.19391894515478836</v>
      </c>
      <c r="I6" s="170">
        <f>AVERAGE(I4:I5)</f>
        <v>-0.10569421983600136</v>
      </c>
      <c r="J6" s="169" t="s">
        <v>50</v>
      </c>
      <c r="K6" s="170">
        <f>AVERAGE(K4:K5)</f>
        <v>-0.07895782719605121</v>
      </c>
    </row>
    <row r="7" spans="1:11" s="22" customFormat="1" ht="14.25" hidden="1">
      <c r="A7" s="211" t="s">
        <v>91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s="22" customFormat="1" ht="15" hidden="1" thickBot="1">
      <c r="A8" s="210" t="s">
        <v>92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3:4" s="22" customFormat="1" ht="15.75" customHeight="1" hidden="1">
      <c r="C9" s="64"/>
      <c r="D9" s="64"/>
    </row>
    <row r="10" spans="1:11" ht="15" thickBot="1">
      <c r="A10" s="209"/>
      <c r="B10" s="209"/>
      <c r="C10" s="209"/>
      <c r="D10" s="209"/>
      <c r="E10" s="209"/>
      <c r="F10" s="209"/>
      <c r="G10" s="209"/>
      <c r="H10" s="209"/>
      <c r="I10" s="171"/>
      <c r="J10" s="171"/>
      <c r="K10" s="171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8"/>
  <sheetViews>
    <sheetView zoomScale="85" zoomScaleNormal="85" workbookViewId="0" topLeftCell="A1">
      <selection activeCell="I30" sqref="I30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72" t="s">
        <v>118</v>
      </c>
      <c r="B1" s="172"/>
      <c r="C1" s="172"/>
      <c r="D1" s="172"/>
      <c r="E1" s="172"/>
      <c r="F1" s="172"/>
      <c r="G1" s="172"/>
    </row>
    <row r="2" spans="1:7" s="29" customFormat="1" ht="15.75" customHeight="1" thickBot="1">
      <c r="A2" s="215" t="s">
        <v>41</v>
      </c>
      <c r="B2" s="89"/>
      <c r="C2" s="203" t="s">
        <v>26</v>
      </c>
      <c r="D2" s="212"/>
      <c r="E2" s="213" t="s">
        <v>67</v>
      </c>
      <c r="F2" s="214"/>
      <c r="G2" s="90"/>
    </row>
    <row r="3" spans="1:7" s="29" customFormat="1" ht="45.75" thickBot="1">
      <c r="A3" s="19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29" customFormat="1" ht="14.25">
      <c r="A4" s="21">
        <v>1</v>
      </c>
      <c r="B4" s="37" t="s">
        <v>129</v>
      </c>
      <c r="C4" s="38">
        <v>-14.037290000000038</v>
      </c>
      <c r="D4" s="99">
        <v>-0.01771189837700722</v>
      </c>
      <c r="E4" s="39">
        <v>0</v>
      </c>
      <c r="F4" s="99">
        <v>0</v>
      </c>
      <c r="G4" s="40">
        <v>0</v>
      </c>
    </row>
    <row r="5" spans="1:7" s="29" customFormat="1" ht="14.25">
      <c r="A5" s="147">
        <v>2</v>
      </c>
      <c r="B5" s="188" t="s">
        <v>82</v>
      </c>
      <c r="C5" s="158">
        <v>-187.37097000000068</v>
      </c>
      <c r="D5" s="189">
        <v>-0.0192279877384711</v>
      </c>
      <c r="E5" s="190">
        <v>0</v>
      </c>
      <c r="F5" s="189">
        <v>0</v>
      </c>
      <c r="G5" s="41">
        <v>0</v>
      </c>
    </row>
    <row r="6" spans="1:7" s="29" customFormat="1" ht="15.75" thickBot="1">
      <c r="A6" s="118"/>
      <c r="B6" s="91" t="s">
        <v>49</v>
      </c>
      <c r="C6" s="92">
        <v>-201.40826000000072</v>
      </c>
      <c r="D6" s="96">
        <v>-0.2541318611647869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94"/>
      <c r="B7" s="194"/>
      <c r="C7" s="194"/>
      <c r="D7" s="194"/>
      <c r="E7" s="194"/>
      <c r="F7" s="194"/>
      <c r="G7" s="194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79"/>
      <c r="C28" s="79"/>
      <c r="D28" s="80"/>
      <c r="E28" s="79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25</v>
      </c>
      <c r="C34" s="35" t="s">
        <v>56</v>
      </c>
      <c r="D34" s="35" t="s">
        <v>57</v>
      </c>
      <c r="E34" s="36" t="s">
        <v>53</v>
      </c>
    </row>
    <row r="35" spans="2:5" s="29" customFormat="1" ht="14.25">
      <c r="B35" s="37" t="str">
        <f aca="true" t="shared" si="0" ref="B35:D36">B4</f>
        <v>ТАСК Універсал</v>
      </c>
      <c r="C35" s="38">
        <f t="shared" si="0"/>
        <v>-14.037290000000038</v>
      </c>
      <c r="D35" s="156">
        <f t="shared" si="0"/>
        <v>-0.01771189837700722</v>
      </c>
      <c r="E35" s="40">
        <f>G4</f>
        <v>0</v>
      </c>
    </row>
    <row r="36" spans="2:6" ht="14.25">
      <c r="B36" s="37" t="str">
        <f t="shared" si="0"/>
        <v>Індекс Української Біржі</v>
      </c>
      <c r="C36" s="38">
        <f t="shared" si="0"/>
        <v>-187.37097000000068</v>
      </c>
      <c r="D36" s="156">
        <f t="shared" si="0"/>
        <v>-0.0192279877384711</v>
      </c>
      <c r="E36" s="40">
        <f>G5</f>
        <v>0</v>
      </c>
      <c r="F36" s="19"/>
    </row>
    <row r="37" spans="2:6" ht="14.25">
      <c r="B37" s="37"/>
      <c r="C37" s="38"/>
      <c r="D37" s="156"/>
      <c r="E37" s="40"/>
      <c r="F37" s="19"/>
    </row>
    <row r="38" spans="2:6" ht="14.25">
      <c r="B38" s="157"/>
      <c r="C38" s="158"/>
      <c r="D38" s="159"/>
      <c r="E38" s="160"/>
      <c r="F38" s="19"/>
    </row>
    <row r="39" spans="2:6" ht="14.25">
      <c r="B39" s="29"/>
      <c r="C39" s="161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85</v>
      </c>
      <c r="C1" s="10"/>
      <c r="D1" s="10"/>
    </row>
    <row r="2" spans="1:4" ht="14.25">
      <c r="A2" s="27" t="s">
        <v>82</v>
      </c>
      <c r="B2" s="140">
        <v>-0.019227987738504426</v>
      </c>
      <c r="C2" s="10"/>
      <c r="D2" s="10"/>
    </row>
    <row r="3" spans="1:4" ht="14.25">
      <c r="A3" s="27" t="s">
        <v>129</v>
      </c>
      <c r="B3" s="141">
        <v>-0.017711898377061108</v>
      </c>
      <c r="C3" s="10"/>
      <c r="D3" s="10"/>
    </row>
    <row r="4" spans="1:4" ht="14.25">
      <c r="A4" s="27" t="s">
        <v>30</v>
      </c>
      <c r="B4" s="141">
        <v>-0.0184699430577828</v>
      </c>
      <c r="C4" s="10"/>
      <c r="D4" s="10"/>
    </row>
    <row r="5" spans="1:4" ht="14.25">
      <c r="A5" s="27" t="s">
        <v>1</v>
      </c>
      <c r="B5" s="141">
        <v>-0.08774116356747597</v>
      </c>
      <c r="C5" s="10"/>
      <c r="D5" s="10"/>
    </row>
    <row r="6" spans="1:4" ht="14.25">
      <c r="A6" s="27" t="s">
        <v>0</v>
      </c>
      <c r="B6" s="141">
        <v>-0.021165884194053186</v>
      </c>
      <c r="C6" s="10"/>
      <c r="D6" s="10"/>
    </row>
    <row r="7" spans="1:4" ht="14.25">
      <c r="A7" s="27" t="s">
        <v>31</v>
      </c>
      <c r="B7" s="141">
        <v>-0.0553358274148783</v>
      </c>
      <c r="C7" s="10"/>
      <c r="D7" s="10"/>
    </row>
    <row r="8" spans="1:4" ht="14.25">
      <c r="A8" s="27" t="s">
        <v>32</v>
      </c>
      <c r="B8" s="141">
        <v>-0.04606340427910416</v>
      </c>
      <c r="C8" s="10"/>
      <c r="D8" s="10"/>
    </row>
    <row r="9" spans="1:4" ht="14.25">
      <c r="A9" s="27" t="s">
        <v>33</v>
      </c>
      <c r="B9" s="141">
        <v>0.010684931506849314</v>
      </c>
      <c r="C9" s="10"/>
      <c r="D9" s="10"/>
    </row>
    <row r="10" spans="1:4" ht="15" thickBot="1">
      <c r="A10" s="75" t="s">
        <v>104</v>
      </c>
      <c r="B10" s="142">
        <v>0.016667284599380938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B12" sqref="B12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91" t="s">
        <v>110</v>
      </c>
      <c r="B1" s="191"/>
      <c r="C1" s="191"/>
      <c r="D1" s="191"/>
      <c r="E1" s="191"/>
      <c r="F1" s="191"/>
      <c r="G1" s="191"/>
      <c r="H1" s="191"/>
      <c r="I1" s="13"/>
    </row>
    <row r="2" spans="1:9" ht="30.75" thickBot="1">
      <c r="A2" s="15" t="s">
        <v>41</v>
      </c>
      <c r="B2" s="16" t="s">
        <v>86</v>
      </c>
      <c r="C2" s="17" t="s">
        <v>42</v>
      </c>
      <c r="D2" s="17" t="s">
        <v>43</v>
      </c>
      <c r="E2" s="17" t="s">
        <v>44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74</v>
      </c>
      <c r="C3" s="83">
        <v>28925509.56</v>
      </c>
      <c r="D3" s="84">
        <v>46319</v>
      </c>
      <c r="E3" s="83">
        <v>624.484759170103</v>
      </c>
      <c r="F3" s="84">
        <v>100</v>
      </c>
      <c r="G3" s="82" t="s">
        <v>94</v>
      </c>
      <c r="H3" s="85" t="s">
        <v>75</v>
      </c>
      <c r="I3" s="19"/>
    </row>
    <row r="4" spans="1:9" ht="14.25">
      <c r="A4" s="21">
        <v>2</v>
      </c>
      <c r="B4" s="82" t="s">
        <v>19</v>
      </c>
      <c r="C4" s="83">
        <v>11899797.28</v>
      </c>
      <c r="D4" s="84">
        <v>2893</v>
      </c>
      <c r="E4" s="83">
        <v>4113.30704459039</v>
      </c>
      <c r="F4" s="84">
        <v>1000</v>
      </c>
      <c r="G4" s="82" t="s">
        <v>20</v>
      </c>
      <c r="H4" s="85" t="s">
        <v>48</v>
      </c>
      <c r="I4" s="19"/>
    </row>
    <row r="5" spans="1:9" ht="14.25" customHeight="1">
      <c r="A5" s="21">
        <v>3</v>
      </c>
      <c r="B5" s="82" t="s">
        <v>79</v>
      </c>
      <c r="C5" s="83">
        <v>8031486.04</v>
      </c>
      <c r="D5" s="84">
        <v>2075</v>
      </c>
      <c r="E5" s="83">
        <v>3870.5956819277108</v>
      </c>
      <c r="F5" s="84">
        <v>1000</v>
      </c>
      <c r="G5" s="82" t="s">
        <v>18</v>
      </c>
      <c r="H5" s="85" t="s">
        <v>46</v>
      </c>
      <c r="I5" s="19"/>
    </row>
    <row r="6" spans="1:9" ht="14.25">
      <c r="A6" s="21">
        <v>4</v>
      </c>
      <c r="B6" s="82" t="s">
        <v>59</v>
      </c>
      <c r="C6" s="83">
        <v>5811937.79</v>
      </c>
      <c r="D6" s="84">
        <v>4340646</v>
      </c>
      <c r="E6" s="83">
        <v>1.3389568718573226</v>
      </c>
      <c r="F6" s="84">
        <v>1</v>
      </c>
      <c r="G6" s="82" t="s">
        <v>20</v>
      </c>
      <c r="H6" s="85" t="s">
        <v>48</v>
      </c>
      <c r="I6" s="19"/>
    </row>
    <row r="7" spans="1:9" ht="14.25" customHeight="1">
      <c r="A7" s="21">
        <v>5</v>
      </c>
      <c r="B7" s="82" t="s">
        <v>60</v>
      </c>
      <c r="C7" s="83">
        <v>5052083.9801</v>
      </c>
      <c r="D7" s="84">
        <v>3564</v>
      </c>
      <c r="E7" s="83">
        <v>1417.5319809483726</v>
      </c>
      <c r="F7" s="84">
        <v>1000</v>
      </c>
      <c r="G7" s="82" t="s">
        <v>77</v>
      </c>
      <c r="H7" s="85" t="s">
        <v>84</v>
      </c>
      <c r="I7" s="19"/>
    </row>
    <row r="8" spans="1:9" ht="14.25">
      <c r="A8" s="21">
        <v>6</v>
      </c>
      <c r="B8" s="82" t="s">
        <v>76</v>
      </c>
      <c r="C8" s="83">
        <v>4883180.65</v>
      </c>
      <c r="D8" s="84">
        <v>4118</v>
      </c>
      <c r="E8" s="83">
        <v>1185.8136595434678</v>
      </c>
      <c r="F8" s="84">
        <v>1000</v>
      </c>
      <c r="G8" s="82" t="s">
        <v>94</v>
      </c>
      <c r="H8" s="85" t="s">
        <v>75</v>
      </c>
      <c r="I8" s="19"/>
    </row>
    <row r="9" spans="1:9" ht="14.25">
      <c r="A9" s="21">
        <v>7</v>
      </c>
      <c r="B9" s="82" t="s">
        <v>63</v>
      </c>
      <c r="C9" s="83">
        <v>4546333.1</v>
      </c>
      <c r="D9" s="84">
        <v>1256</v>
      </c>
      <c r="E9" s="83">
        <v>3619.6919585987257</v>
      </c>
      <c r="F9" s="84">
        <v>1000</v>
      </c>
      <c r="G9" s="82" t="s">
        <v>45</v>
      </c>
      <c r="H9" s="85" t="s">
        <v>62</v>
      </c>
      <c r="I9" s="19"/>
    </row>
    <row r="10" spans="1:9" ht="14.25">
      <c r="A10" s="21">
        <v>8</v>
      </c>
      <c r="B10" s="82" t="s">
        <v>61</v>
      </c>
      <c r="C10" s="83">
        <v>3595011.79</v>
      </c>
      <c r="D10" s="84">
        <v>678</v>
      </c>
      <c r="E10" s="83">
        <v>5302.377271386431</v>
      </c>
      <c r="F10" s="84">
        <v>1000</v>
      </c>
      <c r="G10" s="82" t="s">
        <v>17</v>
      </c>
      <c r="H10" s="85" t="s">
        <v>62</v>
      </c>
      <c r="I10" s="19"/>
    </row>
    <row r="11" spans="1:9" ht="14.25">
      <c r="A11" s="21">
        <v>9</v>
      </c>
      <c r="B11" s="82" t="s">
        <v>101</v>
      </c>
      <c r="C11" s="83">
        <v>3295327.64</v>
      </c>
      <c r="D11" s="84">
        <v>12323</v>
      </c>
      <c r="E11" s="83">
        <v>267.41277610971355</v>
      </c>
      <c r="F11" s="84">
        <v>100</v>
      </c>
      <c r="G11" s="82" t="s">
        <v>94</v>
      </c>
      <c r="H11" s="85" t="s">
        <v>75</v>
      </c>
      <c r="I11" s="19"/>
    </row>
    <row r="12" spans="1:9" ht="14.25">
      <c r="A12" s="21">
        <v>10</v>
      </c>
      <c r="B12" s="82" t="s">
        <v>78</v>
      </c>
      <c r="C12" s="83">
        <v>3103688.27</v>
      </c>
      <c r="D12" s="84">
        <v>4383</v>
      </c>
      <c r="E12" s="83">
        <v>708.1196144193475</v>
      </c>
      <c r="F12" s="84">
        <v>1000</v>
      </c>
      <c r="G12" s="82" t="s">
        <v>18</v>
      </c>
      <c r="H12" s="85" t="s">
        <v>46</v>
      </c>
      <c r="I12" s="19"/>
    </row>
    <row r="13" spans="1:9" ht="14.25">
      <c r="A13" s="21">
        <v>11</v>
      </c>
      <c r="B13" s="82" t="s">
        <v>70</v>
      </c>
      <c r="C13" s="83">
        <v>1928452.46</v>
      </c>
      <c r="D13" s="84">
        <v>1434</v>
      </c>
      <c r="E13" s="83">
        <v>1344.8064574616458</v>
      </c>
      <c r="F13" s="84">
        <v>1000</v>
      </c>
      <c r="G13" s="82" t="s">
        <v>71</v>
      </c>
      <c r="H13" s="85" t="s">
        <v>72</v>
      </c>
      <c r="I13" s="19"/>
    </row>
    <row r="14" spans="1:9" ht="14.25">
      <c r="A14" s="21">
        <v>12</v>
      </c>
      <c r="B14" s="82" t="s">
        <v>81</v>
      </c>
      <c r="C14" s="83">
        <v>1653618.98</v>
      </c>
      <c r="D14" s="84">
        <v>574</v>
      </c>
      <c r="E14" s="83">
        <v>2880.8693031358885</v>
      </c>
      <c r="F14" s="84">
        <v>1000</v>
      </c>
      <c r="G14" s="82" t="s">
        <v>18</v>
      </c>
      <c r="H14" s="85" t="s">
        <v>46</v>
      </c>
      <c r="I14" s="19"/>
    </row>
    <row r="15" spans="1:9" ht="14.25">
      <c r="A15" s="21">
        <v>13</v>
      </c>
      <c r="B15" s="82" t="s">
        <v>125</v>
      </c>
      <c r="C15" s="83">
        <v>1450147.74</v>
      </c>
      <c r="D15" s="84">
        <v>25521</v>
      </c>
      <c r="E15" s="83">
        <v>56.82174444575056</v>
      </c>
      <c r="F15" s="84">
        <v>100</v>
      </c>
      <c r="G15" s="82" t="s">
        <v>126</v>
      </c>
      <c r="H15" s="85" t="s">
        <v>127</v>
      </c>
      <c r="I15" s="19"/>
    </row>
    <row r="16" spans="1:9" ht="14.25">
      <c r="A16" s="21">
        <v>14</v>
      </c>
      <c r="B16" s="82" t="s">
        <v>80</v>
      </c>
      <c r="C16" s="83">
        <v>1224291.76</v>
      </c>
      <c r="D16" s="84">
        <v>366</v>
      </c>
      <c r="E16" s="83">
        <v>3345.0594535519126</v>
      </c>
      <c r="F16" s="84">
        <v>1000</v>
      </c>
      <c r="G16" s="82" t="s">
        <v>18</v>
      </c>
      <c r="H16" s="85" t="s">
        <v>46</v>
      </c>
      <c r="I16" s="19"/>
    </row>
    <row r="17" spans="1:9" ht="14.25">
      <c r="A17" s="21">
        <v>15</v>
      </c>
      <c r="B17" s="82" t="s">
        <v>120</v>
      </c>
      <c r="C17" s="83">
        <v>1041252.4401</v>
      </c>
      <c r="D17" s="84">
        <v>953</v>
      </c>
      <c r="E17" s="83">
        <v>1092.604868940189</v>
      </c>
      <c r="F17" s="84">
        <v>1000</v>
      </c>
      <c r="G17" s="82" t="s">
        <v>21</v>
      </c>
      <c r="H17" s="85" t="s">
        <v>35</v>
      </c>
      <c r="I17" s="19"/>
    </row>
    <row r="18" spans="1:9" ht="14.25">
      <c r="A18" s="21">
        <v>16</v>
      </c>
      <c r="B18" s="82" t="s">
        <v>23</v>
      </c>
      <c r="C18" s="83">
        <v>744046.88</v>
      </c>
      <c r="D18" s="84">
        <v>7307</v>
      </c>
      <c r="E18" s="83">
        <v>101.82658820309292</v>
      </c>
      <c r="F18" s="84">
        <v>100</v>
      </c>
      <c r="G18" s="82" t="s">
        <v>47</v>
      </c>
      <c r="H18" s="85" t="s">
        <v>97</v>
      </c>
      <c r="I18" s="19"/>
    </row>
    <row r="19" spans="1:9" ht="14.25">
      <c r="A19" s="21">
        <v>17</v>
      </c>
      <c r="B19" s="82" t="s">
        <v>107</v>
      </c>
      <c r="C19" s="83">
        <v>320380.46</v>
      </c>
      <c r="D19" s="84">
        <v>8840</v>
      </c>
      <c r="E19" s="83">
        <v>36.2421334841629</v>
      </c>
      <c r="F19" s="84">
        <v>100</v>
      </c>
      <c r="G19" s="82" t="s">
        <v>108</v>
      </c>
      <c r="H19" s="85" t="s">
        <v>109</v>
      </c>
      <c r="I19" s="19"/>
    </row>
    <row r="20" spans="1:8" ht="15" customHeight="1" thickBot="1">
      <c r="A20" s="192" t="s">
        <v>49</v>
      </c>
      <c r="B20" s="193"/>
      <c r="C20" s="97">
        <f>SUM(C3:C19)</f>
        <v>87506546.82019998</v>
      </c>
      <c r="D20" s="98">
        <f>SUM(D3:D19)</f>
        <v>4463250</v>
      </c>
      <c r="E20" s="56" t="s">
        <v>50</v>
      </c>
      <c r="F20" s="56" t="s">
        <v>50</v>
      </c>
      <c r="G20" s="56" t="s">
        <v>50</v>
      </c>
      <c r="H20" s="56" t="s">
        <v>50</v>
      </c>
    </row>
    <row r="21" spans="1:8" ht="15" customHeight="1">
      <c r="A21" s="195" t="s">
        <v>95</v>
      </c>
      <c r="B21" s="195"/>
      <c r="C21" s="195"/>
      <c r="D21" s="195"/>
      <c r="E21" s="195"/>
      <c r="F21" s="195"/>
      <c r="G21" s="195"/>
      <c r="H21" s="195"/>
    </row>
    <row r="22" spans="1:8" ht="15" customHeight="1" thickBot="1">
      <c r="A22" s="194"/>
      <c r="B22" s="194"/>
      <c r="C22" s="194"/>
      <c r="D22" s="194"/>
      <c r="E22" s="194"/>
      <c r="F22" s="194"/>
      <c r="G22" s="194"/>
      <c r="H22" s="194"/>
    </row>
    <row r="24" spans="2:4" ht="14.25">
      <c r="B24" s="20" t="s">
        <v>55</v>
      </c>
      <c r="C24" s="23">
        <f>C20-SUM(C3:C12)</f>
        <v>8362190.720099986</v>
      </c>
      <c r="D24" s="130">
        <f>C24/$C$20</f>
        <v>0.09556074401246582</v>
      </c>
    </row>
    <row r="25" spans="2:8" ht="14.25">
      <c r="B25" s="82" t="str">
        <f aca="true" t="shared" si="0" ref="B25:C31">B3</f>
        <v>КІНТО-Класичний</v>
      </c>
      <c r="C25" s="83">
        <f t="shared" si="0"/>
        <v>28925509.56</v>
      </c>
      <c r="D25" s="130">
        <f>C25/$C$20</f>
        <v>0.3305525199095486</v>
      </c>
      <c r="H25" s="19"/>
    </row>
    <row r="26" spans="2:8" ht="14.25">
      <c r="B26" s="82" t="str">
        <f t="shared" si="0"/>
        <v>ОТП Класичний</v>
      </c>
      <c r="C26" s="83">
        <f t="shared" si="0"/>
        <v>11899797.28</v>
      </c>
      <c r="D26" s="130">
        <f aca="true" t="shared" si="1" ref="D26:D34">C26/$C$20</f>
        <v>0.1359875085055128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8031486.04</v>
      </c>
      <c r="D27" s="130">
        <f t="shared" si="1"/>
        <v>0.09178154471690357</v>
      </c>
      <c r="H27" s="19"/>
    </row>
    <row r="28" spans="2:8" ht="14.25">
      <c r="B28" s="82" t="str">
        <f t="shared" si="0"/>
        <v>ОТП Фонд Акцій</v>
      </c>
      <c r="C28" s="83">
        <f t="shared" si="0"/>
        <v>5811937.79</v>
      </c>
      <c r="D28" s="130">
        <f t="shared" si="1"/>
        <v>0.06641717678497598</v>
      </c>
      <c r="H28" s="19"/>
    </row>
    <row r="29" spans="2:8" ht="14.25">
      <c r="B29" s="82" t="str">
        <f t="shared" si="0"/>
        <v>Софіївський</v>
      </c>
      <c r="C29" s="83">
        <f t="shared" si="0"/>
        <v>5052083.9801</v>
      </c>
      <c r="D29" s="130">
        <f t="shared" si="1"/>
        <v>0.05773378294175561</v>
      </c>
      <c r="H29" s="19"/>
    </row>
    <row r="30" spans="2:8" ht="14.25">
      <c r="B30" s="82" t="str">
        <f t="shared" si="0"/>
        <v>КІНТО-Еквіті</v>
      </c>
      <c r="C30" s="83">
        <f t="shared" si="0"/>
        <v>4883180.65</v>
      </c>
      <c r="D30" s="130">
        <f t="shared" si="1"/>
        <v>0.05580360358675208</v>
      </c>
      <c r="H30" s="19"/>
    </row>
    <row r="31" spans="2:8" ht="14.25">
      <c r="B31" s="82" t="str">
        <f t="shared" si="0"/>
        <v>Альтус-Депозит</v>
      </c>
      <c r="C31" s="83">
        <f t="shared" si="0"/>
        <v>4546333.1</v>
      </c>
      <c r="D31" s="130">
        <f t="shared" si="1"/>
        <v>0.05195420531610471</v>
      </c>
      <c r="H31" s="19"/>
    </row>
    <row r="32" spans="2:8" ht="14.25">
      <c r="B32" s="82" t="str">
        <f aca="true" t="shared" si="2" ref="B32:C34">B10</f>
        <v>Альтус-Збалансований</v>
      </c>
      <c r="C32" s="83">
        <f t="shared" si="2"/>
        <v>3595011.79</v>
      </c>
      <c r="D32" s="130">
        <f t="shared" si="1"/>
        <v>0.04108277518237217</v>
      </c>
      <c r="H32" s="19"/>
    </row>
    <row r="33" spans="2:4" ht="14.25">
      <c r="B33" s="82" t="str">
        <f t="shared" si="2"/>
        <v>КІНТО-Казначейський</v>
      </c>
      <c r="C33" s="83">
        <f t="shared" si="2"/>
        <v>3295327.64</v>
      </c>
      <c r="D33" s="130">
        <f t="shared" si="1"/>
        <v>0.037658069707297695</v>
      </c>
    </row>
    <row r="34" spans="2:4" ht="14.25">
      <c r="B34" s="82" t="str">
        <f t="shared" si="2"/>
        <v>УНІВЕР.УА/Ярослав Мудрий: Фонд Акцiй</v>
      </c>
      <c r="C34" s="83">
        <f t="shared" si="2"/>
        <v>3103688.27</v>
      </c>
      <c r="D34" s="130">
        <f t="shared" si="1"/>
        <v>0.035468069336311026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97" t="s">
        <v>111</v>
      </c>
      <c r="B1" s="197"/>
      <c r="C1" s="197"/>
      <c r="D1" s="197"/>
      <c r="E1" s="197"/>
      <c r="F1" s="197"/>
      <c r="G1" s="197"/>
      <c r="H1" s="197"/>
      <c r="I1" s="197"/>
      <c r="J1" s="100"/>
    </row>
    <row r="2" spans="1:11" s="20" customFormat="1" ht="15.75" customHeight="1" thickBot="1">
      <c r="A2" s="198" t="s">
        <v>41</v>
      </c>
      <c r="B2" s="101"/>
      <c r="C2" s="102"/>
      <c r="D2" s="103"/>
      <c r="E2" s="200" t="s">
        <v>68</v>
      </c>
      <c r="F2" s="200"/>
      <c r="G2" s="200"/>
      <c r="H2" s="200"/>
      <c r="I2" s="200"/>
      <c r="J2" s="200"/>
      <c r="K2" s="200"/>
    </row>
    <row r="3" spans="1:11" s="22" customFormat="1" ht="60.75" thickBot="1">
      <c r="A3" s="199"/>
      <c r="B3" s="104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0" customFormat="1" ht="14.25" collapsed="1">
      <c r="A4" s="21">
        <v>1</v>
      </c>
      <c r="B4" s="148" t="s">
        <v>74</v>
      </c>
      <c r="C4" s="149">
        <v>38118</v>
      </c>
      <c r="D4" s="149">
        <v>38182</v>
      </c>
      <c r="E4" s="150">
        <v>0.0007904735742774172</v>
      </c>
      <c r="F4" s="150">
        <v>-0.006031666856193718</v>
      </c>
      <c r="G4" s="150">
        <v>-0.007645614290263669</v>
      </c>
      <c r="H4" s="150">
        <v>-0.01795290733862298</v>
      </c>
      <c r="I4" s="150">
        <v>0.00396711749118106</v>
      </c>
      <c r="J4" s="151">
        <v>5.244847591701927</v>
      </c>
      <c r="K4" s="123">
        <v>0.12287659242705096</v>
      </c>
    </row>
    <row r="5" spans="1:11" s="20" customFormat="1" ht="14.25" collapsed="1">
      <c r="A5" s="21">
        <v>2</v>
      </c>
      <c r="B5" s="148" t="s">
        <v>61</v>
      </c>
      <c r="C5" s="149">
        <v>38828</v>
      </c>
      <c r="D5" s="149">
        <v>39028</v>
      </c>
      <c r="E5" s="150">
        <v>0.008065911288801741</v>
      </c>
      <c r="F5" s="150">
        <v>0.018183104571940722</v>
      </c>
      <c r="G5" s="150">
        <v>0.048813128737696054</v>
      </c>
      <c r="H5" s="150">
        <v>0.1148530048341001</v>
      </c>
      <c r="I5" s="150">
        <v>0.03093127516349181</v>
      </c>
      <c r="J5" s="151">
        <v>4.302377271386513</v>
      </c>
      <c r="K5" s="124">
        <v>0.1316536908946535</v>
      </c>
    </row>
    <row r="6" spans="1:11" s="20" customFormat="1" ht="14.25" collapsed="1">
      <c r="A6" s="21">
        <v>3</v>
      </c>
      <c r="B6" s="148" t="s">
        <v>81</v>
      </c>
      <c r="C6" s="149">
        <v>38919</v>
      </c>
      <c r="D6" s="149">
        <v>39092</v>
      </c>
      <c r="E6" s="150">
        <v>-0.019897749884499327</v>
      </c>
      <c r="F6" s="150">
        <v>-0.009060739002503926</v>
      </c>
      <c r="G6" s="150">
        <v>-0.00030253287646331284</v>
      </c>
      <c r="H6" s="150">
        <v>-0.004265393884523072</v>
      </c>
      <c r="I6" s="150">
        <v>0.0003030051547887602</v>
      </c>
      <c r="J6" s="151">
        <v>1.8808693031359205</v>
      </c>
      <c r="K6" s="124">
        <v>0.08272619837554807</v>
      </c>
    </row>
    <row r="7" spans="1:11" s="20" customFormat="1" ht="14.25" collapsed="1">
      <c r="A7" s="21">
        <v>4</v>
      </c>
      <c r="B7" s="148" t="s">
        <v>78</v>
      </c>
      <c r="C7" s="149">
        <v>38919</v>
      </c>
      <c r="D7" s="149">
        <v>39092</v>
      </c>
      <c r="E7" s="150">
        <v>-0.008648307177788528</v>
      </c>
      <c r="F7" s="150">
        <v>-0.0749910861652131</v>
      </c>
      <c r="G7" s="150">
        <v>-0.04097591406332446</v>
      </c>
      <c r="H7" s="150">
        <v>-0.1439648993772702</v>
      </c>
      <c r="I7" s="150">
        <v>-0.0025387243786156866</v>
      </c>
      <c r="J7" s="151">
        <v>-0.29188038558068774</v>
      </c>
      <c r="K7" s="124">
        <v>-0.025593305904400565</v>
      </c>
    </row>
    <row r="8" spans="1:11" s="20" customFormat="1" ht="14.25" collapsed="1">
      <c r="A8" s="21">
        <v>5</v>
      </c>
      <c r="B8" s="148" t="s">
        <v>107</v>
      </c>
      <c r="C8" s="149">
        <v>38968</v>
      </c>
      <c r="D8" s="149">
        <v>39140</v>
      </c>
      <c r="E8" s="150">
        <v>0</v>
      </c>
      <c r="F8" s="150">
        <v>-0.0026181311181902034</v>
      </c>
      <c r="G8" s="150">
        <v>-0.009586329618264444</v>
      </c>
      <c r="H8" s="150">
        <v>-0.27397120936125563</v>
      </c>
      <c r="I8" s="150">
        <v>-0.0026181311181902034</v>
      </c>
      <c r="J8" s="151">
        <v>-0.6375786651583644</v>
      </c>
      <c r="K8" s="124">
        <v>-0.07411187076469128</v>
      </c>
    </row>
    <row r="9" spans="1:11" s="20" customFormat="1" ht="14.25" collapsed="1">
      <c r="A9" s="21">
        <v>6</v>
      </c>
      <c r="B9" s="148" t="s">
        <v>19</v>
      </c>
      <c r="C9" s="149">
        <v>39413</v>
      </c>
      <c r="D9" s="149">
        <v>39589</v>
      </c>
      <c r="E9" s="150">
        <v>0.0304933823894058</v>
      </c>
      <c r="F9" s="150" t="s">
        <v>22</v>
      </c>
      <c r="G9" s="150">
        <v>0.05420034835713161</v>
      </c>
      <c r="H9" s="150">
        <v>0.14604052766728404</v>
      </c>
      <c r="I9" s="150">
        <v>0.025530592846551015</v>
      </c>
      <c r="J9" s="151">
        <v>3.113307044590771</v>
      </c>
      <c r="K9" s="124">
        <v>0.12562518493391917</v>
      </c>
    </row>
    <row r="10" spans="1:11" s="20" customFormat="1" ht="14.25" collapsed="1">
      <c r="A10" s="21">
        <v>7</v>
      </c>
      <c r="B10" s="148" t="s">
        <v>120</v>
      </c>
      <c r="C10" s="149">
        <v>39429</v>
      </c>
      <c r="D10" s="149">
        <v>39618</v>
      </c>
      <c r="E10" s="150">
        <v>-0.00511787187686652</v>
      </c>
      <c r="F10" s="150">
        <v>-0.03949193120787087</v>
      </c>
      <c r="G10" s="150">
        <v>-0.04075745455466173</v>
      </c>
      <c r="H10" s="150">
        <v>-0.07872966288885352</v>
      </c>
      <c r="I10" s="150">
        <v>-0.038683116021033914</v>
      </c>
      <c r="J10" s="151">
        <v>0.0926048689401473</v>
      </c>
      <c r="K10" s="124">
        <v>0.00748833949147909</v>
      </c>
    </row>
    <row r="11" spans="1:11" s="20" customFormat="1" ht="14.25" collapsed="1">
      <c r="A11" s="21">
        <v>8</v>
      </c>
      <c r="B11" s="148" t="s">
        <v>23</v>
      </c>
      <c r="C11" s="149">
        <v>39560</v>
      </c>
      <c r="D11" s="149">
        <v>39770</v>
      </c>
      <c r="E11" s="150">
        <v>0.012196429753676963</v>
      </c>
      <c r="F11" s="150">
        <v>-0.05846254013520413</v>
      </c>
      <c r="G11" s="150">
        <v>0.003348461426909477</v>
      </c>
      <c r="H11" s="150">
        <v>-0.02705682509902685</v>
      </c>
      <c r="I11" s="150">
        <v>-0.02349989734929936</v>
      </c>
      <c r="J11" s="151">
        <v>0.018265882030870095</v>
      </c>
      <c r="K11" s="124">
        <v>0.0015814665304905162</v>
      </c>
    </row>
    <row r="12" spans="1:11" s="20" customFormat="1" ht="14.25" collapsed="1">
      <c r="A12" s="21">
        <v>9</v>
      </c>
      <c r="B12" s="148" t="s">
        <v>76</v>
      </c>
      <c r="C12" s="149">
        <v>39884</v>
      </c>
      <c r="D12" s="149">
        <v>40001</v>
      </c>
      <c r="E12" s="150">
        <v>-0.004693981412290271</v>
      </c>
      <c r="F12" s="150">
        <v>0.010842218710942486</v>
      </c>
      <c r="G12" s="150">
        <v>0.01139390620228875</v>
      </c>
      <c r="H12" s="150">
        <v>-0.0642868720737918</v>
      </c>
      <c r="I12" s="150">
        <v>0.01534565400973853</v>
      </c>
      <c r="J12" s="151">
        <v>0.18581365954334705</v>
      </c>
      <c r="K12" s="124">
        <v>0.015873179845037555</v>
      </c>
    </row>
    <row r="13" spans="1:11" s="20" customFormat="1" ht="14.25" collapsed="1">
      <c r="A13" s="21">
        <v>10</v>
      </c>
      <c r="B13" s="148" t="s">
        <v>125</v>
      </c>
      <c r="C13" s="149">
        <v>40031</v>
      </c>
      <c r="D13" s="149">
        <v>40129</v>
      </c>
      <c r="E13" s="150" t="s">
        <v>22</v>
      </c>
      <c r="F13" s="150" t="s">
        <v>22</v>
      </c>
      <c r="G13" s="150">
        <v>-0.14018107237361765</v>
      </c>
      <c r="H13" s="150" t="s">
        <v>22</v>
      </c>
      <c r="I13" s="150" t="s">
        <v>22</v>
      </c>
      <c r="J13" s="151">
        <v>-0.4317825555424991</v>
      </c>
      <c r="K13" s="124">
        <v>-0.05255020761186491</v>
      </c>
    </row>
    <row r="14" spans="1:11" s="20" customFormat="1" ht="14.25">
      <c r="A14" s="21">
        <v>11</v>
      </c>
      <c r="B14" s="148" t="s">
        <v>59</v>
      </c>
      <c r="C14" s="149">
        <v>40253</v>
      </c>
      <c r="D14" s="149">
        <v>40366</v>
      </c>
      <c r="E14" s="150">
        <v>-0.01288208108333555</v>
      </c>
      <c r="F14" s="150" t="s">
        <v>22</v>
      </c>
      <c r="G14" s="150">
        <v>-0.0669748391036088</v>
      </c>
      <c r="H14" s="150">
        <v>-0.07947408446655668</v>
      </c>
      <c r="I14" s="150">
        <v>-0.05802829056065506</v>
      </c>
      <c r="J14" s="151">
        <v>0.3389568718573204</v>
      </c>
      <c r="K14" s="124">
        <v>0.03016431225720373</v>
      </c>
    </row>
    <row r="15" spans="1:11" s="20" customFormat="1" ht="14.25">
      <c r="A15" s="21">
        <v>12</v>
      </c>
      <c r="B15" s="148" t="s">
        <v>60</v>
      </c>
      <c r="C15" s="149">
        <v>40114</v>
      </c>
      <c r="D15" s="149">
        <v>40401</v>
      </c>
      <c r="E15" s="150">
        <v>0.011918029015560494</v>
      </c>
      <c r="F15" s="150">
        <v>-0.014210368166414966</v>
      </c>
      <c r="G15" s="150">
        <v>0.005718202516941995</v>
      </c>
      <c r="H15" s="150">
        <v>-0.012167698250870718</v>
      </c>
      <c r="I15" s="150">
        <v>-0.004026485409889924</v>
      </c>
      <c r="J15" s="151">
        <v>0.41753198094838373</v>
      </c>
      <c r="K15" s="124">
        <v>0.036525855378154004</v>
      </c>
    </row>
    <row r="16" spans="1:11" s="20" customFormat="1" ht="14.25">
      <c r="A16" s="21">
        <v>13</v>
      </c>
      <c r="B16" s="148" t="s">
        <v>63</v>
      </c>
      <c r="C16" s="149">
        <v>40226</v>
      </c>
      <c r="D16" s="149">
        <v>40430</v>
      </c>
      <c r="E16" s="150">
        <v>-0.002459844627477392</v>
      </c>
      <c r="F16" s="150">
        <v>0.030825456400635165</v>
      </c>
      <c r="G16" s="150">
        <v>0.053281990903531584</v>
      </c>
      <c r="H16" s="150">
        <v>0.08889165528112697</v>
      </c>
      <c r="I16" s="150">
        <v>0.053644978342781924</v>
      </c>
      <c r="J16" s="151">
        <v>2.6196919585987515</v>
      </c>
      <c r="K16" s="124">
        <v>0.14265200048215587</v>
      </c>
    </row>
    <row r="17" spans="1:11" s="20" customFormat="1" ht="14.25">
      <c r="A17" s="21">
        <v>14</v>
      </c>
      <c r="B17" s="148" t="s">
        <v>80</v>
      </c>
      <c r="C17" s="149">
        <v>40427</v>
      </c>
      <c r="D17" s="149">
        <v>40543</v>
      </c>
      <c r="E17" s="150">
        <v>0.021552226973358568</v>
      </c>
      <c r="F17" s="150">
        <v>0.020842163514919854</v>
      </c>
      <c r="G17" s="150">
        <v>0.051356667133444445</v>
      </c>
      <c r="H17" s="150">
        <v>0.11842857567741016</v>
      </c>
      <c r="I17" s="150">
        <v>0.03325079649375273</v>
      </c>
      <c r="J17" s="151">
        <v>2.345059453551885</v>
      </c>
      <c r="K17" s="124">
        <v>0.13805733903929407</v>
      </c>
    </row>
    <row r="18" spans="1:11" s="20" customFormat="1" ht="14.25" collapsed="1">
      <c r="A18" s="21">
        <v>15</v>
      </c>
      <c r="B18" s="148" t="s">
        <v>70</v>
      </c>
      <c r="C18" s="149">
        <v>40444</v>
      </c>
      <c r="D18" s="149">
        <v>40638</v>
      </c>
      <c r="E18" s="150">
        <v>-0.015757761150146155</v>
      </c>
      <c r="F18" s="150">
        <v>0.04530011901176234</v>
      </c>
      <c r="G18" s="150">
        <v>0.0409288590012562</v>
      </c>
      <c r="H18" s="150">
        <v>0.02805746377934626</v>
      </c>
      <c r="I18" s="150">
        <v>0.07016514744867197</v>
      </c>
      <c r="J18" s="151">
        <v>0.3448064574616565</v>
      </c>
      <c r="K18" s="124">
        <v>0.033176958845765325</v>
      </c>
    </row>
    <row r="19" spans="1:11" s="20" customFormat="1" ht="14.25" collapsed="1">
      <c r="A19" s="21">
        <v>16</v>
      </c>
      <c r="B19" s="148" t="s">
        <v>79</v>
      </c>
      <c r="C19" s="149">
        <v>40427</v>
      </c>
      <c r="D19" s="149">
        <v>40708</v>
      </c>
      <c r="E19" s="150">
        <v>0.024619438947467653</v>
      </c>
      <c r="F19" s="150">
        <v>0.034736797589381085</v>
      </c>
      <c r="G19" s="150">
        <v>0.061610244742548836</v>
      </c>
      <c r="H19" s="150">
        <v>0.12614683849739317</v>
      </c>
      <c r="I19" s="150">
        <v>0.06443751165422928</v>
      </c>
      <c r="J19" s="151">
        <v>2.8705956819278264</v>
      </c>
      <c r="K19" s="124">
        <v>0.1645401214305311</v>
      </c>
    </row>
    <row r="20" spans="1:11" s="20" customFormat="1" ht="14.25" collapsed="1">
      <c r="A20" s="21">
        <v>17</v>
      </c>
      <c r="B20" s="148" t="s">
        <v>101</v>
      </c>
      <c r="C20" s="149">
        <v>41026</v>
      </c>
      <c r="D20" s="149">
        <v>41242</v>
      </c>
      <c r="E20" s="150">
        <v>0.008386217997200962</v>
      </c>
      <c r="F20" s="150">
        <v>0.0921151945016736</v>
      </c>
      <c r="G20" s="150">
        <v>0.1173730304184637</v>
      </c>
      <c r="H20" s="150">
        <v>0.14643593180367054</v>
      </c>
      <c r="I20" s="150">
        <v>0.14613532747289493</v>
      </c>
      <c r="J20" s="151">
        <v>1.6741277610971106</v>
      </c>
      <c r="K20" s="124">
        <v>0.14171272694338355</v>
      </c>
    </row>
    <row r="21" spans="1:12" s="20" customFormat="1" ht="15.75" thickBot="1">
      <c r="A21" s="147"/>
      <c r="B21" s="152" t="s">
        <v>102</v>
      </c>
      <c r="C21" s="153" t="s">
        <v>50</v>
      </c>
      <c r="D21" s="153" t="s">
        <v>50</v>
      </c>
      <c r="E21" s="154">
        <f>AVERAGE(E4:E20)</f>
        <v>0.003035282045459116</v>
      </c>
      <c r="F21" s="154">
        <f>AVERAGE(F4:F20)</f>
        <v>0.00342704226069031</v>
      </c>
      <c r="G21" s="154">
        <f>AVERAGE(G4:G20)</f>
        <v>0.008329475444706387</v>
      </c>
      <c r="H21" s="154">
        <f>AVERAGE(H4:H20)</f>
        <v>0.0041865277999724865</v>
      </c>
      <c r="I21" s="154">
        <f>AVERAGE(I4:I20)</f>
        <v>0.019644797577524867</v>
      </c>
      <c r="J21" s="153" t="s">
        <v>50</v>
      </c>
      <c r="K21" s="154">
        <f>AVERAGE(K4:K20)</f>
        <v>0.06014109309374763</v>
      </c>
      <c r="L21" s="155"/>
    </row>
    <row r="22" spans="1:11" s="20" customFormat="1" ht="14.25">
      <c r="A22" s="201" t="s">
        <v>91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1:11" s="20" customFormat="1" ht="15" collapsed="1" thickBot="1">
      <c r="A23" s="196"/>
      <c r="B23" s="196"/>
      <c r="C23" s="196"/>
      <c r="D23" s="196"/>
      <c r="E23" s="196"/>
      <c r="F23" s="196"/>
      <c r="G23" s="196"/>
      <c r="H23" s="196"/>
      <c r="I23" s="165"/>
      <c r="J23" s="165"/>
      <c r="K23" s="165"/>
    </row>
    <row r="24" spans="5:10" s="20" customFormat="1" ht="14.25" collapsed="1">
      <c r="E24" s="107"/>
      <c r="J24" s="19"/>
    </row>
    <row r="25" spans="5:10" s="20" customFormat="1" ht="14.25" collapsed="1">
      <c r="E25" s="108"/>
      <c r="J25" s="19"/>
    </row>
    <row r="26" spans="5:10" s="20" customFormat="1" ht="14.25">
      <c r="E26" s="107"/>
      <c r="F26" s="107"/>
      <c r="J26" s="19"/>
    </row>
    <row r="27" spans="5:10" s="20" customFormat="1" ht="14.25" collapsed="1">
      <c r="E27" s="108"/>
      <c r="I27" s="108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tabSelected="1" zoomScale="85" zoomScaleNormal="85" workbookViewId="0" topLeftCell="A1">
      <selection activeCell="C17" sqref="C17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72" t="s">
        <v>112</v>
      </c>
      <c r="B1" s="172"/>
      <c r="C1" s="172"/>
      <c r="D1" s="172"/>
      <c r="E1" s="172"/>
      <c r="F1" s="172"/>
      <c r="G1" s="172"/>
    </row>
    <row r="2" spans="1:7" ht="15.75" thickBot="1">
      <c r="A2" s="198" t="s">
        <v>41</v>
      </c>
      <c r="B2" s="89"/>
      <c r="C2" s="203" t="s">
        <v>26</v>
      </c>
      <c r="D2" s="204"/>
      <c r="E2" s="203" t="s">
        <v>27</v>
      </c>
      <c r="F2" s="204"/>
      <c r="G2" s="90"/>
    </row>
    <row r="3" spans="1:7" ht="45.75" thickBot="1">
      <c r="A3" s="199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8" ht="15" customHeight="1">
      <c r="A4" s="21">
        <v>1</v>
      </c>
      <c r="B4" s="37" t="s">
        <v>78</v>
      </c>
      <c r="C4" s="38">
        <v>444.36026000000015</v>
      </c>
      <c r="D4" s="95">
        <v>0.1670949421542024</v>
      </c>
      <c r="E4" s="39">
        <v>660</v>
      </c>
      <c r="F4" s="95">
        <v>0.177276390008058</v>
      </c>
      <c r="G4" s="40">
        <v>460.62200155357675</v>
      </c>
      <c r="H4" s="53"/>
    </row>
    <row r="5" spans="1:8" ht="14.25" customHeight="1">
      <c r="A5" s="21">
        <v>2</v>
      </c>
      <c r="B5" s="37" t="s">
        <v>101</v>
      </c>
      <c r="C5" s="38">
        <v>111.73556000000006</v>
      </c>
      <c r="D5" s="95">
        <v>0.0350973231470032</v>
      </c>
      <c r="E5" s="39">
        <v>318</v>
      </c>
      <c r="F5" s="95">
        <v>0.026488962932111622</v>
      </c>
      <c r="G5" s="40">
        <v>92.76734359223212</v>
      </c>
      <c r="H5" s="53"/>
    </row>
    <row r="6" spans="1:7" ht="14.25">
      <c r="A6" s="21">
        <v>3</v>
      </c>
      <c r="B6" s="37" t="s">
        <v>19</v>
      </c>
      <c r="C6" s="38">
        <v>352.1275099999998</v>
      </c>
      <c r="D6" s="95">
        <v>0.030493382389129388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79</v>
      </c>
      <c r="C7" s="38">
        <v>192.9796299999999</v>
      </c>
      <c r="D7" s="95">
        <v>0.024619438947425683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60</v>
      </c>
      <c r="C8" s="38">
        <v>59.50174000000022</v>
      </c>
      <c r="D8" s="95">
        <v>0.01191802901554375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61</v>
      </c>
      <c r="C9" s="38">
        <v>28.76503000000026</v>
      </c>
      <c r="D9" s="95">
        <v>0.008065911288763501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80</v>
      </c>
      <c r="C10" s="38">
        <v>25.829530000000027</v>
      </c>
      <c r="D10" s="95">
        <v>0.02155222697339409</v>
      </c>
      <c r="E10" s="39">
        <v>0</v>
      </c>
      <c r="F10" s="95">
        <v>0</v>
      </c>
      <c r="G10" s="40">
        <v>0</v>
      </c>
    </row>
    <row r="11" spans="1:8" ht="14.25">
      <c r="A11" s="21">
        <v>8</v>
      </c>
      <c r="B11" s="37" t="s">
        <v>23</v>
      </c>
      <c r="C11" s="38">
        <v>8.965369999999995</v>
      </c>
      <c r="D11" s="95">
        <v>0.012196429753756144</v>
      </c>
      <c r="E11" s="39">
        <v>0</v>
      </c>
      <c r="F11" s="95">
        <v>0</v>
      </c>
      <c r="G11" s="40">
        <v>0</v>
      </c>
      <c r="H11" s="53"/>
    </row>
    <row r="12" spans="1:7" ht="14.25">
      <c r="A12" s="21">
        <v>9</v>
      </c>
      <c r="B12" s="37" t="s">
        <v>107</v>
      </c>
      <c r="C12" s="38">
        <v>0</v>
      </c>
      <c r="D12" s="95">
        <v>0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120</v>
      </c>
      <c r="C13" s="38">
        <v>-5.356410000000033</v>
      </c>
      <c r="D13" s="95">
        <v>-0.00511787187686044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63</v>
      </c>
      <c r="C14" s="38">
        <v>-11.210850000000558</v>
      </c>
      <c r="D14" s="95">
        <v>-0.002459844627499546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76</v>
      </c>
      <c r="C15" s="38">
        <v>-23.029659999999218</v>
      </c>
      <c r="D15" s="95">
        <v>-0.004693981412305014</v>
      </c>
      <c r="E15" s="39">
        <v>0</v>
      </c>
      <c r="F15" s="95">
        <v>0</v>
      </c>
      <c r="G15" s="40">
        <v>0</v>
      </c>
    </row>
    <row r="16" spans="1:7" ht="14.25">
      <c r="A16" s="21">
        <v>13</v>
      </c>
      <c r="B16" s="37" t="s">
        <v>81</v>
      </c>
      <c r="C16" s="38">
        <v>-33.57129000000004</v>
      </c>
      <c r="D16" s="95">
        <v>-0.01989774988448697</v>
      </c>
      <c r="E16" s="39">
        <v>0</v>
      </c>
      <c r="F16" s="95">
        <v>0</v>
      </c>
      <c r="G16" s="40">
        <v>0</v>
      </c>
    </row>
    <row r="17" spans="1:7" ht="14.25">
      <c r="A17" s="21">
        <v>14</v>
      </c>
      <c r="B17" s="37" t="s">
        <v>74</v>
      </c>
      <c r="C17" s="38">
        <v>14.110910000000148</v>
      </c>
      <c r="D17" s="95">
        <v>0.0004880742772366756</v>
      </c>
      <c r="E17" s="39">
        <v>-14</v>
      </c>
      <c r="F17" s="95">
        <v>-0.00030216044719746184</v>
      </c>
      <c r="G17" s="40">
        <v>-8.74109869466628</v>
      </c>
    </row>
    <row r="18" spans="1:7" ht="14.25">
      <c r="A18" s="21">
        <v>15</v>
      </c>
      <c r="B18" s="37" t="s">
        <v>59</v>
      </c>
      <c r="C18" s="38">
        <v>-105.65854999999982</v>
      </c>
      <c r="D18" s="95">
        <v>-0.017854977583685577</v>
      </c>
      <c r="E18" s="39">
        <v>-21978</v>
      </c>
      <c r="F18" s="95">
        <v>-0.005037793768154212</v>
      </c>
      <c r="G18" s="40">
        <v>-29.860844423314674</v>
      </c>
    </row>
    <row r="19" spans="1:7" ht="13.5" customHeight="1">
      <c r="A19" s="21">
        <v>16</v>
      </c>
      <c r="B19" s="37" t="s">
        <v>70</v>
      </c>
      <c r="C19" s="38">
        <v>-112.85482000000006</v>
      </c>
      <c r="D19" s="95">
        <v>-0.0552855619071716</v>
      </c>
      <c r="E19" s="39">
        <v>-60</v>
      </c>
      <c r="F19" s="95">
        <v>-0.040160642570281124</v>
      </c>
      <c r="G19" s="40">
        <v>-80.78087831325313</v>
      </c>
    </row>
    <row r="20" spans="1:7" ht="14.25">
      <c r="A20" s="21">
        <v>17</v>
      </c>
      <c r="B20" s="37" t="s">
        <v>125</v>
      </c>
      <c r="C20" s="38" t="s">
        <v>22</v>
      </c>
      <c r="D20" s="95" t="s">
        <v>22</v>
      </c>
      <c r="E20" s="39" t="s">
        <v>22</v>
      </c>
      <c r="F20" s="95" t="s">
        <v>22</v>
      </c>
      <c r="G20" s="40" t="s">
        <v>22</v>
      </c>
    </row>
    <row r="21" spans="1:8" ht="15.75" thickBot="1">
      <c r="A21" s="88"/>
      <c r="B21" s="91" t="s">
        <v>49</v>
      </c>
      <c r="C21" s="92">
        <v>946.6939600000009</v>
      </c>
      <c r="D21" s="96">
        <v>0.011123219833307963</v>
      </c>
      <c r="E21" s="93">
        <v>-21074</v>
      </c>
      <c r="F21" s="96">
        <v>-0.004726380600353951</v>
      </c>
      <c r="G21" s="94">
        <v>434.0065237145747</v>
      </c>
      <c r="H21" s="53"/>
    </row>
    <row r="22" spans="1:8" ht="15" customHeight="1" thickBot="1">
      <c r="A22" s="202"/>
      <c r="B22" s="202"/>
      <c r="C22" s="202"/>
      <c r="D22" s="202"/>
      <c r="E22" s="202"/>
      <c r="F22" s="202"/>
      <c r="G22" s="202"/>
      <c r="H22" s="164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">
      <c r="B49" s="60"/>
      <c r="C49" s="61"/>
      <c r="D49" s="62"/>
      <c r="E49" s="63"/>
    </row>
    <row r="50" spans="2:5" ht="15.75" thickBot="1">
      <c r="B50" s="78"/>
      <c r="C50" s="78"/>
      <c r="D50" s="78"/>
      <c r="E50" s="78"/>
    </row>
    <row r="53" ht="14.25" customHeight="1"/>
    <row r="54" ht="14.25">
      <c r="F54" s="53"/>
    </row>
    <row r="56" ht="14.25">
      <c r="F56"/>
    </row>
    <row r="57" ht="14.25">
      <c r="F57"/>
    </row>
    <row r="58" spans="2:6" ht="30.75" thickBot="1">
      <c r="B58" s="42" t="s">
        <v>25</v>
      </c>
      <c r="C58" s="35" t="s">
        <v>56</v>
      </c>
      <c r="D58" s="35" t="s">
        <v>57</v>
      </c>
      <c r="E58" s="59" t="s">
        <v>53</v>
      </c>
      <c r="F58"/>
    </row>
    <row r="59" spans="2:5" ht="14.25">
      <c r="B59" s="37" t="str">
        <f aca="true" t="shared" si="0" ref="B59:D62">B4</f>
        <v>УНІВЕР.УА/Ярослав Мудрий: Фонд Акцiй</v>
      </c>
      <c r="C59" s="38">
        <f t="shared" si="0"/>
        <v>444.36026000000015</v>
      </c>
      <c r="D59" s="95">
        <f t="shared" si="0"/>
        <v>0.1670949421542024</v>
      </c>
      <c r="E59" s="40">
        <f>G4</f>
        <v>460.62200155357675</v>
      </c>
    </row>
    <row r="60" spans="2:5" ht="14.25">
      <c r="B60" s="37" t="str">
        <f t="shared" si="0"/>
        <v>КІНТО-Казначейський</v>
      </c>
      <c r="C60" s="38">
        <f t="shared" si="0"/>
        <v>111.73556000000006</v>
      </c>
      <c r="D60" s="95">
        <f t="shared" si="0"/>
        <v>0.0350973231470032</v>
      </c>
      <c r="E60" s="40">
        <f>G5</f>
        <v>92.76734359223212</v>
      </c>
    </row>
    <row r="61" spans="2:5" ht="14.25">
      <c r="B61" s="37" t="str">
        <f t="shared" si="0"/>
        <v>ОТП Класичний</v>
      </c>
      <c r="C61" s="38">
        <f t="shared" si="0"/>
        <v>352.1275099999998</v>
      </c>
      <c r="D61" s="95">
        <f t="shared" si="0"/>
        <v>0.030493382389129388</v>
      </c>
      <c r="E61" s="40">
        <f>G6</f>
        <v>0</v>
      </c>
    </row>
    <row r="62" spans="2:5" ht="14.25">
      <c r="B62" s="37" t="str">
        <f t="shared" si="0"/>
        <v>УНIВЕР.УА/Михайло Грушевський: Фонд Державних Паперiв</v>
      </c>
      <c r="C62" s="38">
        <f t="shared" si="0"/>
        <v>192.9796299999999</v>
      </c>
      <c r="D62" s="95">
        <f t="shared" si="0"/>
        <v>0.024619438947425683</v>
      </c>
      <c r="E62" s="40">
        <f>G7</f>
        <v>0</v>
      </c>
    </row>
    <row r="63" spans="2:5" ht="14.25">
      <c r="B63" s="126" t="str">
        <f>B9</f>
        <v>Альтус-Збалансований</v>
      </c>
      <c r="C63" s="127">
        <f>C9</f>
        <v>28.76503000000026</v>
      </c>
      <c r="D63" s="128">
        <f>D9</f>
        <v>0.008065911288763501</v>
      </c>
      <c r="E63" s="129">
        <f>G9</f>
        <v>0</v>
      </c>
    </row>
    <row r="64" spans="2:5" ht="14.25">
      <c r="B64" s="125" t="str">
        <f aca="true" t="shared" si="1" ref="B64:D67">B16</f>
        <v>УНІВЕР.УА/Володимир Великий: Фонд Збалансований</v>
      </c>
      <c r="C64" s="38">
        <f t="shared" si="1"/>
        <v>-33.57129000000004</v>
      </c>
      <c r="D64" s="95">
        <f t="shared" si="1"/>
        <v>-0.01989774988448697</v>
      </c>
      <c r="E64" s="40">
        <f>G16</f>
        <v>0</v>
      </c>
    </row>
    <row r="65" spans="2:5" ht="14.25">
      <c r="B65" s="125" t="str">
        <f t="shared" si="1"/>
        <v>КІНТО-Класичний</v>
      </c>
      <c r="C65" s="38">
        <f t="shared" si="1"/>
        <v>14.110910000000148</v>
      </c>
      <c r="D65" s="95">
        <f t="shared" si="1"/>
        <v>0.0004880742772366756</v>
      </c>
      <c r="E65" s="40">
        <f>G17</f>
        <v>-8.74109869466628</v>
      </c>
    </row>
    <row r="66" spans="2:5" ht="14.25">
      <c r="B66" s="125" t="str">
        <f t="shared" si="1"/>
        <v>ОТП Фонд Акцій</v>
      </c>
      <c r="C66" s="38">
        <f t="shared" si="1"/>
        <v>-105.65854999999982</v>
      </c>
      <c r="D66" s="95">
        <f t="shared" si="1"/>
        <v>-0.017854977583685577</v>
      </c>
      <c r="E66" s="40">
        <f>G18</f>
        <v>-29.860844423314674</v>
      </c>
    </row>
    <row r="67" spans="2:5" ht="14.25">
      <c r="B67" s="125" t="str">
        <f t="shared" si="1"/>
        <v>ВСІ</v>
      </c>
      <c r="C67" s="38">
        <f t="shared" si="1"/>
        <v>-112.85482000000006</v>
      </c>
      <c r="D67" s="95">
        <f t="shared" si="1"/>
        <v>-0.0552855619071716</v>
      </c>
      <c r="E67" s="40">
        <f>G19</f>
        <v>-80.78087831325313</v>
      </c>
    </row>
    <row r="68" spans="2:5" ht="14.25">
      <c r="B68" s="125" t="str">
        <f>B20</f>
        <v>Аргентум</v>
      </c>
      <c r="C68" s="38" t="str">
        <f>C20</f>
        <v>н.д.</v>
      </c>
      <c r="D68" s="95" t="str">
        <f>D20</f>
        <v>н.д.</v>
      </c>
      <c r="E68" s="40" t="str">
        <f>G20</f>
        <v>н.д.</v>
      </c>
    </row>
    <row r="69" spans="2:5" ht="14.25">
      <c r="B69" s="133" t="s">
        <v>55</v>
      </c>
      <c r="C69" s="134">
        <f>C21-SUM(C59:C68)</f>
        <v>54.69972000000064</v>
      </c>
      <c r="D69" s="135"/>
      <c r="E69" s="134">
        <f>G21-SUM(E59:E68)</f>
        <v>0</v>
      </c>
    </row>
    <row r="70" spans="2:5" ht="15">
      <c r="B70" s="131" t="s">
        <v>49</v>
      </c>
      <c r="C70" s="132">
        <f>SUM(C59:C69)</f>
        <v>946.6939600000009</v>
      </c>
      <c r="D70" s="132"/>
      <c r="E70" s="132">
        <f>SUM(E59:E69)</f>
        <v>434.0065237145747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6" sqref="A1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25</v>
      </c>
      <c r="B1" s="67" t="s">
        <v>85</v>
      </c>
      <c r="C1" s="10"/>
    </row>
    <row r="2" spans="1:3" ht="14.25">
      <c r="A2" s="173" t="s">
        <v>81</v>
      </c>
      <c r="B2" s="174">
        <v>-0.019897749884499327</v>
      </c>
      <c r="C2" s="10"/>
    </row>
    <row r="3" spans="1:3" ht="14.25">
      <c r="A3" s="136" t="s">
        <v>70</v>
      </c>
      <c r="B3" s="143">
        <v>-0.015757761150146155</v>
      </c>
      <c r="C3" s="10"/>
    </row>
    <row r="4" spans="1:3" ht="14.25">
      <c r="A4" s="136" t="s">
        <v>59</v>
      </c>
      <c r="B4" s="143">
        <v>-0.01288208108333555</v>
      </c>
      <c r="C4" s="10"/>
    </row>
    <row r="5" spans="1:3" ht="14.25">
      <c r="A5" s="136" t="s">
        <v>78</v>
      </c>
      <c r="B5" s="144">
        <v>-0.008648307177788528</v>
      </c>
      <c r="C5" s="10"/>
    </row>
    <row r="6" spans="1:3" ht="14.25">
      <c r="A6" s="136" t="s">
        <v>120</v>
      </c>
      <c r="B6" s="144">
        <v>-0.00511787187686652</v>
      </c>
      <c r="C6" s="10"/>
    </row>
    <row r="7" spans="1:3" ht="14.25">
      <c r="A7" s="136" t="s">
        <v>76</v>
      </c>
      <c r="B7" s="144">
        <v>-0.004693981412290271</v>
      </c>
      <c r="C7" s="10"/>
    </row>
    <row r="8" spans="1:3" ht="14.25">
      <c r="A8" s="136" t="s">
        <v>63</v>
      </c>
      <c r="B8" s="144">
        <v>-0.002459844627477392</v>
      </c>
      <c r="C8" s="10"/>
    </row>
    <row r="9" spans="1:3" ht="14.25">
      <c r="A9" s="136" t="s">
        <v>107</v>
      </c>
      <c r="B9" s="144">
        <v>0</v>
      </c>
      <c r="C9" s="10"/>
    </row>
    <row r="10" spans="1:3" ht="14.25">
      <c r="A10" s="136" t="s">
        <v>74</v>
      </c>
      <c r="B10" s="144">
        <v>0.0007904735742774172</v>
      </c>
      <c r="C10" s="10"/>
    </row>
    <row r="11" spans="1:3" ht="14.25">
      <c r="A11" s="136" t="s">
        <v>61</v>
      </c>
      <c r="B11" s="144">
        <v>0.008065911288801741</v>
      </c>
      <c r="C11" s="10"/>
    </row>
    <row r="12" spans="1:3" ht="14.25">
      <c r="A12" s="136" t="s">
        <v>101</v>
      </c>
      <c r="B12" s="144">
        <v>0.008386217997200962</v>
      </c>
      <c r="C12" s="10"/>
    </row>
    <row r="13" spans="1:3" ht="14.25">
      <c r="A13" s="137" t="s">
        <v>60</v>
      </c>
      <c r="B13" s="145">
        <v>0.011918029015560494</v>
      </c>
      <c r="C13" s="10"/>
    </row>
    <row r="14" spans="1:3" ht="14.25">
      <c r="A14" s="136" t="s">
        <v>23</v>
      </c>
      <c r="B14" s="144">
        <v>0.012196429753676963</v>
      </c>
      <c r="C14" s="10"/>
    </row>
    <row r="15" spans="1:3" ht="14.25">
      <c r="A15" s="136" t="s">
        <v>80</v>
      </c>
      <c r="B15" s="144">
        <v>0.021552226973358568</v>
      </c>
      <c r="C15" s="10"/>
    </row>
    <row r="16" spans="1:3" ht="14.25">
      <c r="A16" s="136" t="s">
        <v>79</v>
      </c>
      <c r="B16" s="144">
        <v>0.024619438947467653</v>
      </c>
      <c r="C16" s="10"/>
    </row>
    <row r="17" spans="1:3" ht="14.25">
      <c r="A17" s="136" t="s">
        <v>19</v>
      </c>
      <c r="B17" s="144">
        <v>0.0304933823894058</v>
      </c>
      <c r="C17" s="10"/>
    </row>
    <row r="18" spans="1:3" ht="14.25">
      <c r="A18" s="138" t="s">
        <v>30</v>
      </c>
      <c r="B18" s="143">
        <v>0.003035282045459116</v>
      </c>
      <c r="C18" s="10"/>
    </row>
    <row r="19" spans="1:3" ht="14.25">
      <c r="A19" s="138" t="s">
        <v>1</v>
      </c>
      <c r="B19" s="143">
        <v>-0.08774116356747597</v>
      </c>
      <c r="C19" s="10"/>
    </row>
    <row r="20" spans="1:3" ht="14.25">
      <c r="A20" s="138" t="s">
        <v>0</v>
      </c>
      <c r="B20" s="143">
        <v>-0.021165884194053186</v>
      </c>
      <c r="C20" s="57"/>
    </row>
    <row r="21" spans="1:3" ht="14.25">
      <c r="A21" s="138" t="s">
        <v>31</v>
      </c>
      <c r="B21" s="143">
        <v>-0.0553358274148783</v>
      </c>
      <c r="C21" s="9"/>
    </row>
    <row r="22" spans="1:3" ht="14.25">
      <c r="A22" s="138" t="s">
        <v>32</v>
      </c>
      <c r="B22" s="143">
        <v>-0.04606340427910416</v>
      </c>
      <c r="C22" s="73"/>
    </row>
    <row r="23" spans="1:3" ht="14.25">
      <c r="A23" s="138" t="s">
        <v>33</v>
      </c>
      <c r="B23" s="143">
        <v>0.010684931506849314</v>
      </c>
      <c r="C23" s="10"/>
    </row>
    <row r="24" spans="1:3" ht="15" thickBot="1">
      <c r="A24" s="139" t="s">
        <v>104</v>
      </c>
      <c r="B24" s="146">
        <v>0.016667284599380938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91" t="s">
        <v>113</v>
      </c>
      <c r="B1" s="191"/>
      <c r="C1" s="191"/>
      <c r="D1" s="191"/>
      <c r="E1" s="191"/>
      <c r="F1" s="191"/>
      <c r="G1" s="191"/>
      <c r="H1" s="191"/>
      <c r="I1" s="191"/>
      <c r="J1" s="191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1488269.56</v>
      </c>
      <c r="F3" s="113">
        <v>683</v>
      </c>
      <c r="G3" s="112">
        <v>2179.0183894582724</v>
      </c>
      <c r="H3" s="52">
        <v>1000</v>
      </c>
      <c r="I3" s="109" t="s">
        <v>24</v>
      </c>
      <c r="J3" s="114" t="s">
        <v>97</v>
      </c>
    </row>
    <row r="4" spans="1:10" ht="14.25" customHeight="1">
      <c r="A4" s="21">
        <v>2</v>
      </c>
      <c r="B4" s="109" t="s">
        <v>128</v>
      </c>
      <c r="C4" s="110" t="s">
        <v>39</v>
      </c>
      <c r="D4" s="111" t="s">
        <v>40</v>
      </c>
      <c r="E4" s="112">
        <v>1323145.97</v>
      </c>
      <c r="F4" s="113">
        <v>1586</v>
      </c>
      <c r="G4" s="112">
        <v>834.2660592686002</v>
      </c>
      <c r="H4" s="81">
        <v>1000</v>
      </c>
      <c r="I4" s="109" t="s">
        <v>18</v>
      </c>
      <c r="J4" s="114" t="s">
        <v>46</v>
      </c>
    </row>
    <row r="5" spans="1:10" ht="14.25">
      <c r="A5" s="21">
        <v>3</v>
      </c>
      <c r="B5" s="109" t="s">
        <v>105</v>
      </c>
      <c r="C5" s="110" t="s">
        <v>39</v>
      </c>
      <c r="D5" s="111" t="s">
        <v>106</v>
      </c>
      <c r="E5" s="112">
        <v>832373.9903</v>
      </c>
      <c r="F5" s="113">
        <v>1982</v>
      </c>
      <c r="G5" s="112">
        <v>419.96669540867805</v>
      </c>
      <c r="H5" s="52">
        <v>1000</v>
      </c>
      <c r="I5" s="109" t="s">
        <v>21</v>
      </c>
      <c r="J5" s="114" t="s">
        <v>35</v>
      </c>
    </row>
    <row r="6" spans="1:10" ht="15.75" thickBot="1">
      <c r="A6" s="192" t="s">
        <v>49</v>
      </c>
      <c r="B6" s="193"/>
      <c r="C6" s="115" t="s">
        <v>50</v>
      </c>
      <c r="D6" s="115" t="s">
        <v>50</v>
      </c>
      <c r="E6" s="97">
        <f>SUM(E3:E5)</f>
        <v>3643789.5203</v>
      </c>
      <c r="F6" s="98">
        <f>SUM(F3:F5)</f>
        <v>4251</v>
      </c>
      <c r="G6" s="115" t="s">
        <v>50</v>
      </c>
      <c r="H6" s="115" t="s">
        <v>50</v>
      </c>
      <c r="I6" s="115" t="s">
        <v>50</v>
      </c>
      <c r="J6" s="115" t="s">
        <v>50</v>
      </c>
    </row>
    <row r="7" spans="1:8" ht="14.25">
      <c r="A7" s="195"/>
      <c r="B7" s="195"/>
      <c r="C7" s="195"/>
      <c r="D7" s="195"/>
      <c r="E7" s="195"/>
      <c r="F7" s="195"/>
      <c r="G7" s="195"/>
      <c r="H7" s="195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ht="15.75" customHeight="1" thickBot="1">
      <c r="A2" s="198" t="s">
        <v>41</v>
      </c>
      <c r="B2" s="101"/>
      <c r="C2" s="102"/>
      <c r="D2" s="103"/>
      <c r="E2" s="200" t="s">
        <v>68</v>
      </c>
      <c r="F2" s="200"/>
      <c r="G2" s="200"/>
      <c r="H2" s="200"/>
      <c r="I2" s="200"/>
      <c r="J2" s="200"/>
      <c r="K2" s="200"/>
    </row>
    <row r="3" spans="1:11" ht="45.75" thickBot="1">
      <c r="A3" s="199"/>
      <c r="B3" s="104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ht="14.25" collapsed="1">
      <c r="A4" s="21">
        <v>1</v>
      </c>
      <c r="B4" s="27" t="s">
        <v>105</v>
      </c>
      <c r="C4" s="105">
        <v>39048</v>
      </c>
      <c r="D4" s="105">
        <v>39140</v>
      </c>
      <c r="E4" s="99">
        <v>-0.009622453875410386</v>
      </c>
      <c r="F4" s="99">
        <v>-0.08444150553305307</v>
      </c>
      <c r="G4" s="99">
        <v>-0.12657686382891664</v>
      </c>
      <c r="H4" s="99">
        <v>-0.13234463432245847</v>
      </c>
      <c r="I4" s="99">
        <v>-0.11563138788200356</v>
      </c>
      <c r="J4" s="106">
        <v>-0.5800333045913161</v>
      </c>
      <c r="K4" s="162">
        <v>-0.06370190761057859</v>
      </c>
    </row>
    <row r="5" spans="1:11" ht="14.25" collapsed="1">
      <c r="A5" s="21">
        <v>2</v>
      </c>
      <c r="B5" s="27" t="s">
        <v>34</v>
      </c>
      <c r="C5" s="105">
        <v>39100</v>
      </c>
      <c r="D5" s="105">
        <v>39268</v>
      </c>
      <c r="E5" s="99">
        <v>-0.0012124614673285627</v>
      </c>
      <c r="F5" s="99">
        <v>-0.004832516815510224</v>
      </c>
      <c r="G5" s="99">
        <v>0.035915462696018086</v>
      </c>
      <c r="H5" s="99">
        <v>0.031378849378023155</v>
      </c>
      <c r="I5" s="99">
        <v>0.028391275262807047</v>
      </c>
      <c r="J5" s="106">
        <v>1.1790183894580828</v>
      </c>
      <c r="K5" s="163">
        <v>0.06258714691254075</v>
      </c>
    </row>
    <row r="6" spans="1:11" ht="14.25">
      <c r="A6" s="21">
        <v>3</v>
      </c>
      <c r="B6" s="27" t="s">
        <v>128</v>
      </c>
      <c r="C6" s="105">
        <v>39647</v>
      </c>
      <c r="D6" s="105">
        <v>39861</v>
      </c>
      <c r="E6" s="99" t="s">
        <v>22</v>
      </c>
      <c r="F6" s="99" t="s">
        <v>22</v>
      </c>
      <c r="G6" s="99" t="s">
        <v>22</v>
      </c>
      <c r="H6" s="99" t="s">
        <v>22</v>
      </c>
      <c r="I6" s="99" t="s">
        <v>22</v>
      </c>
      <c r="J6" s="106">
        <v>-0.16573394073144077</v>
      </c>
      <c r="K6" s="163">
        <v>-0.01604087259522502</v>
      </c>
    </row>
    <row r="7" spans="1:11" ht="15.75" thickBot="1">
      <c r="A7" s="147"/>
      <c r="B7" s="152" t="s">
        <v>102</v>
      </c>
      <c r="C7" s="153" t="s">
        <v>50</v>
      </c>
      <c r="D7" s="153" t="s">
        <v>50</v>
      </c>
      <c r="E7" s="154">
        <f>AVERAGE(E4:E6)</f>
        <v>-0.005417457671369474</v>
      </c>
      <c r="F7" s="154">
        <f>AVERAGE(F4:F6)</f>
        <v>-0.04463701117428165</v>
      </c>
      <c r="G7" s="154">
        <f>AVERAGE(G4:G6)</f>
        <v>-0.04533070056644928</v>
      </c>
      <c r="H7" s="154">
        <f>AVERAGE(H4:H6)</f>
        <v>-0.050482892472217655</v>
      </c>
      <c r="I7" s="154">
        <f>AVERAGE(I4:I6)</f>
        <v>-0.043620056309598254</v>
      </c>
      <c r="J7" s="153" t="s">
        <v>50</v>
      </c>
      <c r="K7" s="154">
        <f>AVERAGE(K4:K6)</f>
        <v>-0.00571854443108762</v>
      </c>
    </row>
    <row r="8" spans="1:11" ht="14.25">
      <c r="A8" s="207" t="s">
        <v>91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1:11" ht="15" thickBo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C48" sqref="C48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72" t="s">
        <v>115</v>
      </c>
      <c r="B1" s="172"/>
      <c r="C1" s="172"/>
      <c r="D1" s="172"/>
      <c r="E1" s="172"/>
      <c r="F1" s="172"/>
      <c r="G1" s="172"/>
    </row>
    <row r="2" spans="1:7" s="31" customFormat="1" ht="15.75" customHeight="1" thickBot="1">
      <c r="A2" s="198" t="s">
        <v>41</v>
      </c>
      <c r="B2" s="89"/>
      <c r="C2" s="203" t="s">
        <v>26</v>
      </c>
      <c r="D2" s="204"/>
      <c r="E2" s="203" t="s">
        <v>27</v>
      </c>
      <c r="F2" s="204"/>
      <c r="G2" s="90"/>
    </row>
    <row r="3" spans="1:7" s="31" customFormat="1" ht="45.75" thickBot="1">
      <c r="A3" s="19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31" customFormat="1" ht="14.25">
      <c r="A4" s="21">
        <v>1</v>
      </c>
      <c r="B4" s="37" t="s">
        <v>105</v>
      </c>
      <c r="C4" s="38">
        <v>-8.087300000000047</v>
      </c>
      <c r="D4" s="99">
        <v>-0.009622453875434657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34</v>
      </c>
      <c r="C5" s="38">
        <v>-1.806659999999916</v>
      </c>
      <c r="D5" s="99">
        <v>-0.0012124614672395187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128</v>
      </c>
      <c r="C6" s="38" t="s">
        <v>22</v>
      </c>
      <c r="D6" s="99" t="s">
        <v>22</v>
      </c>
      <c r="E6" s="39" t="s">
        <v>22</v>
      </c>
      <c r="F6" s="99" t="s">
        <v>22</v>
      </c>
      <c r="G6" s="40" t="s">
        <v>22</v>
      </c>
    </row>
    <row r="7" spans="1:7" s="31" customFormat="1" ht="15.75" thickBot="1">
      <c r="A7" s="116"/>
      <c r="B7" s="91" t="s">
        <v>49</v>
      </c>
      <c r="C7" s="117">
        <v>-9.893959999999963</v>
      </c>
      <c r="D7" s="96">
        <v>-0.00424535539817437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205"/>
      <c r="B8" s="205"/>
      <c r="C8" s="205"/>
      <c r="D8" s="205"/>
      <c r="E8" s="205"/>
      <c r="F8" s="205"/>
      <c r="G8" s="205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56</v>
      </c>
      <c r="D34" s="35" t="s">
        <v>57</v>
      </c>
      <c r="E34" s="36" t="s">
        <v>53</v>
      </c>
    </row>
    <row r="35" spans="1:5" ht="14.25">
      <c r="A35" s="22">
        <v>1</v>
      </c>
      <c r="B35" s="37" t="str">
        <f aca="true" t="shared" si="0" ref="B35:D36">B4</f>
        <v>ТАСК Український Капітал</v>
      </c>
      <c r="C35" s="121">
        <f t="shared" si="0"/>
        <v>-8.087300000000047</v>
      </c>
      <c r="D35" s="99">
        <f t="shared" si="0"/>
        <v>-0.009622453875434657</v>
      </c>
      <c r="E35" s="122">
        <f>G4</f>
        <v>0</v>
      </c>
    </row>
    <row r="36" spans="1:5" ht="14.25">
      <c r="A36" s="22">
        <v>2</v>
      </c>
      <c r="B36" s="37" t="str">
        <f t="shared" si="0"/>
        <v>Збалансований фонд "Паритет"</v>
      </c>
      <c r="C36" s="121">
        <f t="shared" si="0"/>
        <v>-1.806659999999916</v>
      </c>
      <c r="D36" s="99">
        <f t="shared" si="0"/>
        <v>-0.0012124614672395187</v>
      </c>
      <c r="E36" s="122">
        <f>G5</f>
        <v>0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9" sqref="A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85</v>
      </c>
      <c r="C1" s="10"/>
      <c r="D1" s="10"/>
    </row>
    <row r="2" spans="1:4" ht="14.25">
      <c r="A2" s="27" t="s">
        <v>105</v>
      </c>
      <c r="B2" s="140">
        <v>-0.009622453875410386</v>
      </c>
      <c r="C2" s="10"/>
      <c r="D2" s="10"/>
    </row>
    <row r="3" spans="1:4" ht="14.25">
      <c r="A3" s="27" t="s">
        <v>34</v>
      </c>
      <c r="B3" s="140">
        <v>-0.0012124614673285627</v>
      </c>
      <c r="C3" s="10"/>
      <c r="D3" s="10"/>
    </row>
    <row r="4" spans="1:4" ht="14.25">
      <c r="A4" s="27" t="s">
        <v>30</v>
      </c>
      <c r="B4" s="141">
        <v>-0.00541745767136947</v>
      </c>
      <c r="C4" s="10"/>
      <c r="D4" s="10"/>
    </row>
    <row r="5" spans="1:4" ht="14.25">
      <c r="A5" s="27" t="s">
        <v>1</v>
      </c>
      <c r="B5" s="141">
        <v>-0.08774116356747597</v>
      </c>
      <c r="C5" s="10"/>
      <c r="D5" s="10"/>
    </row>
    <row r="6" spans="1:4" ht="14.25">
      <c r="A6" s="27" t="s">
        <v>0</v>
      </c>
      <c r="B6" s="141">
        <v>-0.021165884194053186</v>
      </c>
      <c r="C6" s="10"/>
      <c r="D6" s="10"/>
    </row>
    <row r="7" spans="1:4" ht="14.25">
      <c r="A7" s="27" t="s">
        <v>31</v>
      </c>
      <c r="B7" s="141">
        <v>-0.0553358274148783</v>
      </c>
      <c r="C7" s="10"/>
      <c r="D7" s="10"/>
    </row>
    <row r="8" spans="1:4" ht="14.25">
      <c r="A8" s="27" t="s">
        <v>32</v>
      </c>
      <c r="B8" s="141">
        <v>-0.04606340427910416</v>
      </c>
      <c r="C8" s="10"/>
      <c r="D8" s="10"/>
    </row>
    <row r="9" spans="1:4" ht="14.25">
      <c r="A9" s="27" t="s">
        <v>33</v>
      </c>
      <c r="B9" s="141">
        <v>0.010684931506849314</v>
      </c>
      <c r="C9" s="10"/>
      <c r="D9" s="10"/>
    </row>
    <row r="10" spans="1:4" ht="15" thickBot="1">
      <c r="A10" s="75" t="s">
        <v>104</v>
      </c>
      <c r="B10" s="142">
        <v>0.016667284599380938</v>
      </c>
      <c r="C10" s="10"/>
      <c r="D10" s="10"/>
    </row>
    <row r="11" spans="2:4" ht="12.75">
      <c r="B11" s="10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2020-05-06T09:46:22Z</dcterms:modified>
  <cp:category/>
  <cp:version/>
  <cp:contentType/>
  <cp:contentStatus/>
</cp:coreProperties>
</file>