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ия Гаврилюк\АНАЛІТИКА РИНКУ\КВАРТАЛЬНІ ЗВІТИ\2019\Q1 2019\! final\"/>
    </mc:Choice>
  </mc:AlternateContent>
  <bookViews>
    <workbookView xWindow="216" yWindow="6732" windowWidth="8016" windowHeight="6432" tabRatio="917"/>
  </bookViews>
  <sheets>
    <sheet name="Індекси світу та України" sheetId="30" r:id="rId1"/>
    <sheet name="Біржовий ФР України" sheetId="54" r:id="rId2"/>
    <sheet name="КУА-ІСІ-НПФ та СК в управлінні" sheetId="55" r:id="rId3"/>
    <sheet name="Активи-ВЧА-Чистий притік" sheetId="3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a11" hidden="1">{#N/A,#N/A,FALSE,"т02бд"}</definedName>
    <definedName name="____________________t06" hidden="1">{#N/A,#N/A,FALSE,"т04"}</definedName>
    <definedName name="__________________a11" hidden="1">{#N/A,#N/A,FALSE,"т02бд"}</definedName>
    <definedName name="__________________t06" hidden="1">{#N/A,#N/A,FALSE,"т04"}</definedName>
    <definedName name="________________a11" hidden="1">{#N/A,#N/A,FALSE,"т02бд"}</definedName>
    <definedName name="________________t06" hidden="1">{#N/A,#N/A,FALSE,"т04"}</definedName>
    <definedName name="______________a11" hidden="1">{#N/A,#N/A,FALSE,"т02бд"}</definedName>
    <definedName name="______________t06" hidden="1">{#N/A,#N/A,FALSE,"т04"}</definedName>
    <definedName name="____________a11" localSheetId="1" hidden="1">{#N/A,#N/A,FALSE,"т02бд"}</definedName>
    <definedName name="____________a11" localSheetId="2" hidden="1">{#N/A,#N/A,FALSE,"т02бд"}</definedName>
    <definedName name="____________a11" hidden="1">{#N/A,#N/A,FALSE,"т02бд"}</definedName>
    <definedName name="____________t06" localSheetId="1" hidden="1">{#N/A,#N/A,FALSE,"т04"}</definedName>
    <definedName name="____________t06" localSheetId="2" hidden="1">{#N/A,#N/A,FALSE,"т04"}</definedName>
    <definedName name="____________t06" hidden="1">{#N/A,#N/A,FALSE,"т04"}</definedName>
    <definedName name="___________a11" hidden="1">{#N/A,#N/A,FALSE,"т02бд"}</definedName>
    <definedName name="___________t06" hidden="1">{#N/A,#N/A,FALSE,"т04"}</definedName>
    <definedName name="__________a11" localSheetId="1" hidden="1">{#N/A,#N/A,FALSE,"т02бд"}</definedName>
    <definedName name="__________a11" localSheetId="2" hidden="1">{#N/A,#N/A,FALSE,"т02бд"}</definedName>
    <definedName name="__________a11" hidden="1">{#N/A,#N/A,FALSE,"т02бд"}</definedName>
    <definedName name="__________t06" localSheetId="1" hidden="1">{#N/A,#N/A,FALSE,"т04"}</definedName>
    <definedName name="__________t06" localSheetId="2" hidden="1">{#N/A,#N/A,FALSE,"т04"}</definedName>
    <definedName name="__________t06" hidden="1">{#N/A,#N/A,FALSE,"т04"}</definedName>
    <definedName name="________a11" localSheetId="1" hidden="1">{#N/A,#N/A,FALSE,"т02бд"}</definedName>
    <definedName name="________a11" localSheetId="2" hidden="1">{#N/A,#N/A,FALSE,"т02бд"}</definedName>
    <definedName name="________a11" hidden="1">{#N/A,#N/A,FALSE,"т02бд"}</definedName>
    <definedName name="________t06" localSheetId="1" hidden="1">{#N/A,#N/A,FALSE,"т04"}</definedName>
    <definedName name="________t06" localSheetId="2" hidden="1">{#N/A,#N/A,FALSE,"т04"}</definedName>
    <definedName name="________t06" hidden="1">{#N/A,#N/A,FALSE,"т04"}</definedName>
    <definedName name="_______a11" hidden="1">{#N/A,#N/A,FALSE,"т02бд"}</definedName>
    <definedName name="_______t06" hidden="1">{#N/A,#N/A,FALSE,"т04"}</definedName>
    <definedName name="______a11" localSheetId="1" hidden="1">{#N/A,#N/A,FALSE,"т02бд"}</definedName>
    <definedName name="______a11" localSheetId="2" hidden="1">{#N/A,#N/A,FALSE,"т02бд"}</definedName>
    <definedName name="______a11" hidden="1">{#N/A,#N/A,FALSE,"т02бд"}</definedName>
    <definedName name="______t06" localSheetId="1" hidden="1">{#N/A,#N/A,FALSE,"т04"}</definedName>
    <definedName name="______t06" localSheetId="2" hidden="1">{#N/A,#N/A,FALSE,"т04"}</definedName>
    <definedName name="______t06" hidden="1">{#N/A,#N/A,FALSE,"т04"}</definedName>
    <definedName name="_____a11" localSheetId="2" hidden="1">{#N/A,#N/A,FALSE,"т02бд"}</definedName>
    <definedName name="_____t06" localSheetId="2" hidden="1">{#N/A,#N/A,FALSE,"т04"}</definedName>
    <definedName name="____a11" localSheetId="1" hidden="1">{#N/A,#N/A,FALSE,"т02бд"}</definedName>
    <definedName name="____a11" localSheetId="2" hidden="1">{#N/A,#N/A,FALSE,"т02бд"}</definedName>
    <definedName name="____a11" hidden="1">{#N/A,#N/A,FALSE,"т02бд"}</definedName>
    <definedName name="____t06" localSheetId="1" hidden="1">{#N/A,#N/A,FALSE,"т04"}</definedName>
    <definedName name="____t06" localSheetId="2" hidden="1">{#N/A,#N/A,FALSE,"т04"}</definedName>
    <definedName name="____t06" hidden="1">{#N/A,#N/A,FALSE,"т04"}</definedName>
    <definedName name="___a11" hidden="1">{#N/A,#N/A,FALSE,"т02бд"}</definedName>
    <definedName name="___t06" hidden="1">{#N/A,#N/A,FALSE,"т04"}</definedName>
    <definedName name="__a11" localSheetId="1" hidden="1">{#N/A,#N/A,FALSE,"т02бд"}</definedName>
    <definedName name="__a11" localSheetId="2" hidden="1">{#N/A,#N/A,FALSE,"т02бд"}</definedName>
    <definedName name="__a11" hidden="1">{#N/A,#N/A,FALSE,"т02бд"}</definedName>
    <definedName name="__t06" localSheetId="1" hidden="1">{#N/A,#N/A,FALSE,"т04"}</definedName>
    <definedName name="__t06" localSheetId="2" hidden="1">{#N/A,#N/A,FALSE,"т04"}</definedName>
    <definedName name="__t06" hidden="1">{#N/A,#N/A,FALSE,"т04"}</definedName>
    <definedName name="_18_Лют_09" localSheetId="1">#REF!</definedName>
    <definedName name="_18_Лют_09" localSheetId="2">#REF!</definedName>
    <definedName name="_18_Лют_09">#REF!</definedName>
    <definedName name="_19_Лют_09" localSheetId="1">#REF!</definedName>
    <definedName name="_19_Лют_09" localSheetId="2">#REF!</definedName>
    <definedName name="_19_Лют_09">#REF!</definedName>
    <definedName name="_19_Лют_09_ВЧА" localSheetId="1">#REF!</definedName>
    <definedName name="_19_Лют_09_ВЧА" localSheetId="2">#REF!</definedName>
    <definedName name="_19_Лют_09_ВЧА">#REF!</definedName>
    <definedName name="_a11" localSheetId="3" hidden="1">{#N/A,#N/A,FALSE,"т02бд"}</definedName>
    <definedName name="_a11" localSheetId="0" hidden="1">{#N/A,#N/A,FALSE,"т02бд"}</definedName>
    <definedName name="_a11" hidden="1">{#N/A,#N/A,FALSE,"т02бд"}</definedName>
    <definedName name="_t06" localSheetId="3" hidden="1">{#N/A,#N/A,FALSE,"т04"}</definedName>
    <definedName name="_t06" localSheetId="0" hidden="1">{#N/A,#N/A,FALSE,"т04"}</definedName>
    <definedName name="_t06" hidden="1">{#N/A,#N/A,FALSE,"т04"}</definedName>
    <definedName name="_xlnm._FilterDatabase" localSheetId="0" hidden="1">'Індекси світу та України'!#REF!</definedName>
    <definedName name="BAZA">'[1]Мульт-ор М2, швидкість'!$E$1:$E$65536</definedName>
    <definedName name="cevv" localSheetId="1">[2]табл1!#REF!</definedName>
    <definedName name="cevv" localSheetId="2">[2]табл1!#REF!</definedName>
    <definedName name="cevv">[2]табл1!#REF!</definedName>
    <definedName name="d" localSheetId="1" hidden="1">{#N/A,#N/A,FALSE,"т02бд"}</definedName>
    <definedName name="d" localSheetId="2" hidden="1">{#N/A,#N/A,FALSE,"т02бд"}</definedName>
    <definedName name="d" hidden="1">{#N/A,#N/A,FALSE,"т02бд"}</definedName>
    <definedName name="ic" localSheetId="3" hidden="1">{#N/A,#N/A,FALSE,"т02бд"}</definedName>
    <definedName name="ic" localSheetId="1" hidden="1">{#N/A,#N/A,FALSE,"т02бд"}</definedName>
    <definedName name="ic" localSheetId="0" hidden="1">{#N/A,#N/A,FALSE,"т02бд"}</definedName>
    <definedName name="ic" localSheetId="2" hidden="1">{#N/A,#N/A,FALSE,"т02бд"}</definedName>
    <definedName name="ic" hidden="1">{#N/A,#N/A,FALSE,"т02бд"}</definedName>
    <definedName name="ICC_2008" localSheetId="3" hidden="1">{#N/A,#N/A,FALSE,"т02бд"}</definedName>
    <definedName name="ICC_2008" localSheetId="1" hidden="1">{#N/A,#N/A,FALSE,"т02бд"}</definedName>
    <definedName name="ICC_2008" localSheetId="0" hidden="1">{#N/A,#N/A,FALSE,"т02бд"}</definedName>
    <definedName name="ICC_2008" localSheetId="2" hidden="1">{#N/A,#N/A,FALSE,"т02бд"}</definedName>
    <definedName name="ICC_2008" hidden="1">{#N/A,#N/A,FALSE,"т02бд"}</definedName>
    <definedName name="q" localSheetId="3" hidden="1">{#N/A,#N/A,FALSE,"т02бд"}</definedName>
    <definedName name="q" localSheetId="1" hidden="1">{#N/A,#N/A,FALSE,"т02бд"}</definedName>
    <definedName name="q" localSheetId="0" hidden="1">{#N/A,#N/A,FALSE,"т02бд"}</definedName>
    <definedName name="q" localSheetId="2" hidden="1">{#N/A,#N/A,FALSE,"т02бд"}</definedName>
    <definedName name="q" hidden="1">{#N/A,#N/A,FALSE,"т02бд"}</definedName>
    <definedName name="tt" localSheetId="3" hidden="1">{#N/A,#N/A,FALSE,"т02бд"}</definedName>
    <definedName name="tt" localSheetId="1" hidden="1">{#N/A,#N/A,FALSE,"т02бд"}</definedName>
    <definedName name="tt" localSheetId="0" hidden="1">{#N/A,#N/A,FALSE,"т02бд"}</definedName>
    <definedName name="tt" localSheetId="2" hidden="1">{#N/A,#N/A,FALSE,"т02бд"}</definedName>
    <definedName name="tt" hidden="1">{#N/A,#N/A,FALSE,"т02бд"}</definedName>
    <definedName name="V">'[3]146024'!$A$1:$K$1</definedName>
    <definedName name="ven_vcha" localSheetId="1" hidden="1">{#N/A,#N/A,FALSE,"т02бд"}</definedName>
    <definedName name="ven_vcha" localSheetId="2" hidden="1">{#N/A,#N/A,FALSE,"т02бд"}</definedName>
    <definedName name="ven_vcha" hidden="1">{#N/A,#N/A,FALSE,"т02бд"}</definedName>
    <definedName name="wrn.04." localSheetId="3" hidden="1">{#N/A,#N/A,FALSE,"т02бд"}</definedName>
    <definedName name="wrn.04." localSheetId="1" hidden="1">{#N/A,#N/A,FALSE,"т02бд"}</definedName>
    <definedName name="wrn.04." localSheetId="0" hidden="1">{#N/A,#N/A,FALSE,"т02бд"}</definedName>
    <definedName name="wrn.04." localSheetId="2" hidden="1">{#N/A,#N/A,FALSE,"т02бд"}</definedName>
    <definedName name="wrn.04." hidden="1">{#N/A,#N/A,FALSE,"т02бд"}</definedName>
    <definedName name="wrn.д02." localSheetId="3" hidden="1">{#N/A,#N/A,FALSE,"т02бд"}</definedName>
    <definedName name="wrn.д02." localSheetId="1" hidden="1">{#N/A,#N/A,FALSE,"т02бд"}</definedName>
    <definedName name="wrn.д02." localSheetId="0" hidden="1">{#N/A,#N/A,FALSE,"т02бд"}</definedName>
    <definedName name="wrn.д02." localSheetId="2" hidden="1">{#N/A,#N/A,FALSE,"т02бд"}</definedName>
    <definedName name="wrn.д02." hidden="1">{#N/A,#N/A,FALSE,"т02бд"}</definedName>
    <definedName name="wrn.т171банки." localSheetId="3" hidden="1">{#N/A,#N/A,FALSE,"т17-1банки (2)"}</definedName>
    <definedName name="wrn.т171банки." localSheetId="1" hidden="1">{#N/A,#N/A,FALSE,"т17-1банки (2)"}</definedName>
    <definedName name="wrn.т171банки." localSheetId="0" hidden="1">{#N/A,#N/A,FALSE,"т17-1банки (2)"}</definedName>
    <definedName name="wrn.т171банки." localSheetId="2" hidden="1">{#N/A,#N/A,FALSE,"т17-1банки (2)"}</definedName>
    <definedName name="wrn.т171банки." hidden="1">{#N/A,#N/A,FALSE,"т17-1банки (2)"}</definedName>
    <definedName name="_xlnm.Database" localSheetId="1">#REF!</definedName>
    <definedName name="_xlnm.Database" localSheetId="2">#REF!</definedName>
    <definedName name="_xlnm.Database">#REF!</definedName>
    <definedName name="ГЦ" localSheetId="3" hidden="1">{#N/A,#N/A,FALSE,"т02бд"}</definedName>
    <definedName name="ГЦ" localSheetId="1" hidden="1">{#N/A,#N/A,FALSE,"т02бд"}</definedName>
    <definedName name="ГЦ" localSheetId="0" hidden="1">{#N/A,#N/A,FALSE,"т02бд"}</definedName>
    <definedName name="ГЦ" localSheetId="2" hidden="1">{#N/A,#N/A,FALSE,"т02бд"}</definedName>
    <definedName name="ГЦ" hidden="1">{#N/A,#N/A,FALSE,"т02бд"}</definedName>
    <definedName name="д17.1">'[4]д17-1'!$A$1:$H$1</definedName>
    <definedName name="ее" localSheetId="3" hidden="1">{#N/A,#N/A,FALSE,"т02бд"}</definedName>
    <definedName name="ее" localSheetId="1" hidden="1">{#N/A,#N/A,FALSE,"т02бд"}</definedName>
    <definedName name="ее" localSheetId="0" hidden="1">{#N/A,#N/A,FALSE,"т02бд"}</definedName>
    <definedName name="ее" localSheetId="2" hidden="1">{#N/A,#N/A,FALSE,"т02бд"}</definedName>
    <definedName name="ее" hidden="1">{#N/A,#N/A,FALSE,"т02бд"}</definedName>
    <definedName name="збз1998" localSheetId="1">#REF!</definedName>
    <definedName name="збз1998" localSheetId="2">#REF!</definedName>
    <definedName name="збз1998">#REF!</definedName>
    <definedName name="ии" localSheetId="3" hidden="1">{#N/A,#N/A,FALSE,"т02бд"}</definedName>
    <definedName name="ии" localSheetId="1" hidden="1">{#N/A,#N/A,FALSE,"т02бд"}</definedName>
    <definedName name="ии" localSheetId="0" hidden="1">{#N/A,#N/A,FALSE,"т02бд"}</definedName>
    <definedName name="ии" localSheetId="2" hidden="1">{#N/A,#N/A,FALSE,"т02бд"}</definedName>
    <definedName name="ии" hidden="1">{#N/A,#N/A,FALSE,"т02бд"}</definedName>
    <definedName name="іі" localSheetId="3" hidden="1">{#N/A,#N/A,FALSE,"т02бд"}</definedName>
    <definedName name="іі" localSheetId="1" hidden="1">{#N/A,#N/A,FALSE,"т02бд"}</definedName>
    <definedName name="іі" localSheetId="0" hidden="1">{#N/A,#N/A,FALSE,"т02бд"}</definedName>
    <definedName name="іі" localSheetId="2" hidden="1">{#N/A,#N/A,FALSE,"т02бд"}</definedName>
    <definedName name="іі" hidden="1">{#N/A,#N/A,FALSE,"т02бд"}</definedName>
    <definedName name="квітень" localSheetId="3" hidden="1">{#N/A,#N/A,FALSE,"т17-1банки (2)"}</definedName>
    <definedName name="квітень" localSheetId="1" hidden="1">{#N/A,#N/A,FALSE,"т17-1банки (2)"}</definedName>
    <definedName name="квітень" localSheetId="0" hidden="1">{#N/A,#N/A,FALSE,"т17-1банки (2)"}</definedName>
    <definedName name="квітень" localSheetId="2" hidden="1">{#N/A,#N/A,FALSE,"т17-1банки (2)"}</definedName>
    <definedName name="квітень" hidden="1">{#N/A,#N/A,FALSE,"т17-1банки (2)"}</definedName>
    <definedName name="ке" localSheetId="3" hidden="1">{#N/A,#N/A,FALSE,"т17-1банки (2)"}</definedName>
    <definedName name="ке" localSheetId="1" hidden="1">{#N/A,#N/A,FALSE,"т17-1банки (2)"}</definedName>
    <definedName name="ке" localSheetId="0" hidden="1">{#N/A,#N/A,FALSE,"т17-1банки (2)"}</definedName>
    <definedName name="ке" localSheetId="2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3" hidden="1">{#N/A,#N/A,FALSE,"т02бд"}</definedName>
    <definedName name="нн" localSheetId="1" hidden="1">{#N/A,#N/A,FALSE,"т02бд"}</definedName>
    <definedName name="нн" localSheetId="0" hidden="1">{#N/A,#N/A,FALSE,"т02бд"}</definedName>
    <definedName name="нн" localSheetId="2" hidden="1">{#N/A,#N/A,FALSE,"т02бд"}</definedName>
    <definedName name="нн" hidden="1">{#N/A,#N/A,FALSE,"т02бд"}</definedName>
    <definedName name="Список">'[3]146024'!$A$8:$A$88</definedName>
    <definedName name="стельм." localSheetId="3" hidden="1">{#N/A,#N/A,FALSE,"т17-1банки (2)"}</definedName>
    <definedName name="стельм." localSheetId="1" hidden="1">{#N/A,#N/A,FALSE,"т17-1банки (2)"}</definedName>
    <definedName name="стельм." localSheetId="0" hidden="1">{#N/A,#N/A,FALSE,"т17-1банки (2)"}</definedName>
    <definedName name="стельм." localSheetId="2" hidden="1">{#N/A,#N/A,FALSE,"т17-1банки (2)"}</definedName>
    <definedName name="стельм." hidden="1">{#N/A,#N/A,FALSE,"т17-1банки (2)"}</definedName>
    <definedName name="т01" localSheetId="1">#REF!</definedName>
    <definedName name="т01" localSheetId="2">#REF!</definedName>
    <definedName name="т01">#REF!</definedName>
    <definedName name="т05" localSheetId="3" hidden="1">{#N/A,#N/A,FALSE,"т04"}</definedName>
    <definedName name="т05" localSheetId="1" hidden="1">{#N/A,#N/A,FALSE,"т04"}</definedName>
    <definedName name="т05" localSheetId="0" hidden="1">{#N/A,#N/A,FALSE,"т04"}</definedName>
    <definedName name="т05" localSheetId="2" hidden="1">{#N/A,#N/A,FALSE,"т04"}</definedName>
    <definedName name="т05" hidden="1">{#N/A,#N/A,FALSE,"т04"}</definedName>
    <definedName name="т06" localSheetId="1">#REF!</definedName>
    <definedName name="т06" localSheetId="2">#REF!</definedName>
    <definedName name="т06">#REF!</definedName>
    <definedName name="т07КБ98">'[5]т07(98)'!$A$1</definedName>
    <definedName name="т09СЕ98">'[6]т09(98) по сек-рам ек-ки'!$A$1</definedName>
    <definedName name="т15">[7]т15!$A$1</definedName>
    <definedName name="т17.1">'[8]т17-1(шаблон)'!$A$1:$H$1</definedName>
    <definedName name="т17.1.2001">'[8]т17-1(шаблон)'!$A$1:$H$1</definedName>
    <definedName name="т17.1обл2001">'[8]т17-1(шаблон)'!$A$1:$H$1</definedName>
    <definedName name="т17.2" localSheetId="1">#REF!</definedName>
    <definedName name="т17.2" localSheetId="2">#REF!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 localSheetId="1">#REF!</definedName>
    <definedName name="т17.4" localSheetId="2">#REF!</definedName>
    <definedName name="т17.4">#REF!</definedName>
    <definedName name="т17.4.1999" localSheetId="1">#REF!</definedName>
    <definedName name="т17.4.1999" localSheetId="2">#REF!</definedName>
    <definedName name="т17.4.1999">#REF!</definedName>
    <definedName name="т17.4.2001" localSheetId="1">#REF!</definedName>
    <definedName name="т17.4.2001" localSheetId="2">#REF!</definedName>
    <definedName name="т17.4.2001">#REF!</definedName>
    <definedName name="т17.5" localSheetId="1">#REF!</definedName>
    <definedName name="т17.5" localSheetId="2">#REF!</definedName>
    <definedName name="т17.5">#REF!</definedName>
    <definedName name="т17.5.2001" localSheetId="1">#REF!</definedName>
    <definedName name="т17.5.2001" localSheetId="2">#REF!</definedName>
    <definedName name="т17.5.2001">#REF!</definedName>
    <definedName name="т17.7" localSheetId="1">#REF!</definedName>
    <definedName name="т17.7" localSheetId="2">#REF!</definedName>
    <definedName name="т17.7">#REF!</definedName>
    <definedName name="т17мб">'[10]т17мб(шаблон)'!$A$1</definedName>
    <definedName name="Усі_банки">'[3]146024'!$A$8:$K$88</definedName>
    <definedName name="ц" localSheetId="3" hidden="1">{#N/A,#N/A,FALSE,"т02бд"}</definedName>
    <definedName name="ц" localSheetId="1" hidden="1">{#N/A,#N/A,FALSE,"т02бд"}</definedName>
    <definedName name="ц" localSheetId="2" hidden="1">{#N/A,#N/A,FALSE,"т02бд"}</definedName>
    <definedName name="ц" hidden="1">{#N/A,#N/A,FALSE,"т02бд"}</definedName>
    <definedName name="цеу" localSheetId="3" hidden="1">{#N/A,#N/A,FALSE,"т02бд"}</definedName>
    <definedName name="цеу" localSheetId="1" hidden="1">{#N/A,#N/A,FALSE,"т02бд"}</definedName>
    <definedName name="цеу" localSheetId="0" hidden="1">{#N/A,#N/A,FALSE,"т02бд"}</definedName>
    <definedName name="цеу" localSheetId="2" hidden="1">{#N/A,#N/A,FALSE,"т02бд"}</definedName>
    <definedName name="цеу" hidden="1">{#N/A,#N/A,FALSE,"т02бд"}</definedName>
    <definedName name="черв" localSheetId="3" hidden="1">{#N/A,#N/A,FALSE,"т02бд"}</definedName>
    <definedName name="черв" localSheetId="1" hidden="1">{#N/A,#N/A,FALSE,"т02бд"}</definedName>
    <definedName name="черв" localSheetId="0" hidden="1">{#N/A,#N/A,FALSE,"т02бд"}</definedName>
    <definedName name="черв" localSheetId="2" hidden="1">{#N/A,#N/A,FALSE,"т02бд"}</definedName>
    <definedName name="черв" hidden="1">{#N/A,#N/A,FALSE,"т02бд"}</definedName>
  </definedNames>
  <calcPr calcId="152511"/>
</workbook>
</file>

<file path=xl/calcChain.xml><?xml version="1.0" encoding="utf-8"?>
<calcChain xmlns="http://schemas.openxmlformats.org/spreadsheetml/2006/main">
  <c r="F17" i="30" l="1"/>
  <c r="H19" i="54" l="1"/>
  <c r="B27" i="36" l="1"/>
  <c r="B28" i="36"/>
  <c r="E15" i="36"/>
  <c r="F17" i="36"/>
  <c r="E17" i="36"/>
  <c r="F16" i="36"/>
  <c r="E16" i="36"/>
  <c r="F15" i="36"/>
  <c r="E8" i="36"/>
  <c r="E7" i="36"/>
  <c r="E6" i="36"/>
  <c r="E5" i="36"/>
  <c r="E4" i="36"/>
  <c r="F4" i="36"/>
  <c r="H21" i="54" l="1"/>
  <c r="G9" i="54"/>
  <c r="G7" i="54"/>
  <c r="G5" i="54"/>
  <c r="J6" i="54" l="1"/>
  <c r="I6" i="54"/>
  <c r="J30" i="54"/>
  <c r="I30" i="54"/>
  <c r="J28" i="54"/>
  <c r="I28" i="54"/>
  <c r="J22" i="54"/>
  <c r="I22" i="54"/>
  <c r="J20" i="54"/>
  <c r="I20" i="54"/>
  <c r="J18" i="54"/>
  <c r="I18" i="54"/>
  <c r="J17" i="54"/>
  <c r="I17" i="54"/>
  <c r="J10" i="54"/>
  <c r="I10" i="54"/>
  <c r="J8" i="54"/>
  <c r="I8" i="54"/>
  <c r="J4" i="54"/>
  <c r="I4" i="54"/>
  <c r="J3" i="54"/>
  <c r="I3" i="54"/>
  <c r="F19" i="30" l="1"/>
  <c r="F8" i="30"/>
  <c r="F15" i="30"/>
  <c r="F18" i="30"/>
  <c r="F3" i="30"/>
  <c r="F13" i="30"/>
  <c r="F5" i="30"/>
  <c r="F14" i="30"/>
  <c r="F10" i="30"/>
  <c r="F6" i="30"/>
  <c r="F12" i="30"/>
  <c r="F11" i="30"/>
  <c r="F7" i="30"/>
  <c r="F9" i="30"/>
  <c r="F20" i="30"/>
  <c r="F4" i="30"/>
  <c r="F16" i="30"/>
  <c r="G16" i="30"/>
  <c r="C28" i="36" l="1"/>
  <c r="C27" i="36"/>
  <c r="D9" i="36"/>
  <c r="E9" i="36" s="1"/>
  <c r="F8" i="36"/>
  <c r="F7" i="36"/>
  <c r="F6" i="36"/>
  <c r="F5" i="36"/>
  <c r="H31" i="54"/>
  <c r="G31" i="54"/>
  <c r="H29" i="54"/>
  <c r="G29" i="54"/>
  <c r="H27" i="54"/>
  <c r="G27" i="54"/>
  <c r="H25" i="54"/>
  <c r="G25" i="54"/>
  <c r="H23" i="54"/>
  <c r="G23" i="54"/>
  <c r="G21" i="54"/>
  <c r="G19" i="54"/>
  <c r="H15" i="54"/>
  <c r="G15" i="54"/>
  <c r="H13" i="54"/>
  <c r="G13" i="54"/>
  <c r="H11" i="54"/>
  <c r="G11" i="54"/>
  <c r="H9" i="54"/>
  <c r="H7" i="54"/>
  <c r="H5" i="54"/>
  <c r="G14" i="30"/>
  <c r="G4" i="30"/>
  <c r="G5" i="30"/>
  <c r="G9" i="30"/>
  <c r="G7" i="30"/>
  <c r="G3" i="30"/>
  <c r="G8" i="30"/>
  <c r="G11" i="30"/>
  <c r="G20" i="30"/>
  <c r="G6" i="30"/>
  <c r="G12" i="30"/>
  <c r="G15" i="30"/>
  <c r="G13" i="30"/>
  <c r="G18" i="30"/>
  <c r="G19" i="30"/>
  <c r="G17" i="30"/>
  <c r="G10" i="30"/>
  <c r="F9" i="36" l="1"/>
  <c r="J31" i="54"/>
  <c r="I31" i="54"/>
  <c r="G32" i="54"/>
  <c r="G16" i="54"/>
  <c r="J5" i="54"/>
  <c r="I5" i="54"/>
  <c r="J9" i="54"/>
  <c r="I9" i="54"/>
  <c r="H32" i="54"/>
  <c r="J19" i="54"/>
  <c r="I19" i="54"/>
  <c r="J23" i="54"/>
  <c r="I23" i="54"/>
  <c r="H16" i="54"/>
  <c r="J7" i="54"/>
  <c r="I7" i="54"/>
  <c r="J11" i="54"/>
  <c r="I11" i="54"/>
  <c r="J21" i="54"/>
  <c r="I21" i="54"/>
  <c r="J29" i="54"/>
  <c r="I29" i="54"/>
  <c r="I16" i="54" l="1"/>
  <c r="J16" i="54"/>
</calcChain>
</file>

<file path=xl/sharedStrings.xml><?xml version="1.0" encoding="utf-8"?>
<sst xmlns="http://schemas.openxmlformats.org/spreadsheetml/2006/main" count="174" uniqueCount="118">
  <si>
    <t>Фонди</t>
  </si>
  <si>
    <t>РТС (Росія)</t>
  </si>
  <si>
    <t>ПФТС (Україна)</t>
  </si>
  <si>
    <t>S&amp;P 500 (США)</t>
  </si>
  <si>
    <t>NIKKEI 225 (Японія)</t>
  </si>
  <si>
    <t>Відкриті</t>
  </si>
  <si>
    <t>УБ (Україна)</t>
  </si>
  <si>
    <t>ММВБ (Росія)</t>
  </si>
  <si>
    <t>WSE WIG 20 (Польща)</t>
  </si>
  <si>
    <t>DAX (ФРН)</t>
  </si>
  <si>
    <t>CAC 40 (Франція)</t>
  </si>
  <si>
    <t>DJIA (США)</t>
  </si>
  <si>
    <t>SHANGHAI SE COMPOSITE (Китай)</t>
  </si>
  <si>
    <t>Венчурні</t>
  </si>
  <si>
    <t>млн. грн.</t>
  </si>
  <si>
    <t>FTSE/JSE Africa All-Share Index (ПАР)</t>
  </si>
  <si>
    <t>HANG SENG (Гонг-Конг)</t>
  </si>
  <si>
    <t>Cyprus SE General Index (Кіпр)</t>
  </si>
  <si>
    <t>BIST 100 National Index (Туреччина)</t>
  </si>
  <si>
    <t>Ibovespa Sao Paulo SE Index (Бразилія)</t>
  </si>
  <si>
    <t>http://www.uaib.com.ua/analituaib/rankings/kua.html</t>
  </si>
  <si>
    <t>Фондові індекси світу та України</t>
  </si>
  <si>
    <t>ВЧА ІСІ*</t>
  </si>
  <si>
    <t>Детальніше про результати роботи КУА з управління активами ІСІ, НПФ та СК дивіться:</t>
  </si>
  <si>
    <t>Ренкінги КУА</t>
  </si>
  <si>
    <t>Ренкінги ІСІ</t>
  </si>
  <si>
    <t>http://www.uaib.com.ua/analituaib/rankings/ici.html</t>
  </si>
  <si>
    <t>Кількість зареєстрованих ІСІ на одну КУА</t>
  </si>
  <si>
    <t>Кількість ЦП у реєстрах (лістингу) фондових бірж, у т. ч.:</t>
  </si>
  <si>
    <t>облігацій підприємств</t>
  </si>
  <si>
    <t>депозитних сертифікатів НБУ</t>
  </si>
  <si>
    <t>Показник / Дата</t>
  </si>
  <si>
    <t>Кількість цінних паперів (ЦП) у списках фондових бірж, у т. ч.:</t>
  </si>
  <si>
    <t>31.12.2014 (2014)</t>
  </si>
  <si>
    <t>31.12.2015 (2015)</t>
  </si>
  <si>
    <t>http://www.bloomberg.com/markets/stocks/world-indexes</t>
  </si>
  <si>
    <t>Показники біржового фондового ринку України</t>
  </si>
  <si>
    <t>31.12.2016 (2016)</t>
  </si>
  <si>
    <t>акцій*</t>
  </si>
  <si>
    <t>частка (разом)</t>
  </si>
  <si>
    <t>акціями</t>
  </si>
  <si>
    <t>облігаціями підприємств</t>
  </si>
  <si>
    <t>інвестиційними сертифікатами</t>
  </si>
  <si>
    <t>деривативами (без держ. деривативів)</t>
  </si>
  <si>
    <t>муніципальними облігаціями</t>
  </si>
  <si>
    <t>депозитними сертифікатами НБУ</t>
  </si>
  <si>
    <t>Дата</t>
  </si>
  <si>
    <t>Джерела: дані щодо цінних паперів у списках фондових бірж та щодо обсягів торгів - НКЦПФР, фондові біржі; розрахунки - УАІБ.</t>
  </si>
  <si>
    <t xml:space="preserve">Обсяг торгів на фондових біржах (загальний), млн. грн., у т. ч.: </t>
  </si>
  <si>
    <t>FTSE 100 (Великобританія)</t>
  </si>
  <si>
    <t>S&amp;P BSE SENSEX Index (Індія)</t>
  </si>
  <si>
    <t xml:space="preserve">Кількість ІСІ в управлінні (зареєстрованих) </t>
  </si>
  <si>
    <t>Кількість КУА без ІСІ в управлінні</t>
  </si>
  <si>
    <t>Разом</t>
  </si>
  <si>
    <t>Кількість КУА та ІСІ</t>
  </si>
  <si>
    <t>Кількість КУА з ІСІ в управлінні</t>
  </si>
  <si>
    <t xml:space="preserve">За рік </t>
  </si>
  <si>
    <t>...у попередньому кварталі</t>
  </si>
  <si>
    <t>* Для квартальних даних - середнє значення за щомісячними даними.</t>
  </si>
  <si>
    <r>
      <t>** За 12 місяців – середня</t>
    </r>
    <r>
      <rPr>
        <i/>
        <sz val="9"/>
        <rFont val="Arial"/>
        <family val="2"/>
        <charset val="204"/>
      </rPr>
      <t>.</t>
    </r>
  </si>
  <si>
    <t>1 кв. '18</t>
  </si>
  <si>
    <t>2 кв. '18</t>
  </si>
  <si>
    <t>Індекси</t>
  </si>
  <si>
    <t>муніципальних облігацій**</t>
  </si>
  <si>
    <t>Вартість активів в управлінні</t>
  </si>
  <si>
    <t>ІСІ*, у т. ч.</t>
  </si>
  <si>
    <t>Чистий притік/відтік капіталу у відкритих ІСІ</t>
  </si>
  <si>
    <t>Кількість НПФ в управлінні КУА (права шкала)</t>
  </si>
  <si>
    <t>Кількість СК з активами в управлінні КУА (права шкала)</t>
  </si>
  <si>
    <t>Відкриті (права шкала)</t>
  </si>
  <si>
    <t>НПФ (права шкала)</t>
  </si>
  <si>
    <t>СК (права шкала)</t>
  </si>
  <si>
    <t>3 кв. '18</t>
  </si>
  <si>
    <t>ОВДП+ОЗДП</t>
  </si>
  <si>
    <t>ОВДП</t>
  </si>
  <si>
    <t>частка "лістингових" ЦП у всіх ЦП у списках усіх ФБ</t>
  </si>
  <si>
    <t>частка в "лістингових" ЦП усіх ФБ</t>
  </si>
  <si>
    <t>частка в обсязі торгів на усіх ФБ</t>
  </si>
  <si>
    <t>4-й квартал 2018 року</t>
  </si>
  <si>
    <t>Ренкінгування в таблиці - за квартальним показником.</t>
  </si>
  <si>
    <t>31.12.2017 (2017)</t>
  </si>
  <si>
    <t>31.12.2018 (4 кв. 2018)</t>
  </si>
  <si>
    <t>x</t>
  </si>
  <si>
    <t>***SEs' Trading Volume, UAH bn</t>
  </si>
  <si>
    <t>Кількість КУА (усіх)</t>
  </si>
  <si>
    <t xml:space="preserve">Кількість сформованих ІСІ (такі, що досягли нормативу мін. обсягу активів) </t>
  </si>
  <si>
    <t>* КУА - компанії з управління активами; ІСІ - інститути спільного інвестування; НПФ - недержавні пенсійні фонди.</t>
  </si>
  <si>
    <t>* Діючі ІСІ, які досягли нормативу мінімального обсягу активів (були визнані такими, що відбулися), перебувають в управлінні КУА та надали звітність за відповідний період (на звітну дату).</t>
  </si>
  <si>
    <t>4 кв. '18</t>
  </si>
  <si>
    <t>Поквартально</t>
  </si>
  <si>
    <t>кількість фондів, щодо яких наявні дані</t>
  </si>
  <si>
    <t>1-й квартал 2019 року</t>
  </si>
  <si>
    <t>Рік</t>
  </si>
  <si>
    <t>* За даними бірж та агентства Bloomberg.</t>
  </si>
  <si>
    <t>Ренкінгування на графіку - за квартальним показником.</t>
  </si>
  <si>
    <t>31.03.2018 (1 кв. 2018)</t>
  </si>
  <si>
    <t>31.03.2019 (1 кв. 2019)</t>
  </si>
  <si>
    <t>Зміна за 1 кв. 2019</t>
  </si>
  <si>
    <t>Зміна за рік у 1 кв. 2019</t>
  </si>
  <si>
    <t>* З урахуванням депозитарних розписок MHP S.A. Без урахування акцій КІФ та інвестиційних сертифікатів (станом на 31.03.2019 їх було 5 - акції 4-х КІФ та ІС одного ПІФ).</t>
  </si>
  <si>
    <t>** Станом на 31.03.2019 року у біржових списках перебували п'ять випусків муніципальних облігацій (два - Львівської міської ради та три - Івано-Франківської), які були поза лістингом.</t>
  </si>
  <si>
    <t>х</t>
  </si>
  <si>
    <t>31.03.2010</t>
  </si>
  <si>
    <t>31.03.2011</t>
  </si>
  <si>
    <t>31.03.2012</t>
  </si>
  <si>
    <t>31.03.2013</t>
  </si>
  <si>
    <t>31.03.2014</t>
  </si>
  <si>
    <t>31.03.2015</t>
  </si>
  <si>
    <t>31.03.2016</t>
  </si>
  <si>
    <t>31.03.2017</t>
  </si>
  <si>
    <t>Зміна за 1-й квартал 2019 року</t>
  </si>
  <si>
    <t>Зміна за рік</t>
  </si>
  <si>
    <t>1 кв. '19</t>
  </si>
  <si>
    <t>31.03.2018</t>
  </si>
  <si>
    <t>30.06.2018</t>
  </si>
  <si>
    <t>30.09.2018</t>
  </si>
  <si>
    <t>31.12.2018</t>
  </si>
  <si>
    <t>31.03.2019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</si>
</sst>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&quot;$&quot;#,##0_);[Red]\(&quot;$&quot;#,##0\)"/>
    <numFmt numFmtId="167" formatCode="#,##0.0"/>
  </numFmts>
  <fonts count="56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6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ahoma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sz val="11"/>
      <color indexed="23"/>
      <name val="Arial"/>
      <family val="2"/>
      <charset val="204"/>
    </font>
    <font>
      <sz val="16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/>
      <top style="thin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/>
      <top style="medium">
        <color indexed="21"/>
      </top>
      <bottom style="medium">
        <color indexed="21"/>
      </bottom>
      <diagonal/>
    </border>
    <border>
      <left style="dotted">
        <color indexed="55"/>
      </left>
      <right/>
      <top/>
      <bottom style="thin">
        <color indexed="55"/>
      </bottom>
      <diagonal/>
    </border>
    <border>
      <left/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21"/>
      </bottom>
      <diagonal/>
    </border>
    <border>
      <left/>
      <right style="dotted">
        <color indexed="55"/>
      </right>
      <top style="thin">
        <color indexed="21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21"/>
      </top>
      <bottom style="thin">
        <color indexed="55"/>
      </bottom>
      <diagonal/>
    </border>
    <border>
      <left style="dotted">
        <color indexed="55"/>
      </left>
      <right/>
      <top style="thin">
        <color indexed="21"/>
      </top>
      <bottom style="thin">
        <color indexed="55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 style="dotted">
        <color indexed="23"/>
      </top>
      <bottom style="medium">
        <color indexed="21"/>
      </bottom>
      <diagonal/>
    </border>
    <border>
      <left style="dotted">
        <color indexed="55"/>
      </left>
      <right/>
      <top/>
      <bottom/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 style="dotted">
        <color indexed="55"/>
      </left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57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57"/>
      </bottom>
      <diagonal/>
    </border>
    <border>
      <left style="dotted">
        <color indexed="55"/>
      </left>
      <right/>
      <top style="dotted">
        <color indexed="55"/>
      </top>
      <bottom style="medium">
        <color indexed="57"/>
      </bottom>
      <diagonal/>
    </border>
    <border>
      <left/>
      <right/>
      <top/>
      <bottom style="dotted">
        <color indexed="23"/>
      </bottom>
      <diagonal/>
    </border>
    <border>
      <left style="dotted">
        <color indexed="55"/>
      </left>
      <right style="dotted">
        <color indexed="55"/>
      </right>
      <top/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theme="8" tint="-0.49998474074526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hair">
        <color indexed="23"/>
      </right>
      <top style="hair">
        <color indexed="23"/>
      </top>
      <bottom style="medium">
        <color indexed="21"/>
      </bottom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theme="8" tint="-0.499984740745262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thin">
        <color theme="8" tint="-0.499984740745262"/>
      </bottom>
      <diagonal/>
    </border>
    <border>
      <left/>
      <right/>
      <top style="dotted">
        <color indexed="55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55"/>
      </bottom>
      <diagonal/>
    </border>
    <border>
      <left/>
      <right/>
      <top style="dotted">
        <color indexed="55"/>
      </top>
      <bottom style="medium">
        <color indexed="57"/>
      </bottom>
      <diagonal/>
    </border>
  </borders>
  <cellStyleXfs count="87">
    <xf numFmtId="0" fontId="0" fillId="0" borderId="0"/>
    <xf numFmtId="49" fontId="13" fillId="0" borderId="0">
      <alignment horizontal="centerContinuous" vertical="top" wrapText="1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3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41" fillId="0" borderId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3" fillId="0" borderId="3">
      <alignment horizontal="centerContinuous" vertical="top" wrapText="1"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1" borderId="8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9" fillId="0" borderId="0"/>
    <xf numFmtId="0" fontId="5" fillId="0" borderId="0"/>
    <xf numFmtId="0" fontId="5" fillId="0" borderId="0"/>
    <xf numFmtId="0" fontId="10" fillId="0" borderId="0"/>
    <xf numFmtId="0" fontId="49" fillId="0" borderId="0"/>
    <xf numFmtId="0" fontId="5" fillId="0" borderId="0"/>
    <xf numFmtId="0" fontId="10" fillId="0" borderId="0"/>
    <xf numFmtId="0" fontId="5" fillId="0" borderId="0"/>
    <xf numFmtId="0" fontId="7" fillId="0" borderId="0"/>
    <xf numFmtId="0" fontId="7" fillId="0" borderId="0"/>
    <xf numFmtId="0" fontId="43" fillId="0" borderId="0"/>
    <xf numFmtId="0" fontId="24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5" fillId="23" borderId="9" applyNumberFormat="0" applyFont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0" fillId="4" borderId="0" applyNumberFormat="0" applyBorder="0" applyAlignment="0" applyProtection="0"/>
    <xf numFmtId="49" fontId="13" fillId="0" borderId="11">
      <alignment horizontal="center" vertical="center" wrapText="1"/>
    </xf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7">
    <xf numFmtId="0" fontId="0" fillId="0" borderId="0" xfId="0"/>
    <xf numFmtId="0" fontId="5" fillId="0" borderId="0" xfId="60"/>
    <xf numFmtId="0" fontId="5" fillId="0" borderId="0" xfId="60" applyAlignment="1">
      <alignment horizontal="center"/>
    </xf>
    <xf numFmtId="0" fontId="5" fillId="0" borderId="0" xfId="58" applyBorder="1"/>
    <xf numFmtId="0" fontId="5" fillId="0" borderId="0" xfId="58"/>
    <xf numFmtId="14" fontId="5" fillId="0" borderId="0" xfId="58" applyNumberFormat="1" applyBorder="1"/>
    <xf numFmtId="0" fontId="5" fillId="0" borderId="0" xfId="58" applyAlignment="1"/>
    <xf numFmtId="0" fontId="11" fillId="0" borderId="15" xfId="58" applyFont="1" applyBorder="1" applyAlignment="1">
      <alignment horizontal="center" vertical="center" wrapText="1"/>
    </xf>
    <xf numFmtId="0" fontId="11" fillId="0" borderId="14" xfId="58" applyFont="1" applyBorder="1" applyAlignment="1">
      <alignment vertical="center"/>
    </xf>
    <xf numFmtId="4" fontId="5" fillId="0" borderId="0" xfId="58" applyNumberFormat="1" applyBorder="1"/>
    <xf numFmtId="0" fontId="5" fillId="0" borderId="0" xfId="61"/>
    <xf numFmtId="0" fontId="6" fillId="0" borderId="26" xfId="58" applyFont="1" applyBorder="1" applyAlignment="1">
      <alignment horizontal="center" vertical="center" wrapText="1"/>
    </xf>
    <xf numFmtId="0" fontId="6" fillId="0" borderId="15" xfId="58" applyFont="1" applyFill="1" applyBorder="1" applyAlignment="1">
      <alignment horizontal="center" vertical="center" wrapText="1"/>
    </xf>
    <xf numFmtId="14" fontId="6" fillId="0" borderId="24" xfId="58" applyNumberFormat="1" applyFont="1" applyFill="1" applyBorder="1" applyAlignment="1">
      <alignment horizontal="center" vertical="center" wrapText="1"/>
    </xf>
    <xf numFmtId="0" fontId="5" fillId="0" borderId="17" xfId="58" applyFont="1" applyFill="1" applyBorder="1" applyAlignment="1">
      <alignment vertical="center"/>
    </xf>
    <xf numFmtId="0" fontId="5" fillId="0" borderId="0" xfId="61" applyFont="1"/>
    <xf numFmtId="10" fontId="11" fillId="0" borderId="25" xfId="58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5" fillId="0" borderId="17" xfId="58" applyFont="1" applyFill="1" applyBorder="1" applyAlignment="1">
      <alignment vertical="center"/>
    </xf>
    <xf numFmtId="0" fontId="5" fillId="0" borderId="0" xfId="58" applyFill="1"/>
    <xf numFmtId="165" fontId="16" fillId="0" borderId="19" xfId="58" applyNumberFormat="1" applyFont="1" applyFill="1" applyBorder="1" applyAlignment="1">
      <alignment horizontal="right" vertical="center"/>
    </xf>
    <xf numFmtId="0" fontId="15" fillId="0" borderId="0" xfId="58" applyFont="1" applyFill="1"/>
    <xf numFmtId="0" fontId="15" fillId="0" borderId="0" xfId="58" applyFont="1" applyBorder="1" applyAlignment="1">
      <alignment vertical="center" wrapText="1"/>
    </xf>
    <xf numFmtId="0" fontId="21" fillId="0" borderId="52" xfId="58" applyFont="1" applyFill="1" applyBorder="1" applyAlignment="1"/>
    <xf numFmtId="0" fontId="5" fillId="0" borderId="0" xfId="58" applyAlignment="1">
      <alignment horizontal="left"/>
    </xf>
    <xf numFmtId="0" fontId="22" fillId="0" borderId="0" xfId="32" applyFont="1" applyAlignment="1" applyProtection="1">
      <alignment horizontal="left"/>
    </xf>
    <xf numFmtId="0" fontId="5" fillId="0" borderId="0" xfId="58" applyFont="1" applyFill="1"/>
    <xf numFmtId="165" fontId="3" fillId="0" borderId="19" xfId="58" applyNumberFormat="1" applyFont="1" applyFill="1" applyBorder="1" applyAlignment="1">
      <alignment horizontal="right" vertical="center"/>
    </xf>
    <xf numFmtId="165" fontId="3" fillId="0" borderId="13" xfId="58" applyNumberFormat="1" applyFont="1" applyFill="1" applyBorder="1" applyAlignment="1">
      <alignment horizontal="right" vertical="center"/>
    </xf>
    <xf numFmtId="0" fontId="45" fillId="0" borderId="0" xfId="47" applyFont="1"/>
    <xf numFmtId="0" fontId="8" fillId="0" borderId="25" xfId="58" applyFont="1" applyFill="1" applyBorder="1" applyAlignment="1">
      <alignment horizontal="center" vertical="center" wrapText="1"/>
    </xf>
    <xf numFmtId="0" fontId="21" fillId="0" borderId="52" xfId="58" applyFont="1" applyFill="1" applyBorder="1" applyAlignment="1">
      <alignment horizontal="right"/>
    </xf>
    <xf numFmtId="14" fontId="46" fillId="0" borderId="25" xfId="58" applyNumberFormat="1" applyFont="1" applyFill="1" applyBorder="1" applyAlignment="1">
      <alignment horizontal="center" vertical="center" wrapText="1"/>
    </xf>
    <xf numFmtId="165" fontId="3" fillId="0" borderId="28" xfId="58" applyNumberFormat="1" applyFont="1" applyFill="1" applyBorder="1" applyAlignment="1">
      <alignment horizontal="right" vertical="center"/>
    </xf>
    <xf numFmtId="165" fontId="16" fillId="0" borderId="28" xfId="58" applyNumberFormat="1" applyFont="1" applyFill="1" applyBorder="1" applyAlignment="1">
      <alignment horizontal="right" vertical="center"/>
    </xf>
    <xf numFmtId="165" fontId="3" fillId="0" borderId="49" xfId="58" applyNumberFormat="1" applyFont="1" applyFill="1" applyBorder="1" applyAlignment="1">
      <alignment horizontal="right" vertical="center"/>
    </xf>
    <xf numFmtId="0" fontId="3" fillId="0" borderId="0" xfId="0" applyFont="1"/>
    <xf numFmtId="0" fontId="8" fillId="0" borderId="0" xfId="0" applyFont="1"/>
    <xf numFmtId="14" fontId="6" fillId="0" borderId="34" xfId="59" applyNumberFormat="1" applyFont="1" applyFill="1" applyBorder="1" applyAlignment="1">
      <alignment horizontal="center" vertical="center" wrapText="1"/>
    </xf>
    <xf numFmtId="0" fontId="5" fillId="0" borderId="0" xfId="58"/>
    <xf numFmtId="14" fontId="11" fillId="0" borderId="25" xfId="58" applyNumberFormat="1" applyFont="1" applyFill="1" applyBorder="1" applyAlignment="1">
      <alignment horizontal="center" vertical="center" wrapText="1"/>
    </xf>
    <xf numFmtId="0" fontId="12" fillId="0" borderId="16" xfId="58" applyFont="1" applyBorder="1" applyAlignment="1">
      <alignment horizontal="right" vertical="center"/>
    </xf>
    <xf numFmtId="0" fontId="11" fillId="0" borderId="20" xfId="58" applyFont="1" applyBorder="1" applyAlignment="1">
      <alignment vertical="center"/>
    </xf>
    <xf numFmtId="0" fontId="11" fillId="0" borderId="17" xfId="58" applyFont="1" applyBorder="1" applyAlignment="1">
      <alignment vertical="center"/>
    </xf>
    <xf numFmtId="0" fontId="46" fillId="0" borderId="17" xfId="60" applyFont="1" applyBorder="1" applyAlignment="1">
      <alignment vertical="center"/>
    </xf>
    <xf numFmtId="0" fontId="12" fillId="0" borderId="17" xfId="58" applyFont="1" applyBorder="1" applyAlignment="1">
      <alignment horizontal="right" vertical="center"/>
    </xf>
    <xf numFmtId="0" fontId="48" fillId="0" borderId="0" xfId="58" applyFont="1" applyFill="1" applyBorder="1" applyAlignment="1">
      <alignment horizontal="left" vertical="center"/>
    </xf>
    <xf numFmtId="167" fontId="46" fillId="0" borderId="21" xfId="58" applyNumberFormat="1" applyFont="1" applyFill="1" applyBorder="1" applyAlignment="1">
      <alignment vertical="center"/>
    </xf>
    <xf numFmtId="167" fontId="12" fillId="0" borderId="23" xfId="58" applyNumberFormat="1" applyFont="1" applyFill="1" applyBorder="1" applyAlignment="1">
      <alignment vertical="center"/>
    </xf>
    <xf numFmtId="167" fontId="47" fillId="0" borderId="23" xfId="58" applyNumberFormat="1" applyFont="1" applyFill="1" applyBorder="1" applyAlignment="1">
      <alignment vertical="center"/>
    </xf>
    <xf numFmtId="167" fontId="11" fillId="0" borderId="23" xfId="58" applyNumberFormat="1" applyFont="1" applyFill="1" applyBorder="1" applyAlignment="1">
      <alignment vertical="center"/>
    </xf>
    <xf numFmtId="167" fontId="46" fillId="0" borderId="23" xfId="58" applyNumberFormat="1" applyFont="1" applyFill="1" applyBorder="1" applyAlignment="1">
      <alignment vertical="center"/>
    </xf>
    <xf numFmtId="165" fontId="46" fillId="0" borderId="21" xfId="68" applyNumberFormat="1" applyFont="1" applyFill="1" applyBorder="1" applyAlignment="1">
      <alignment vertical="center"/>
    </xf>
    <xf numFmtId="165" fontId="47" fillId="0" borderId="23" xfId="68" applyNumberFormat="1" applyFont="1" applyFill="1" applyBorder="1" applyAlignment="1">
      <alignment vertical="center"/>
    </xf>
    <xf numFmtId="165" fontId="46" fillId="0" borderId="23" xfId="68" applyNumberFormat="1" applyFont="1" applyFill="1" applyBorder="1" applyAlignment="1">
      <alignment vertical="center"/>
    </xf>
    <xf numFmtId="165" fontId="46" fillId="0" borderId="51" xfId="68" applyNumberFormat="1" applyFont="1" applyFill="1" applyBorder="1" applyAlignment="1">
      <alignment vertical="center"/>
    </xf>
    <xf numFmtId="165" fontId="46" fillId="0" borderId="27" xfId="68" applyNumberFormat="1" applyFont="1" applyFill="1" applyBorder="1" applyAlignment="1">
      <alignment vertical="center"/>
    </xf>
    <xf numFmtId="165" fontId="12" fillId="0" borderId="23" xfId="68" applyNumberFormat="1" applyFont="1" applyFill="1" applyBorder="1" applyAlignment="1">
      <alignment vertical="center"/>
    </xf>
    <xf numFmtId="3" fontId="12" fillId="0" borderId="21" xfId="58" applyNumberFormat="1" applyFont="1" applyFill="1" applyBorder="1" applyAlignment="1">
      <alignment horizontal="right" vertical="center" indent="1"/>
    </xf>
    <xf numFmtId="3" fontId="12" fillId="0" borderId="19" xfId="58" applyNumberFormat="1" applyFont="1" applyFill="1" applyBorder="1" applyAlignment="1">
      <alignment horizontal="right" vertical="center" indent="1"/>
    </xf>
    <xf numFmtId="3" fontId="51" fillId="0" borderId="13" xfId="58" applyNumberFormat="1" applyFont="1" applyFill="1" applyBorder="1" applyAlignment="1">
      <alignment horizontal="right" vertical="center" indent="1"/>
    </xf>
    <xf numFmtId="0" fontId="44" fillId="0" borderId="0" xfId="61" applyFont="1"/>
    <xf numFmtId="0" fontId="11" fillId="0" borderId="29" xfId="61" applyFont="1" applyBorder="1" applyAlignment="1">
      <alignment horizontal="left" vertical="center"/>
    </xf>
    <xf numFmtId="0" fontId="52" fillId="0" borderId="0" xfId="61" applyFont="1" applyAlignment="1">
      <alignment horizontal="center" vertical="center"/>
    </xf>
    <xf numFmtId="1" fontId="11" fillId="0" borderId="29" xfId="61" applyNumberFormat="1" applyFont="1" applyBorder="1" applyAlignment="1">
      <alignment horizontal="right" vertical="center" indent="1"/>
    </xf>
    <xf numFmtId="3" fontId="52" fillId="0" borderId="0" xfId="61" applyNumberFormat="1" applyFont="1" applyAlignment="1">
      <alignment horizontal="right" vertical="center" indent="1"/>
    </xf>
    <xf numFmtId="167" fontId="5" fillId="0" borderId="0" xfId="58" applyNumberFormat="1" applyBorder="1"/>
    <xf numFmtId="167" fontId="46" fillId="0" borderId="13" xfId="58" applyNumberFormat="1" applyFont="1" applyFill="1" applyBorder="1" applyAlignment="1">
      <alignment vertical="center"/>
    </xf>
    <xf numFmtId="165" fontId="47" fillId="0" borderId="22" xfId="68" applyNumberFormat="1" applyFont="1" applyFill="1" applyBorder="1" applyAlignment="1">
      <alignment vertical="center"/>
    </xf>
    <xf numFmtId="4" fontId="5" fillId="0" borderId="18" xfId="58" applyNumberFormat="1" applyFont="1" applyFill="1" applyBorder="1" applyAlignment="1">
      <alignment horizontal="right" vertical="center" wrapText="1"/>
    </xf>
    <xf numFmtId="165" fontId="3" fillId="0" borderId="21" xfId="58" applyNumberFormat="1" applyFont="1" applyFill="1" applyBorder="1" applyAlignment="1">
      <alignment horizontal="right" vertical="center"/>
    </xf>
    <xf numFmtId="165" fontId="16" fillId="0" borderId="57" xfId="58" applyNumberFormat="1" applyFont="1" applyFill="1" applyBorder="1" applyAlignment="1">
      <alignment horizontal="right" vertical="center"/>
    </xf>
    <xf numFmtId="4" fontId="15" fillId="0" borderId="18" xfId="58" applyNumberFormat="1" applyFont="1" applyFill="1" applyBorder="1" applyAlignment="1">
      <alignment horizontal="right" vertical="center" wrapText="1"/>
    </xf>
    <xf numFmtId="0" fontId="5" fillId="0" borderId="14" xfId="58" applyFont="1" applyFill="1" applyBorder="1" applyAlignment="1">
      <alignment vertical="center"/>
    </xf>
    <xf numFmtId="4" fontId="5" fillId="0" borderId="12" xfId="58" applyNumberFormat="1" applyFont="1" applyFill="1" applyBorder="1" applyAlignment="1">
      <alignment horizontal="right" vertical="center" wrapText="1"/>
    </xf>
    <xf numFmtId="14" fontId="6" fillId="29" borderId="34" xfId="77" applyNumberFormat="1" applyFont="1" applyFill="1" applyBorder="1" applyAlignment="1">
      <alignment horizontal="center" vertical="center" wrapText="1"/>
    </xf>
    <xf numFmtId="49" fontId="6" fillId="29" borderId="34" xfId="77" applyNumberFormat="1" applyFont="1" applyFill="1" applyBorder="1" applyAlignment="1">
      <alignment horizontal="center" vertical="center" wrapText="1"/>
    </xf>
    <xf numFmtId="0" fontId="17" fillId="30" borderId="35" xfId="59" applyFont="1" applyFill="1" applyBorder="1" applyAlignment="1">
      <alignment horizontal="center" vertical="center" wrapText="1"/>
    </xf>
    <xf numFmtId="0" fontId="17" fillId="31" borderId="35" xfId="59" applyFont="1" applyFill="1" applyBorder="1" applyAlignment="1">
      <alignment horizontal="center" vertical="center" wrapText="1"/>
    </xf>
    <xf numFmtId="0" fontId="5" fillId="0" borderId="0" xfId="45"/>
    <xf numFmtId="0" fontId="6" fillId="29" borderId="58" xfId="77" applyFont="1" applyFill="1" applyBorder="1" applyAlignment="1">
      <alignment vertical="center"/>
    </xf>
    <xf numFmtId="0" fontId="6" fillId="29" borderId="36" xfId="77" applyFont="1" applyFill="1" applyBorder="1" applyAlignment="1">
      <alignment vertical="center"/>
    </xf>
    <xf numFmtId="0" fontId="6" fillId="0" borderId="50" xfId="77" applyFont="1" applyFill="1" applyBorder="1" applyAlignment="1">
      <alignment vertical="center"/>
    </xf>
    <xf numFmtId="0" fontId="6" fillId="29" borderId="50" xfId="77" applyFont="1" applyFill="1" applyBorder="1" applyAlignment="1">
      <alignment vertical="center"/>
    </xf>
    <xf numFmtId="165" fontId="18" fillId="30" borderId="36" xfId="77" applyNumberFormat="1" applyFont="1" applyFill="1" applyBorder="1" applyAlignment="1">
      <alignment vertical="center"/>
    </xf>
    <xf numFmtId="0" fontId="6" fillId="29" borderId="38" xfId="77" applyFont="1" applyFill="1" applyBorder="1" applyAlignment="1">
      <alignment vertical="center"/>
    </xf>
    <xf numFmtId="0" fontId="6" fillId="29" borderId="39" xfId="77" applyFont="1" applyFill="1" applyBorder="1" applyAlignment="1">
      <alignment vertical="center"/>
    </xf>
    <xf numFmtId="0" fontId="6" fillId="0" borderId="39" xfId="77" applyFont="1" applyFill="1" applyBorder="1" applyAlignment="1">
      <alignment vertical="center"/>
    </xf>
    <xf numFmtId="165" fontId="18" fillId="31" borderId="36" xfId="77" applyNumberFormat="1" applyFont="1" applyFill="1" applyBorder="1" applyAlignment="1">
      <alignment vertical="center"/>
    </xf>
    <xf numFmtId="0" fontId="15" fillId="0" borderId="31" xfId="81" applyFont="1" applyFill="1" applyBorder="1" applyAlignment="1">
      <alignment horizontal="right" vertical="center" indent="1"/>
    </xf>
    <xf numFmtId="165" fontId="18" fillId="29" borderId="59" xfId="77" applyNumberFormat="1" applyFont="1" applyFill="1" applyBorder="1" applyAlignment="1">
      <alignment vertical="center"/>
    </xf>
    <xf numFmtId="165" fontId="18" fillId="0" borderId="59" xfId="77" applyNumberFormat="1" applyFont="1" applyFill="1" applyBorder="1" applyAlignment="1">
      <alignment vertical="center"/>
    </xf>
    <xf numFmtId="165" fontId="17" fillId="29" borderId="59" xfId="77" applyNumberFormat="1" applyFont="1" applyFill="1" applyBorder="1" applyAlignment="1">
      <alignment vertical="center"/>
    </xf>
    <xf numFmtId="165" fontId="18" fillId="30" borderId="59" xfId="77" applyNumberFormat="1" applyFont="1" applyFill="1" applyBorder="1" applyAlignment="1">
      <alignment vertical="center"/>
    </xf>
    <xf numFmtId="165" fontId="18" fillId="31" borderId="53" xfId="77" applyNumberFormat="1" applyFont="1" applyFill="1" applyBorder="1" applyAlignment="1">
      <alignment vertical="center"/>
    </xf>
    <xf numFmtId="0" fontId="6" fillId="0" borderId="0" xfId="0" applyFont="1"/>
    <xf numFmtId="0" fontId="8" fillId="29" borderId="30" xfId="77" applyFont="1" applyFill="1" applyBorder="1" applyAlignment="1">
      <alignment vertical="center"/>
    </xf>
    <xf numFmtId="0" fontId="6" fillId="29" borderId="30" xfId="77" applyFont="1" applyFill="1" applyBorder="1" applyAlignment="1">
      <alignment vertical="center"/>
    </xf>
    <xf numFmtId="0" fontId="6" fillId="0" borderId="30" xfId="77" applyFont="1" applyFill="1" applyBorder="1" applyAlignment="1">
      <alignment vertical="center"/>
    </xf>
    <xf numFmtId="165" fontId="18" fillId="30" borderId="30" xfId="77" applyNumberFormat="1" applyFont="1" applyFill="1" applyBorder="1" applyAlignment="1">
      <alignment vertical="center"/>
    </xf>
    <xf numFmtId="165" fontId="18" fillId="31" borderId="32" xfId="77" applyNumberFormat="1" applyFont="1" applyFill="1" applyBorder="1" applyAlignment="1">
      <alignment vertical="center"/>
    </xf>
    <xf numFmtId="165" fontId="16" fillId="29" borderId="30" xfId="77" applyNumberFormat="1" applyFont="1" applyFill="1" applyBorder="1" applyAlignment="1">
      <alignment vertical="center"/>
    </xf>
    <xf numFmtId="165" fontId="15" fillId="29" borderId="30" xfId="77" applyNumberFormat="1" applyFont="1" applyFill="1" applyBorder="1" applyAlignment="1">
      <alignment vertical="center"/>
    </xf>
    <xf numFmtId="165" fontId="15" fillId="0" borderId="30" xfId="77" applyNumberFormat="1" applyFont="1" applyFill="1" applyBorder="1" applyAlignment="1">
      <alignment vertical="center"/>
    </xf>
    <xf numFmtId="165" fontId="16" fillId="30" borderId="30" xfId="77" applyNumberFormat="1" applyFont="1" applyFill="1" applyBorder="1" applyAlignment="1">
      <alignment vertical="center"/>
    </xf>
    <xf numFmtId="165" fontId="16" fillId="31" borderId="32" xfId="77" applyNumberFormat="1" applyFont="1" applyFill="1" applyBorder="1" applyAlignment="1">
      <alignment vertical="center"/>
    </xf>
    <xf numFmtId="0" fontId="5" fillId="0" borderId="0" xfId="45" applyFont="1"/>
    <xf numFmtId="0" fontId="5" fillId="29" borderId="30" xfId="77" applyFont="1" applyFill="1" applyBorder="1" applyAlignment="1">
      <alignment vertical="center"/>
    </xf>
    <xf numFmtId="0" fontId="5" fillId="0" borderId="30" xfId="77" applyFont="1" applyFill="1" applyBorder="1" applyAlignment="1">
      <alignment vertical="center"/>
    </xf>
    <xf numFmtId="165" fontId="16" fillId="30" borderId="30" xfId="77" applyNumberFormat="1" applyFont="1" applyFill="1" applyBorder="1" applyAlignment="1">
      <alignment horizontal="right" vertical="center"/>
    </xf>
    <xf numFmtId="165" fontId="16" fillId="31" borderId="32" xfId="77" applyNumberFormat="1" applyFont="1" applyFill="1" applyBorder="1" applyAlignment="1">
      <alignment horizontal="right" vertical="center"/>
    </xf>
    <xf numFmtId="0" fontId="5" fillId="29" borderId="60" xfId="77" applyFont="1" applyFill="1" applyBorder="1" applyAlignment="1">
      <alignment vertical="center"/>
    </xf>
    <xf numFmtId="0" fontId="5" fillId="0" borderId="60" xfId="77" applyFont="1" applyFill="1" applyBorder="1" applyAlignment="1">
      <alignment vertical="center"/>
    </xf>
    <xf numFmtId="165" fontId="16" fillId="30" borderId="60" xfId="77" applyNumberFormat="1" applyFont="1" applyFill="1" applyBorder="1" applyAlignment="1">
      <alignment horizontal="right" vertical="center"/>
    </xf>
    <xf numFmtId="0" fontId="15" fillId="0" borderId="40" xfId="81" applyFont="1" applyFill="1" applyBorder="1" applyAlignment="1">
      <alignment horizontal="right" vertical="center" indent="1"/>
    </xf>
    <xf numFmtId="165" fontId="15" fillId="29" borderId="41" xfId="77" applyNumberFormat="1" applyFont="1" applyFill="1" applyBorder="1" applyAlignment="1">
      <alignment vertical="center"/>
    </xf>
    <xf numFmtId="165" fontId="15" fillId="0" borderId="41" xfId="77" applyNumberFormat="1" applyFont="1" applyFill="1" applyBorder="1" applyAlignment="1">
      <alignment vertical="center"/>
    </xf>
    <xf numFmtId="165" fontId="16" fillId="30" borderId="41" xfId="77" applyNumberFormat="1" applyFont="1" applyFill="1" applyBorder="1" applyAlignment="1">
      <alignment horizontal="right" vertical="center"/>
    </xf>
    <xf numFmtId="165" fontId="16" fillId="31" borderId="42" xfId="77" applyNumberFormat="1" applyFont="1" applyFill="1" applyBorder="1" applyAlignment="1">
      <alignment horizontal="right" vertical="center"/>
    </xf>
    <xf numFmtId="0" fontId="6" fillId="0" borderId="43" xfId="81" applyFont="1" applyBorder="1" applyAlignment="1">
      <alignment horizontal="right" vertical="center" indent="1"/>
    </xf>
    <xf numFmtId="165" fontId="6" fillId="29" borderId="44" xfId="77" applyNumberFormat="1" applyFont="1" applyFill="1" applyBorder="1" applyAlignment="1">
      <alignment vertical="center"/>
    </xf>
    <xf numFmtId="165" fontId="6" fillId="0" borderId="44" xfId="77" applyNumberFormat="1" applyFont="1" applyFill="1" applyBorder="1" applyAlignment="1">
      <alignment vertical="center"/>
    </xf>
    <xf numFmtId="167" fontId="6" fillId="29" borderId="46" xfId="77" applyNumberFormat="1" applyFont="1" applyFill="1" applyBorder="1" applyAlignment="1">
      <alignment vertical="center"/>
    </xf>
    <xf numFmtId="167" fontId="6" fillId="29" borderId="47" xfId="77" applyNumberFormat="1" applyFont="1" applyFill="1" applyBorder="1" applyAlignment="1">
      <alignment vertical="center"/>
    </xf>
    <xf numFmtId="167" fontId="6" fillId="0" borderId="47" xfId="77" applyNumberFormat="1" applyFont="1" applyFill="1" applyBorder="1" applyAlignment="1">
      <alignment vertical="center"/>
    </xf>
    <xf numFmtId="167" fontId="6" fillId="29" borderId="41" xfId="77" applyNumberFormat="1" applyFont="1" applyFill="1" applyBorder="1" applyAlignment="1">
      <alignment vertical="center"/>
    </xf>
    <xf numFmtId="167" fontId="6" fillId="29" borderId="42" xfId="77" applyNumberFormat="1" applyFont="1" applyFill="1" applyBorder="1" applyAlignment="1">
      <alignment vertical="center"/>
    </xf>
    <xf numFmtId="167" fontId="6" fillId="0" borderId="42" xfId="77" applyNumberFormat="1" applyFont="1" applyFill="1" applyBorder="1" applyAlignment="1">
      <alignment vertical="center"/>
    </xf>
    <xf numFmtId="167" fontId="6" fillId="29" borderId="30" xfId="77" applyNumberFormat="1" applyFont="1" applyFill="1" applyBorder="1" applyAlignment="1">
      <alignment vertical="center"/>
    </xf>
    <xf numFmtId="167" fontId="6" fillId="29" borderId="32" xfId="77" applyNumberFormat="1" applyFont="1" applyFill="1" applyBorder="1" applyAlignment="1">
      <alignment vertical="center"/>
    </xf>
    <xf numFmtId="167" fontId="5" fillId="29" borderId="30" xfId="77" applyNumberFormat="1" applyFont="1" applyFill="1" applyBorder="1" applyAlignment="1">
      <alignment vertical="center"/>
    </xf>
    <xf numFmtId="167" fontId="5" fillId="29" borderId="32" xfId="77" applyNumberFormat="1" applyFont="1" applyFill="1" applyBorder="1" applyAlignment="1">
      <alignment vertical="center"/>
    </xf>
    <xf numFmtId="167" fontId="5" fillId="0" borderId="32" xfId="77" applyNumberFormat="1" applyFont="1" applyFill="1" applyBorder="1" applyAlignment="1">
      <alignment vertical="center"/>
    </xf>
    <xf numFmtId="0" fontId="6" fillId="0" borderId="33" xfId="81" applyFont="1" applyFill="1" applyBorder="1" applyAlignment="1">
      <alignment horizontal="right" vertical="center" indent="1"/>
    </xf>
    <xf numFmtId="165" fontId="15" fillId="29" borderId="48" xfId="77" applyNumberFormat="1" applyFont="1" applyFill="1" applyBorder="1" applyAlignment="1">
      <alignment horizontal="right" vertical="center"/>
    </xf>
    <xf numFmtId="165" fontId="15" fillId="0" borderId="48" xfId="77" applyNumberFormat="1" applyFont="1" applyFill="1" applyBorder="1" applyAlignment="1">
      <alignment horizontal="right" vertical="center"/>
    </xf>
    <xf numFmtId="165" fontId="15" fillId="30" borderId="48" xfId="77" applyNumberFormat="1" applyFont="1" applyFill="1" applyBorder="1" applyAlignment="1">
      <alignment horizontal="right" vertical="center"/>
    </xf>
    <xf numFmtId="165" fontId="15" fillId="31" borderId="48" xfId="77" applyNumberFormat="1" applyFont="1" applyFill="1" applyBorder="1" applyAlignment="1">
      <alignment horizontal="right" vertical="center"/>
    </xf>
    <xf numFmtId="0" fontId="44" fillId="0" borderId="0" xfId="45" applyFont="1"/>
    <xf numFmtId="0" fontId="5" fillId="0" borderId="0" xfId="45" applyFill="1"/>
    <xf numFmtId="0" fontId="15" fillId="0" borderId="0" xfId="45" applyFont="1"/>
    <xf numFmtId="49" fontId="5" fillId="0" borderId="17" xfId="62" applyNumberFormat="1" applyFont="1" applyFill="1" applyBorder="1" applyAlignment="1">
      <alignment horizontal="center" vertical="center" wrapText="1"/>
    </xf>
    <xf numFmtId="0" fontId="5" fillId="0" borderId="18" xfId="62" applyFont="1" applyFill="1" applyBorder="1" applyAlignment="1">
      <alignment horizontal="center" vertical="center" wrapText="1"/>
    </xf>
    <xf numFmtId="2" fontId="5" fillId="0" borderId="19" xfId="62" applyNumberFormat="1" applyFont="1" applyFill="1" applyBorder="1" applyAlignment="1">
      <alignment horizontal="center" vertical="center" wrapText="1"/>
    </xf>
    <xf numFmtId="1" fontId="5" fillId="0" borderId="19" xfId="62" applyNumberFormat="1" applyFont="1" applyFill="1" applyBorder="1" applyAlignment="1">
      <alignment horizontal="center" vertical="center" wrapText="1"/>
    </xf>
    <xf numFmtId="0" fontId="3" fillId="0" borderId="18" xfId="62" applyFont="1" applyFill="1" applyBorder="1" applyAlignment="1">
      <alignment horizontal="center" vertical="center" wrapText="1"/>
    </xf>
    <xf numFmtId="0" fontId="5" fillId="0" borderId="61" xfId="62" applyFont="1" applyFill="1" applyBorder="1" applyAlignment="1">
      <alignment horizontal="center" vertical="center" wrapText="1"/>
    </xf>
    <xf numFmtId="0" fontId="3" fillId="0" borderId="61" xfId="62" applyFont="1" applyFill="1" applyBorder="1" applyAlignment="1">
      <alignment horizontal="center" vertical="center" wrapText="1"/>
    </xf>
    <xf numFmtId="2" fontId="5" fillId="0" borderId="62" xfId="62" applyNumberFormat="1" applyFont="1" applyFill="1" applyBorder="1" applyAlignment="1">
      <alignment horizontal="center" vertical="center" wrapText="1"/>
    </xf>
    <xf numFmtId="1" fontId="5" fillId="0" borderId="62" xfId="62" applyNumberFormat="1" applyFont="1" applyFill="1" applyBorder="1" applyAlignment="1">
      <alignment horizontal="center" vertical="center" wrapText="1"/>
    </xf>
    <xf numFmtId="0" fontId="15" fillId="0" borderId="61" xfId="62" applyFont="1" applyFill="1" applyBorder="1" applyAlignment="1">
      <alignment horizontal="center" vertical="center" wrapText="1"/>
    </xf>
    <xf numFmtId="0" fontId="16" fillId="0" borderId="61" xfId="62" applyFont="1" applyFill="1" applyBorder="1" applyAlignment="1">
      <alignment horizontal="center" vertical="center" wrapText="1"/>
    </xf>
    <xf numFmtId="2" fontId="15" fillId="0" borderId="62" xfId="62" applyNumberFormat="1" applyFont="1" applyFill="1" applyBorder="1" applyAlignment="1">
      <alignment horizontal="center" vertical="center" wrapText="1"/>
    </xf>
    <xf numFmtId="1" fontId="15" fillId="0" borderId="62" xfId="62" applyNumberFormat="1" applyFont="1" applyFill="1" applyBorder="1" applyAlignment="1">
      <alignment horizontal="center" vertical="center" wrapText="1"/>
    </xf>
    <xf numFmtId="0" fontId="15" fillId="0" borderId="0" xfId="60" applyFont="1"/>
    <xf numFmtId="0" fontId="54" fillId="0" borderId="0" xfId="60" applyFont="1" applyAlignment="1">
      <alignment horizontal="left"/>
    </xf>
    <xf numFmtId="0" fontId="55" fillId="0" borderId="0" xfId="60" applyFont="1"/>
    <xf numFmtId="0" fontId="22" fillId="0" borderId="0" xfId="32" applyFont="1" applyAlignment="1" applyProtection="1"/>
    <xf numFmtId="0" fontId="6" fillId="0" borderId="0" xfId="60" applyFont="1"/>
    <xf numFmtId="165" fontId="47" fillId="0" borderId="13" xfId="68" applyNumberFormat="1" applyFont="1" applyFill="1" applyBorder="1" applyAlignment="1">
      <alignment vertical="center"/>
    </xf>
    <xf numFmtId="4" fontId="15" fillId="0" borderId="0" xfId="58" applyNumberFormat="1" applyFont="1" applyBorder="1" applyAlignment="1">
      <alignment vertical="center" wrapText="1"/>
    </xf>
    <xf numFmtId="2" fontId="12" fillId="0" borderId="20" xfId="58" applyNumberFormat="1" applyFont="1" applyFill="1" applyBorder="1" applyAlignment="1">
      <alignment horizontal="center" vertical="center"/>
    </xf>
    <xf numFmtId="10" fontId="12" fillId="0" borderId="17" xfId="79" applyNumberFormat="1" applyFont="1" applyFill="1" applyBorder="1" applyAlignment="1">
      <alignment horizontal="center" vertical="center"/>
    </xf>
    <xf numFmtId="0" fontId="51" fillId="0" borderId="14" xfId="58" applyFont="1" applyFill="1" applyBorder="1" applyAlignment="1">
      <alignment horizontal="center" vertical="center"/>
    </xf>
    <xf numFmtId="167" fontId="12" fillId="0" borderId="21" xfId="58" applyNumberFormat="1" applyFont="1" applyFill="1" applyBorder="1" applyAlignment="1">
      <alignment horizontal="right" vertical="center" indent="1"/>
    </xf>
    <xf numFmtId="167" fontId="12" fillId="0" borderId="19" xfId="58" applyNumberFormat="1" applyFont="1" applyFill="1" applyBorder="1" applyAlignment="1">
      <alignment horizontal="right" vertical="center" indent="1"/>
    </xf>
    <xf numFmtId="167" fontId="51" fillId="0" borderId="13" xfId="58" applyNumberFormat="1" applyFont="1" applyFill="1" applyBorder="1" applyAlignment="1">
      <alignment horizontal="right" vertical="center" indent="1"/>
    </xf>
    <xf numFmtId="167" fontId="11" fillId="0" borderId="29" xfId="61" applyNumberFormat="1" applyFont="1" applyBorder="1" applyAlignment="1">
      <alignment horizontal="right" vertical="center" indent="1"/>
    </xf>
    <xf numFmtId="167" fontId="52" fillId="0" borderId="0" xfId="61" applyNumberFormat="1" applyFont="1" applyAlignment="1">
      <alignment horizontal="right" vertical="center" indent="1"/>
    </xf>
    <xf numFmtId="167" fontId="47" fillId="0" borderId="19" xfId="58" applyNumberFormat="1" applyFont="1" applyFill="1" applyBorder="1" applyAlignment="1">
      <alignment vertical="center"/>
    </xf>
    <xf numFmtId="14" fontId="6" fillId="29" borderId="64" xfId="77" applyNumberFormat="1" applyFont="1" applyFill="1" applyBorder="1" applyAlignment="1">
      <alignment horizontal="center" vertical="center" wrapText="1"/>
    </xf>
    <xf numFmtId="0" fontId="6" fillId="29" borderId="65" xfId="77" applyFont="1" applyFill="1" applyBorder="1" applyAlignment="1">
      <alignment vertical="center"/>
    </xf>
    <xf numFmtId="0" fontId="6" fillId="29" borderId="37" xfId="77" applyFont="1" applyFill="1" applyBorder="1" applyAlignment="1">
      <alignment vertical="center"/>
    </xf>
    <xf numFmtId="0" fontId="8" fillId="29" borderId="31" xfId="77" applyFont="1" applyFill="1" applyBorder="1" applyAlignment="1">
      <alignment vertical="center"/>
    </xf>
    <xf numFmtId="0" fontId="3" fillId="29" borderId="31" xfId="77" applyFont="1" applyFill="1" applyBorder="1" applyAlignment="1">
      <alignment vertical="center"/>
    </xf>
    <xf numFmtId="0" fontId="5" fillId="29" borderId="66" xfId="77" applyFont="1" applyFill="1" applyBorder="1" applyAlignment="1">
      <alignment vertical="center"/>
    </xf>
    <xf numFmtId="167" fontId="6" fillId="29" borderId="45" xfId="77" applyNumberFormat="1" applyFont="1" applyFill="1" applyBorder="1" applyAlignment="1">
      <alignment vertical="center"/>
    </xf>
    <xf numFmtId="167" fontId="6" fillId="29" borderId="40" xfId="77" applyNumberFormat="1" applyFont="1" applyFill="1" applyBorder="1" applyAlignment="1">
      <alignment vertical="center"/>
    </xf>
    <xf numFmtId="167" fontId="6" fillId="29" borderId="31" xfId="77" applyNumberFormat="1" applyFont="1" applyFill="1" applyBorder="1" applyAlignment="1">
      <alignment vertical="center"/>
    </xf>
    <xf numFmtId="167" fontId="5" fillId="29" borderId="31" xfId="77" applyNumberFormat="1" applyFont="1" applyFill="1" applyBorder="1" applyAlignment="1">
      <alignment vertical="center"/>
    </xf>
    <xf numFmtId="0" fontId="6" fillId="0" borderId="67" xfId="59" applyFont="1" applyFill="1" applyBorder="1" applyAlignment="1">
      <alignment horizontal="center" vertical="center" wrapText="1"/>
    </xf>
    <xf numFmtId="0" fontId="6" fillId="0" borderId="70" xfId="81" applyFont="1" applyFill="1" applyBorder="1" applyAlignment="1">
      <alignment horizontal="right" vertical="center" indent="1"/>
    </xf>
    <xf numFmtId="0" fontId="6" fillId="0" borderId="68" xfId="81" applyFont="1" applyBorder="1" applyAlignment="1">
      <alignment horizontal="left" vertical="center" indent="1"/>
    </xf>
    <xf numFmtId="0" fontId="6" fillId="0" borderId="69" xfId="81" applyFont="1" applyBorder="1" applyAlignment="1">
      <alignment horizontal="left" vertical="center" wrapText="1" indent="1"/>
    </xf>
    <xf numFmtId="0" fontId="6" fillId="0" borderId="71" xfId="81" applyFont="1" applyBorder="1" applyAlignment="1">
      <alignment horizontal="right" vertical="center" indent="1"/>
    </xf>
    <xf numFmtId="0" fontId="5" fillId="0" borderId="71" xfId="81" applyFont="1" applyBorder="1" applyAlignment="1">
      <alignment horizontal="right" vertical="center" indent="1"/>
    </xf>
    <xf numFmtId="165" fontId="16" fillId="31" borderId="72" xfId="77" applyNumberFormat="1" applyFont="1" applyFill="1" applyBorder="1" applyAlignment="1">
      <alignment horizontal="right" vertical="center"/>
    </xf>
    <xf numFmtId="0" fontId="5" fillId="0" borderId="73" xfId="81" applyFont="1" applyBorder="1" applyAlignment="1">
      <alignment horizontal="right" vertical="center" indent="1"/>
    </xf>
    <xf numFmtId="0" fontId="6" fillId="0" borderId="74" xfId="81" applyFont="1" applyBorder="1" applyAlignment="1">
      <alignment horizontal="left" vertical="center" wrapText="1" indent="1"/>
    </xf>
    <xf numFmtId="0" fontId="6" fillId="0" borderId="70" xfId="81" applyFont="1" applyBorder="1" applyAlignment="1">
      <alignment horizontal="right" vertical="center" indent="1"/>
    </xf>
    <xf numFmtId="0" fontId="3" fillId="0" borderId="0" xfId="45" applyFont="1"/>
    <xf numFmtId="165" fontId="16" fillId="31" borderId="30" xfId="77" applyNumberFormat="1" applyFont="1" applyFill="1" applyBorder="1" applyAlignment="1">
      <alignment vertical="center"/>
    </xf>
    <xf numFmtId="0" fontId="5" fillId="0" borderId="75" xfId="81" applyFont="1" applyBorder="1" applyAlignment="1">
      <alignment horizontal="right" vertical="center" indent="1"/>
    </xf>
    <xf numFmtId="167" fontId="5" fillId="29" borderId="54" xfId="77" applyNumberFormat="1" applyFont="1" applyFill="1" applyBorder="1" applyAlignment="1">
      <alignment vertical="center"/>
    </xf>
    <xf numFmtId="167" fontId="5" fillId="29" borderId="55" xfId="77" applyNumberFormat="1" applyFont="1" applyFill="1" applyBorder="1" applyAlignment="1">
      <alignment vertical="center"/>
    </xf>
    <xf numFmtId="167" fontId="5" fillId="29" borderId="56" xfId="77" applyNumberFormat="1" applyFont="1" applyFill="1" applyBorder="1" applyAlignment="1">
      <alignment vertical="center"/>
    </xf>
    <xf numFmtId="167" fontId="5" fillId="0" borderId="56" xfId="77" applyNumberFormat="1" applyFont="1" applyFill="1" applyBorder="1" applyAlignment="1">
      <alignment vertical="center"/>
    </xf>
    <xf numFmtId="0" fontId="17" fillId="0" borderId="12" xfId="62" applyFont="1" applyFill="1" applyBorder="1" applyAlignment="1">
      <alignment horizontal="center" vertical="center" wrapText="1"/>
    </xf>
    <xf numFmtId="2" fontId="17" fillId="0" borderId="13" xfId="62" applyNumberFormat="1" applyFont="1" applyFill="1" applyBorder="1" applyAlignment="1">
      <alignment horizontal="center" vertical="center" wrapText="1"/>
    </xf>
    <xf numFmtId="1" fontId="17" fillId="0" borderId="13" xfId="62" applyNumberFormat="1" applyFont="1" applyFill="1" applyBorder="1" applyAlignment="1">
      <alignment horizontal="center" vertical="center" wrapText="1"/>
    </xf>
    <xf numFmtId="1" fontId="3" fillId="0" borderId="19" xfId="62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49" fontId="17" fillId="0" borderId="63" xfId="60" applyNumberFormat="1" applyFont="1" applyBorder="1" applyAlignment="1">
      <alignment horizontal="center" vertical="center"/>
    </xf>
    <xf numFmtId="165" fontId="16" fillId="30" borderId="56" xfId="77" applyNumberFormat="1" applyFont="1" applyFill="1" applyBorder="1" applyAlignment="1">
      <alignment vertical="center"/>
    </xf>
    <xf numFmtId="165" fontId="16" fillId="31" borderId="56" xfId="77" applyNumberFormat="1" applyFont="1" applyFill="1" applyBorder="1" applyAlignment="1">
      <alignment vertical="center"/>
    </xf>
    <xf numFmtId="14" fontId="8" fillId="0" borderId="24" xfId="58" applyNumberFormat="1" applyFont="1" applyFill="1" applyBorder="1" applyAlignment="1">
      <alignment horizontal="center" vertical="center" wrapText="1"/>
    </xf>
    <xf numFmtId="0" fontId="8" fillId="0" borderId="26" xfId="58" applyFont="1" applyBorder="1" applyAlignment="1">
      <alignment horizontal="center" vertical="center" wrapText="1"/>
    </xf>
    <xf numFmtId="0" fontId="3" fillId="0" borderId="0" xfId="58" applyFont="1" applyFill="1" applyAlignment="1">
      <alignment horizontal="left"/>
    </xf>
    <xf numFmtId="165" fontId="3" fillId="0" borderId="0" xfId="58" applyNumberFormat="1" applyFont="1" applyAlignment="1">
      <alignment horizontal="left"/>
    </xf>
    <xf numFmtId="165" fontId="3" fillId="0" borderId="0" xfId="58" applyNumberFormat="1" applyFont="1" applyFill="1" applyAlignment="1">
      <alignment horizontal="left"/>
    </xf>
    <xf numFmtId="0" fontId="3" fillId="0" borderId="0" xfId="58" applyFont="1" applyAlignment="1">
      <alignment horizontal="left"/>
    </xf>
    <xf numFmtId="0" fontId="3" fillId="0" borderId="0" xfId="58" applyFont="1" applyFill="1"/>
    <xf numFmtId="0" fontId="3" fillId="0" borderId="0" xfId="58" applyFont="1"/>
    <xf numFmtId="0" fontId="48" fillId="27" borderId="0" xfId="58" applyFont="1" applyFill="1" applyBorder="1" applyAlignment="1">
      <alignment horizontal="left" vertical="center"/>
    </xf>
    <xf numFmtId="0" fontId="48" fillId="27" borderId="52" xfId="58" applyFont="1" applyFill="1" applyBorder="1" applyAlignment="1">
      <alignment horizontal="left" vertical="center"/>
    </xf>
    <xf numFmtId="0" fontId="48" fillId="24" borderId="0" xfId="77" applyFont="1" applyFill="1" applyBorder="1" applyAlignment="1">
      <alignment horizontal="left" vertical="center" wrapText="1"/>
    </xf>
    <xf numFmtId="0" fontId="53" fillId="0" borderId="0" xfId="45" applyFont="1"/>
    <xf numFmtId="0" fontId="44" fillId="0" borderId="26" xfId="45" applyFont="1" applyBorder="1" applyAlignment="1">
      <alignment horizontal="left" vertical="center" wrapText="1"/>
    </xf>
    <xf numFmtId="0" fontId="45" fillId="0" borderId="0" xfId="45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8" fillId="28" borderId="0" xfId="60" applyFont="1" applyFill="1" applyBorder="1" applyAlignment="1">
      <alignment horizontal="left" vertical="center"/>
    </xf>
    <xf numFmtId="0" fontId="48" fillId="28" borderId="52" xfId="60" applyFont="1" applyFill="1" applyBorder="1" applyAlignment="1">
      <alignment horizontal="left" vertical="center"/>
    </xf>
    <xf numFmtId="0" fontId="5" fillId="0" borderId="0" xfId="61" applyFont="1" applyAlignment="1">
      <alignment horizontal="center"/>
    </xf>
    <xf numFmtId="0" fontId="19" fillId="26" borderId="0" xfId="58" applyFont="1" applyFill="1" applyAlignment="1">
      <alignment horizontal="left" vertical="center"/>
    </xf>
    <xf numFmtId="0" fontId="19" fillId="25" borderId="0" xfId="58" applyFont="1" applyFill="1" applyAlignment="1">
      <alignment horizontal="left" vertical="center"/>
    </xf>
    <xf numFmtId="0" fontId="5" fillId="0" borderId="0" xfId="58" applyAlignment="1">
      <alignment horizontal="center"/>
    </xf>
    <xf numFmtId="0" fontId="44" fillId="0" borderId="26" xfId="58" applyFont="1" applyBorder="1" applyAlignment="1">
      <alignment horizontal="left" vertical="center" wrapText="1"/>
    </xf>
  </cellXfs>
  <cellStyles count="87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Normal_AEOF1_2003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" xfId="32" builtinId="8"/>
    <cellStyle name="Гиперссылка 2" xfId="33"/>
    <cellStyle name="Гиперссылка 3" xfId="34"/>
    <cellStyle name="Гиперссылка 4" xfId="80"/>
    <cellStyle name="Заголовки до таблиць в бюлетень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азвание 2" xfId="42"/>
    <cellStyle name="Нейтральный 2" xfId="43"/>
    <cellStyle name="Обычный" xfId="0" builtinId="0"/>
    <cellStyle name="Обычный 2" xfId="44"/>
    <cellStyle name="Обычный 2 2" xfId="45"/>
    <cellStyle name="Обычный 2 3" xfId="46"/>
    <cellStyle name="Обычный 2 4" xfId="47"/>
    <cellStyle name="Обычный 2 5" xfId="48"/>
    <cellStyle name="Обычный 2 5 2" xfId="77"/>
    <cellStyle name="Обычный 2 5 3" xfId="81"/>
    <cellStyle name="Обычный 2_2013_PR" xfId="49"/>
    <cellStyle name="Обычный 3" xfId="50"/>
    <cellStyle name="Обычный 4" xfId="51"/>
    <cellStyle name="Обычный 5" xfId="52"/>
    <cellStyle name="Обычный 5 2" xfId="53"/>
    <cellStyle name="Обычный 5 2 2" xfId="78"/>
    <cellStyle name="Обычный 5_РОБОЧИЙ_Q4_2013" xfId="82"/>
    <cellStyle name="Обычный 6" xfId="54"/>
    <cellStyle name="Обычный 7" xfId="55"/>
    <cellStyle name="Обычный 7 2" xfId="56"/>
    <cellStyle name="Обычный 7 2 2" xfId="84"/>
    <cellStyle name="Обычный 7 3" xfId="83"/>
    <cellStyle name="Обычный 8" xfId="57"/>
    <cellStyle name="Обычный_Q1 2010" xfId="58"/>
    <cellStyle name="Обычный_Q1 2010 2" xfId="59"/>
    <cellStyle name="Обычный_Аналіз_3q_09" xfId="60"/>
    <cellStyle name="Обычный_Исходники_Q4_2011" xfId="61"/>
    <cellStyle name="Обычный_Книга1" xfId="62"/>
    <cellStyle name="Плохой 2" xfId="63"/>
    <cellStyle name="Пояснение 2" xfId="64"/>
    <cellStyle name="Примечание 2" xfId="65"/>
    <cellStyle name="Процентный 2" xfId="66"/>
    <cellStyle name="Процентный 2 2" xfId="67"/>
    <cellStyle name="Процентный 2 3" xfId="79"/>
    <cellStyle name="Процентный 3" xfId="68"/>
    <cellStyle name="Процентный 4" xfId="69"/>
    <cellStyle name="Процентный 4 2" xfId="85"/>
    <cellStyle name="Связанная ячейка 2" xfId="70"/>
    <cellStyle name="Текст предупреждения 2" xfId="71"/>
    <cellStyle name="Тысячи [0]_MM95 (3)" xfId="72"/>
    <cellStyle name="Тысячи_MM95 (3)" xfId="73"/>
    <cellStyle name="Финансовый 2" xfId="74"/>
    <cellStyle name="Финансовый 2 2" xfId="86"/>
    <cellStyle name="Хороший 2" xfId="75"/>
    <cellStyle name="Шапка" xfId="76"/>
  </cellStyles>
  <dxfs count="0"/>
  <tableStyles count="0" defaultTableStyle="TableStyleMedium2" defaultPivotStyle="PivotStyleLight16"/>
  <colors>
    <mruColors>
      <color rgb="FF9CD816"/>
      <color rgb="FF03B921"/>
      <color rgb="FF38B64A"/>
      <color rgb="FF8FC850"/>
      <color rgb="FF90BA44"/>
      <color rgb="FF6FCC22"/>
      <color rgb="FF8CAB53"/>
      <color rgb="FF5EC553"/>
      <color rgb="FF58AA54"/>
      <color rgb="FF587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167314006004496"/>
          <c:y val="2.1671608075674149E-2"/>
          <c:w val="0.62540671832840877"/>
          <c:h val="0.8565418490857584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'Індекси світу та України'!$J$2</c:f>
              <c:strCache>
                <c:ptCount val="1"/>
                <c:pt idx="0">
                  <c:v>1-й квартал 2019 року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Lbls>
            <c:dLbl>
              <c:idx val="0"/>
              <c:layout>
                <c:manualLayout>
                  <c:x val="-3.2913825917334112E-3"/>
                  <c:y val="-1.0398516816440513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50334899391234E-3"/>
                  <c:y val="5.557077289723814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C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620830828202625E-4"/>
                  <c:y val="2.9575498446121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386487674388943E-3"/>
                  <c:y val="3.230937531966984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C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656141556847952E-3"/>
                  <c:y val="5.4676754073386478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715494574698391E-3"/>
                  <c:y val="2.9574480856161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769633761099027E-3"/>
                  <c:y val="2.684169991233120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994160873091371E-3"/>
                  <c:y val="2.873118650458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99017146480154E-3"/>
                  <c:y val="5.49894838024578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6384161461657535E-3"/>
                  <c:y val="5.36833998246619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9417273617331581E-3"/>
                  <c:y val="-2.6841699912331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681551394086853E-3"/>
                  <c:y val="2.2847147720648646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8988796138376144E-3"/>
                  <c:y val="1.306155161087750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1826759940640024E-3"/>
                  <c:y val="-3.10032201585816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4.3657101894568817E-3"/>
                  <c:y val="8.052509973699361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1828454473234705E-3"/>
                  <c:y val="5.498946809513982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6.6066224311348704E-3"/>
                  <c:y val="2.6841699912331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3.8023605175647023E-3"/>
                  <c:y val="2.81478550734194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B0F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'Індекси світу та України'!$I$3:$I$20</c:f>
              <c:strCache>
                <c:ptCount val="18"/>
                <c:pt idx="0">
                  <c:v>Cyprus SE General Index (Кіпр)</c:v>
                </c:pt>
                <c:pt idx="1">
                  <c:v>УБ (Україна)</c:v>
                </c:pt>
                <c:pt idx="2">
                  <c:v>WSE WIG 20 (Польща)</c:v>
                </c:pt>
                <c:pt idx="3">
                  <c:v>ПФТС (Україна)</c:v>
                </c:pt>
                <c:pt idx="4">
                  <c:v>BIST 100 National Index (Туреччина)</c:v>
                </c:pt>
                <c:pt idx="5">
                  <c:v>ММВБ (Росія)</c:v>
                </c:pt>
                <c:pt idx="6">
                  <c:v>NIKKEI 225 (Японія)</c:v>
                </c:pt>
                <c:pt idx="7">
                  <c:v>S&amp;P BSE SENSEX Index (Індія)</c:v>
                </c:pt>
                <c:pt idx="8">
                  <c:v>FTSE/JSE Africa All-Share Index (ПАР)</c:v>
                </c:pt>
                <c:pt idx="9">
                  <c:v>FTSE 100 (Великобританія)</c:v>
                </c:pt>
                <c:pt idx="10">
                  <c:v>Ibovespa Sao Paulo SE Index (Бразилія)</c:v>
                </c:pt>
                <c:pt idx="11">
                  <c:v>DAX (ФРН)</c:v>
                </c:pt>
                <c:pt idx="12">
                  <c:v>РТС (Росія)</c:v>
                </c:pt>
                <c:pt idx="13">
                  <c:v>DJIA (США)</c:v>
                </c:pt>
                <c:pt idx="14">
                  <c:v>HANG SENG (Гонг-Конг)</c:v>
                </c:pt>
                <c:pt idx="15">
                  <c:v>S&amp;P 500 (США)</c:v>
                </c:pt>
                <c:pt idx="16">
                  <c:v>CAC 40 (Франція)</c:v>
                </c:pt>
                <c:pt idx="17">
                  <c:v>SHANGHAI SE COMPOSITE (Китай)</c:v>
                </c:pt>
              </c:strCache>
            </c:strRef>
          </c:cat>
          <c:val>
            <c:numRef>
              <c:f>'Індекси світу та України'!$J$3:$J$20</c:f>
              <c:numCache>
                <c:formatCode>0.0%</c:formatCode>
                <c:ptCount val="18"/>
                <c:pt idx="0">
                  <c:v>-1.197151083497483E-2</c:v>
                </c:pt>
                <c:pt idx="1">
                  <c:v>1.0879510158119388E-2</c:v>
                </c:pt>
                <c:pt idx="2">
                  <c:v>1.5575653487830632E-2</c:v>
                </c:pt>
                <c:pt idx="3">
                  <c:v>2.5771211822438245E-2</c:v>
                </c:pt>
                <c:pt idx="4">
                  <c:v>3.7030328744308116E-2</c:v>
                </c:pt>
                <c:pt idx="5">
                  <c:v>5.3926637488235007E-2</c:v>
                </c:pt>
                <c:pt idx="6">
                  <c:v>5.9508053302635977E-2</c:v>
                </c:pt>
                <c:pt idx="7">
                  <c:v>7.1963027681008818E-2</c:v>
                </c:pt>
                <c:pt idx="8">
                  <c:v>7.6607272891601186E-2</c:v>
                </c:pt>
                <c:pt idx="9">
                  <c:v>8.0965611667411563E-2</c:v>
                </c:pt>
                <c:pt idx="10">
                  <c:v>8.5647111993251368E-2</c:v>
                </c:pt>
                <c:pt idx="11">
                  <c:v>9.158856554054573E-2</c:v>
                </c:pt>
                <c:pt idx="12">
                  <c:v>0.12379353362160317</c:v>
                </c:pt>
                <c:pt idx="13">
                  <c:v>0.12428368253087263</c:v>
                </c:pt>
                <c:pt idx="14">
                  <c:v>0.13908140619976317</c:v>
                </c:pt>
                <c:pt idx="15">
                  <c:v>0.14026406623379772</c:v>
                </c:pt>
                <c:pt idx="16">
                  <c:v>0.1435835288988061</c:v>
                </c:pt>
                <c:pt idx="17">
                  <c:v>0.23932796022294411</c:v>
                </c:pt>
              </c:numCache>
            </c:numRef>
          </c:val>
        </c:ser>
        <c:ser>
          <c:idx val="0"/>
          <c:order val="1"/>
          <c:tx>
            <c:strRef>
              <c:f>'Індекси світу та України'!$K$2</c:f>
              <c:strCache>
                <c:ptCount val="1"/>
                <c:pt idx="0">
                  <c:v>Рік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5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cat>
            <c:strRef>
              <c:f>'Індекси світу та України'!$I$3:$I$20</c:f>
              <c:strCache>
                <c:ptCount val="18"/>
                <c:pt idx="0">
                  <c:v>Cyprus SE General Index (Кіпр)</c:v>
                </c:pt>
                <c:pt idx="1">
                  <c:v>УБ (Україна)</c:v>
                </c:pt>
                <c:pt idx="2">
                  <c:v>WSE WIG 20 (Польща)</c:v>
                </c:pt>
                <c:pt idx="3">
                  <c:v>ПФТС (Україна)</c:v>
                </c:pt>
                <c:pt idx="4">
                  <c:v>BIST 100 National Index (Туреччина)</c:v>
                </c:pt>
                <c:pt idx="5">
                  <c:v>ММВБ (Росія)</c:v>
                </c:pt>
                <c:pt idx="6">
                  <c:v>NIKKEI 225 (Японія)</c:v>
                </c:pt>
                <c:pt idx="7">
                  <c:v>S&amp;P BSE SENSEX Index (Індія)</c:v>
                </c:pt>
                <c:pt idx="8">
                  <c:v>FTSE/JSE Africa All-Share Index (ПАР)</c:v>
                </c:pt>
                <c:pt idx="9">
                  <c:v>FTSE 100 (Великобританія)</c:v>
                </c:pt>
                <c:pt idx="10">
                  <c:v>Ibovespa Sao Paulo SE Index (Бразилія)</c:v>
                </c:pt>
                <c:pt idx="11">
                  <c:v>DAX (ФРН)</c:v>
                </c:pt>
                <c:pt idx="12">
                  <c:v>РТС (Росія)</c:v>
                </c:pt>
                <c:pt idx="13">
                  <c:v>DJIA (США)</c:v>
                </c:pt>
                <c:pt idx="14">
                  <c:v>HANG SENG (Гонг-Конг)</c:v>
                </c:pt>
                <c:pt idx="15">
                  <c:v>S&amp;P 500 (США)</c:v>
                </c:pt>
                <c:pt idx="16">
                  <c:v>CAC 40 (Франція)</c:v>
                </c:pt>
                <c:pt idx="17">
                  <c:v>SHANGHAI SE COMPOSITE (Китай)</c:v>
                </c:pt>
              </c:strCache>
            </c:strRef>
          </c:cat>
          <c:val>
            <c:numRef>
              <c:f>'Індекси світу та України'!$K$3:$K$20</c:f>
              <c:numCache>
                <c:formatCode>0.0%</c:formatCode>
                <c:ptCount val="18"/>
                <c:pt idx="0">
                  <c:v>-2.5847900791872158E-2</c:v>
                </c:pt>
                <c:pt idx="1">
                  <c:v>4.1809214105245296E-2</c:v>
                </c:pt>
                <c:pt idx="2">
                  <c:v>4.601471240239241E-2</c:v>
                </c:pt>
                <c:pt idx="3">
                  <c:v>0.6064844887445402</c:v>
                </c:pt>
                <c:pt idx="4">
                  <c:v>-0.18399010877906763</c:v>
                </c:pt>
                <c:pt idx="5">
                  <c:v>9.7809744045159297E-2</c:v>
                </c:pt>
                <c:pt idx="6">
                  <c:v>2.2085081203908619E-3</c:v>
                </c:pt>
                <c:pt idx="7">
                  <c:v>0.17301966593748985</c:v>
                </c:pt>
                <c:pt idx="8">
                  <c:v>1.7810519135632141E-2</c:v>
                </c:pt>
                <c:pt idx="9">
                  <c:v>3.1542057730269857E-2</c:v>
                </c:pt>
                <c:pt idx="10">
                  <c:v>0.11771714494697871</c:v>
                </c:pt>
                <c:pt idx="11">
                  <c:v>-4.7177212354082343E-2</c:v>
                </c:pt>
                <c:pt idx="12">
                  <c:v>-3.9190684694221378E-2</c:v>
                </c:pt>
                <c:pt idx="13">
                  <c:v>7.5740018611706095E-2</c:v>
                </c:pt>
                <c:pt idx="14">
                  <c:v>-3.462622011884342E-2</c:v>
                </c:pt>
                <c:pt idx="15">
                  <c:v>7.3282668211612112E-2</c:v>
                </c:pt>
                <c:pt idx="16">
                  <c:v>3.5459524316374003E-2</c:v>
                </c:pt>
                <c:pt idx="17">
                  <c:v>-2.207572082033038E-2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0"/>
        <c:axId val="743528816"/>
        <c:axId val="743533296"/>
      </c:barChart>
      <c:catAx>
        <c:axId val="74352881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ysClr val="windowText" lastClr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74353329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743533296"/>
        <c:scaling>
          <c:orientation val="minMax"/>
          <c:max val="0.70000000000000007"/>
          <c:min val="-0.2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743528816"/>
        <c:crosses val="autoZero"/>
        <c:crossBetween val="between"/>
        <c:majorUnit val="0.1"/>
        <c:minorUnit val="0.0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274066116481914"/>
          <c:y val="0.94579412867509216"/>
          <c:w val="0.38753560194570291"/>
          <c:h val="5.42058620174577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333333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817020539353951E-2"/>
          <c:y val="2.7772642351155237E-2"/>
          <c:w val="0.92430557815785241"/>
          <c:h val="0.6674308181481001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'КУА-ІСІ-НПФ та СК в управлінні'!$F$2</c:f>
              <c:strCache>
                <c:ptCount val="1"/>
                <c:pt idx="0">
                  <c:v>Кількість зареєстрованих ІСІ на одну КУА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invertIfNegative val="0"/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316144400619067E-2"/>
                  <c:y val="-3.49080233383833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533686523935002E-2"/>
                  <c:y val="-3.14895579830929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6429192019524256E-2"/>
                  <c:y val="-3.52145924638002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044362292051761E-2"/>
                  <c:y val="-2.84627005007325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186021802727454E-2"/>
                  <c:y val="-2.80083730151468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6479252477913449E-2"/>
                  <c:y val="-3.64132437931177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696794601229328E-2"/>
                  <c:y val="-3.23722990441895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7838454111905076E-2"/>
                  <c:y val="-3.70763120656295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3.8055899204836E-2"/>
                  <c:y val="-3.27736687070042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5500701044532033E-2"/>
                  <c:y val="-3.667769305589218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3.8490789390697631E-2"/>
                  <c:y val="-3.59115043233937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3.5935591230393776E-2"/>
                  <c:y val="-3.459544515452327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'КУА-ІСІ-НПФ та СК в управлінні'!$A$3:$A$15</c:f>
              <c:strCache>
                <c:ptCount val="5"/>
                <c:pt idx="0">
                  <c:v>31.03.2018</c:v>
                </c:pt>
                <c:pt idx="1">
                  <c:v>30.06.2018</c:v>
                </c:pt>
                <c:pt idx="2">
                  <c:v>30.09.2018</c:v>
                </c:pt>
                <c:pt idx="3">
                  <c:v>31.12.2018</c:v>
                </c:pt>
                <c:pt idx="4">
                  <c:v>31.03.2019</c:v>
                </c:pt>
              </c:strCache>
            </c:strRef>
          </c:cat>
          <c:val>
            <c:numRef>
              <c:f>'КУА-ІСІ-НПФ та СК в управлінні'!$F$3:$F$15</c:f>
            </c:numRef>
          </c:val>
        </c:ser>
        <c:ser>
          <c:idx val="1"/>
          <c:order val="0"/>
          <c:tx>
            <c:strRef>
              <c:f>'КУА-ІСІ-НПФ та СК в управлінні'!$B$2</c:f>
              <c:strCache>
                <c:ptCount val="1"/>
                <c:pt idx="0">
                  <c:v>Кількість КУА (усіх)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'КУА-ІСІ-НПФ та СК в управлінні'!$A$3:$A$15</c:f>
              <c:strCache>
                <c:ptCount val="5"/>
                <c:pt idx="0">
                  <c:v>31.03.2018</c:v>
                </c:pt>
                <c:pt idx="1">
                  <c:v>30.06.2018</c:v>
                </c:pt>
                <c:pt idx="2">
                  <c:v>30.09.2018</c:v>
                </c:pt>
                <c:pt idx="3">
                  <c:v>31.12.2018</c:v>
                </c:pt>
                <c:pt idx="4">
                  <c:v>31.03.2019</c:v>
                </c:pt>
              </c:strCache>
            </c:strRef>
          </c:cat>
          <c:val>
            <c:numRef>
              <c:f>'КУА-ІСІ-НПФ та СК в управлінні'!$B$3:$B$15</c:f>
              <c:numCache>
                <c:formatCode>General</c:formatCode>
                <c:ptCount val="5"/>
                <c:pt idx="0">
                  <c:v>296</c:v>
                </c:pt>
                <c:pt idx="1">
                  <c:v>291</c:v>
                </c:pt>
                <c:pt idx="2">
                  <c:v>292</c:v>
                </c:pt>
                <c:pt idx="3">
                  <c:v>296</c:v>
                </c:pt>
                <c:pt idx="4">
                  <c:v>298</c:v>
                </c:pt>
              </c:numCache>
            </c:numRef>
          </c:val>
        </c:ser>
        <c:ser>
          <c:idx val="4"/>
          <c:order val="4"/>
          <c:tx>
            <c:strRef>
              <c:f>'КУА-ІСІ-НПФ та СК в управлінні'!$C$2</c:f>
              <c:strCache>
                <c:ptCount val="1"/>
                <c:pt idx="0">
                  <c:v>Кількість КУА з ІСІ в управлінні</c:v>
                </c:pt>
              </c:strCache>
            </c:strRef>
          </c:tx>
          <c:invertIfNegative val="0"/>
          <c:cat>
            <c:strRef>
              <c:f>'КУА-ІСІ-НПФ та СК в управлінні'!$A$3:$A$15</c:f>
              <c:strCache>
                <c:ptCount val="5"/>
                <c:pt idx="0">
                  <c:v>31.03.2018</c:v>
                </c:pt>
                <c:pt idx="1">
                  <c:v>30.06.2018</c:v>
                </c:pt>
                <c:pt idx="2">
                  <c:v>30.09.2018</c:v>
                </c:pt>
                <c:pt idx="3">
                  <c:v>31.12.2018</c:v>
                </c:pt>
                <c:pt idx="4">
                  <c:v>31.03.2019</c:v>
                </c:pt>
              </c:strCache>
            </c:strRef>
          </c:cat>
          <c:val>
            <c:numRef>
              <c:f>'КУА-ІСІ-НПФ та СК в управлінні'!$C$3:$C$15</c:f>
            </c:numRef>
          </c:val>
        </c:ser>
        <c:ser>
          <c:idx val="3"/>
          <c:order val="3"/>
          <c:tx>
            <c:strRef>
              <c:f>'КУА-ІСІ-НПФ та СК в управлінні'!$G$2</c:f>
              <c:strCache>
                <c:ptCount val="1"/>
                <c:pt idx="0">
                  <c:v>Кількість сформованих ІСІ (такі, що досягли нормативу мін. обсягу активів) 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7805880847812306E-2"/>
                  <c:y val="-3.72732047452943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8058808478122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53403221582570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8058808478122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9077729479798886E-2"/>
                  <c:y val="7.24637887891671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03495781117854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805880847812202E-2"/>
                  <c:y val="-3.32121861916926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08739452794637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'КУА-ІСІ-НПФ та СК в управлінні'!$A$3:$A$15</c:f>
              <c:strCache>
                <c:ptCount val="5"/>
                <c:pt idx="0">
                  <c:v>31.03.2018</c:v>
                </c:pt>
                <c:pt idx="1">
                  <c:v>30.06.2018</c:v>
                </c:pt>
                <c:pt idx="2">
                  <c:v>30.09.2018</c:v>
                </c:pt>
                <c:pt idx="3">
                  <c:v>31.12.2018</c:v>
                </c:pt>
                <c:pt idx="4">
                  <c:v>31.03.2019</c:v>
                </c:pt>
              </c:strCache>
            </c:strRef>
          </c:cat>
          <c:val>
            <c:numRef>
              <c:f>'КУА-ІСІ-НПФ та СК в управлінні'!$G$3:$G$15</c:f>
              <c:numCache>
                <c:formatCode>0</c:formatCode>
                <c:ptCount val="5"/>
                <c:pt idx="0">
                  <c:v>1190</c:v>
                </c:pt>
                <c:pt idx="1">
                  <c:v>1203</c:v>
                </c:pt>
                <c:pt idx="2">
                  <c:v>1209</c:v>
                </c:pt>
                <c:pt idx="3">
                  <c:v>1228</c:v>
                </c:pt>
                <c:pt idx="4">
                  <c:v>1237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5764400"/>
        <c:axId val="325757680"/>
      </c:barChart>
      <c:barChart>
        <c:barDir val="col"/>
        <c:grouping val="clustered"/>
        <c:varyColors val="0"/>
        <c:ser>
          <c:idx val="2"/>
          <c:order val="2"/>
          <c:tx>
            <c:strRef>
              <c:f>'КУА-ІСІ-НПФ та СК в управлінні'!$E$2</c:f>
              <c:strCache>
                <c:ptCount val="1"/>
                <c:pt idx="0">
                  <c:v>Кількість ІСІ в управлінні (зареєстрованих) 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'КУА-ІСІ-НПФ та СК в управлінні'!$A$3:$A$15</c:f>
              <c:strCache>
                <c:ptCount val="5"/>
                <c:pt idx="0">
                  <c:v>31.03.2018</c:v>
                </c:pt>
                <c:pt idx="1">
                  <c:v>30.06.2018</c:v>
                </c:pt>
                <c:pt idx="2">
                  <c:v>30.09.2018</c:v>
                </c:pt>
                <c:pt idx="3">
                  <c:v>31.12.2018</c:v>
                </c:pt>
                <c:pt idx="4">
                  <c:v>31.03.2019</c:v>
                </c:pt>
              </c:strCache>
            </c:strRef>
          </c:cat>
          <c:val>
            <c:numRef>
              <c:f>'КУА-ІСІ-НПФ та СК в управлінні'!$E$3:$E$15</c:f>
            </c:numRef>
          </c:val>
        </c:ser>
        <c:ser>
          <c:idx val="6"/>
          <c:order val="5"/>
          <c:tx>
            <c:strRef>
              <c:f>'КУА-ІСІ-НПФ та СК в управлінні'!$I$2</c:f>
              <c:strCache>
                <c:ptCount val="1"/>
                <c:pt idx="0">
                  <c:v>Кількість СК з активами в управлінні КУА (права шкала)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6287416860033508E-17"/>
                  <c:y val="1.62037125640014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08024750426675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5149667440134031E-17"/>
                  <c:y val="1.0802475042667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6"/>
                    </a:solidFill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'КУА-ІСІ-НПФ та СК в управлінні'!$A$3:$A$15</c:f>
              <c:strCache>
                <c:ptCount val="5"/>
                <c:pt idx="0">
                  <c:v>31.03.2018</c:v>
                </c:pt>
                <c:pt idx="1">
                  <c:v>30.06.2018</c:v>
                </c:pt>
                <c:pt idx="2">
                  <c:v>30.09.2018</c:v>
                </c:pt>
                <c:pt idx="3">
                  <c:v>31.12.2018</c:v>
                </c:pt>
                <c:pt idx="4">
                  <c:v>31.03.2019</c:v>
                </c:pt>
              </c:strCache>
            </c:strRef>
          </c:cat>
          <c:val>
            <c:numRef>
              <c:f>'КУА-ІСІ-НПФ та СК в управлінні'!$I$3:$I$15</c:f>
              <c:numCache>
                <c:formatCode>0</c:formatCode>
                <c:ptCount val="5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5"/>
          <c:order val="6"/>
          <c:tx>
            <c:strRef>
              <c:f>'КУА-ІСІ-НПФ та СК в управлінні'!$H$2</c:f>
              <c:strCache>
                <c:ptCount val="1"/>
                <c:pt idx="0">
                  <c:v>Кількість НПФ в управлінні КУА (права шкала)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dLbl>
              <c:idx val="7"/>
              <c:layout>
                <c:manualLayout>
                  <c:x val="-1.5262183583839109E-2"/>
                  <c:y val="-3.32121861916926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0349578111785574E-2"/>
                  <c:y val="3.72732047452940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7805880847812296E-2"/>
                  <c:y val="7.45464094905884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'КУА-ІСІ-НПФ та СК в управлінні'!$A$3:$A$15</c:f>
              <c:strCache>
                <c:ptCount val="5"/>
                <c:pt idx="0">
                  <c:v>31.03.2018</c:v>
                </c:pt>
                <c:pt idx="1">
                  <c:v>30.06.2018</c:v>
                </c:pt>
                <c:pt idx="2">
                  <c:v>30.09.2018</c:v>
                </c:pt>
                <c:pt idx="3">
                  <c:v>31.12.2018</c:v>
                </c:pt>
                <c:pt idx="4">
                  <c:v>31.03.2019</c:v>
                </c:pt>
              </c:strCache>
            </c:strRef>
          </c:cat>
          <c:val>
            <c:numRef>
              <c:f>'КУА-ІСІ-НПФ та СК в управлінні'!$H$3:$H$15</c:f>
              <c:numCache>
                <c:formatCode>General</c:formatCode>
                <c:ptCount val="5"/>
                <c:pt idx="0">
                  <c:v>58</c:v>
                </c:pt>
                <c:pt idx="1">
                  <c:v>58</c:v>
                </c:pt>
                <c:pt idx="2">
                  <c:v>58</c:v>
                </c:pt>
                <c:pt idx="3">
                  <c:v>58</c:v>
                </c:pt>
                <c:pt idx="4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30"/>
        <c:axId val="325763280"/>
        <c:axId val="325761600"/>
      </c:barChart>
      <c:catAx>
        <c:axId val="32576440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25757680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325757680"/>
        <c:scaling>
          <c:orientation val="minMax"/>
          <c:max val="1750"/>
          <c:min val="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25764400"/>
        <c:crosses val="autoZero"/>
        <c:crossBetween val="between"/>
        <c:majorUnit val="250"/>
      </c:valAx>
      <c:valAx>
        <c:axId val="325761600"/>
        <c:scaling>
          <c:orientation val="minMax"/>
          <c:max val="1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uk-UA"/>
          </a:p>
        </c:txPr>
        <c:crossAx val="325763280"/>
        <c:crosses val="max"/>
        <c:crossBetween val="between"/>
      </c:valAx>
      <c:catAx>
        <c:axId val="325763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5761600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534530169921035E-2"/>
          <c:y val="0.8183874045911097"/>
          <c:w val="0.96232537100036353"/>
          <c:h val="0.171249470349322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uk-UA" b="1"/>
              <a:t>Кількість КУА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16026338468958"/>
          <c:y val="0.22442382478629111"/>
          <c:w val="0.56005495805460648"/>
          <c:h val="0.66282807664636934"/>
        </c:manualLayout>
      </c:layout>
      <c:pieChart>
        <c:varyColors val="1"/>
        <c:ser>
          <c:idx val="0"/>
          <c:order val="0"/>
          <c:tx>
            <c:strRef>
              <c:f>'КУА-ІСІ-НПФ та СК в управлінні'!$A$15</c:f>
              <c:strCache>
                <c:ptCount val="1"/>
                <c:pt idx="0">
                  <c:v>31.03.2019</c:v>
                </c:pt>
              </c:strCache>
            </c:strRef>
          </c:tx>
          <c:explosion val="14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6.8709571327707553E-2"/>
                  <c:y val="0.119349644210404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210501832335255E-3"/>
                  <c:y val="-2.7023656906510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0273628803031896"/>
                  <c:y val="-6.269342210309093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171430625966275"/>
                  <c:y val="0.111111455578669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6057730932617612"/>
                  <c:y val="-5.340915718868474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36590106767291458"/>
                  <c:y val="0.647458698786246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33524966933382222"/>
                  <c:y val="0.54915345132655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0651398339092317"/>
                  <c:y val="0.65423837102484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'КУА-ІСІ-НПФ та СК в управлінні'!$C$2:$D$2</c:f>
            </c:multiLvlStrRef>
          </c:cat>
          <c:val>
            <c:numRef>
              <c:f>'КУА-ІСІ-НПФ та СК в управлінні'!$C$15:$D$15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51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07624471728576E-2"/>
          <c:y val="6.6263511593675523E-2"/>
          <c:w val="0.87857625649466242"/>
          <c:h val="0.63926902269313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'Активи-ВЧА-Чистий притік'!$A$4</c:f>
              <c:strCache>
                <c:ptCount val="1"/>
                <c:pt idx="0">
                  <c:v>ІСІ*, у т. ч.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4477971013672906E-2"/>
                  <c:y val="-2.1535087181009075E-1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933138718733657E-2"/>
                  <c:y val="-1.034066095876991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949986515613663E-2"/>
                  <c:y val="4.1817706911261169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629677953156823E-2"/>
                  <c:y val="-7.6661780556175717E-1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4208387697301426E-2"/>
                  <c:y val="-7.6661780556175717E-1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'Активи-ВЧА-Чистий притік'!$B$3:$D$3</c:f>
              <c:numCache>
                <c:formatCode>m/d/yyyy</c:formatCode>
                <c:ptCount val="3"/>
                <c:pt idx="0">
                  <c:v>43190</c:v>
                </c:pt>
                <c:pt idx="1">
                  <c:v>43465</c:v>
                </c:pt>
                <c:pt idx="2">
                  <c:v>43555</c:v>
                </c:pt>
              </c:numCache>
            </c:numRef>
          </c:cat>
          <c:val>
            <c:numRef>
              <c:f>'Активи-ВЧА-Чистий притік'!$B$4:$D$4</c:f>
              <c:numCache>
                <c:formatCode>#\ ##0.0</c:formatCode>
                <c:ptCount val="3"/>
                <c:pt idx="0">
                  <c:v>274364.6544274753</c:v>
                </c:pt>
                <c:pt idx="1">
                  <c:v>296765.38148438092</c:v>
                </c:pt>
                <c:pt idx="2">
                  <c:v>317437.48482537095</c:v>
                </c:pt>
              </c:numCache>
            </c:numRef>
          </c:val>
        </c:ser>
        <c:ser>
          <c:idx val="0"/>
          <c:order val="1"/>
          <c:tx>
            <c:strRef>
              <c:f>'Активи-ВЧА-Чистий притік'!$A$6</c:f>
              <c:strCache>
                <c:ptCount val="1"/>
                <c:pt idx="0">
                  <c:v>Венчурні</c:v>
                </c:pt>
              </c:strCache>
            </c:strRef>
          </c:tx>
          <c:spPr>
            <a:ln w="12700">
              <a:noFill/>
              <a:prstDash val="solid"/>
            </a:ln>
          </c:spPr>
          <c:invertIfNegative val="0"/>
          <c:cat>
            <c:numRef>
              <c:f>'Активи-ВЧА-Чистий притік'!$B$3:$D$3</c:f>
              <c:numCache>
                <c:formatCode>m/d/yyyy</c:formatCode>
                <c:ptCount val="3"/>
                <c:pt idx="0">
                  <c:v>43190</c:v>
                </c:pt>
                <c:pt idx="1">
                  <c:v>43465</c:v>
                </c:pt>
                <c:pt idx="2">
                  <c:v>43555</c:v>
                </c:pt>
              </c:numCache>
            </c:numRef>
          </c:cat>
          <c:val>
            <c:numRef>
              <c:f>'Активи-ВЧА-Чистий притік'!$B$6:$D$6</c:f>
              <c:numCache>
                <c:formatCode>#\ ##0.0</c:formatCode>
                <c:ptCount val="3"/>
                <c:pt idx="0">
                  <c:v>265684.1340635278</c:v>
                </c:pt>
                <c:pt idx="1">
                  <c:v>279713.25314672181</c:v>
                </c:pt>
                <c:pt idx="2">
                  <c:v>300241.73062260996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8"/>
        <c:axId val="761506144"/>
        <c:axId val="761516224"/>
      </c:barChart>
      <c:barChart>
        <c:barDir val="col"/>
        <c:grouping val="clustered"/>
        <c:varyColors val="0"/>
        <c:ser>
          <c:idx val="2"/>
          <c:order val="2"/>
          <c:tx>
            <c:strRef>
              <c:f>'Активи-ВЧА-Чистий притік'!$A$5</c:f>
              <c:strCache>
                <c:ptCount val="1"/>
                <c:pt idx="0">
                  <c:v>Відкриті (права шкала)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5">
                        <a:lumMod val="20000"/>
                        <a:lumOff val="80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'Активи-ВЧА-Чистий притік'!$B$3:$D$3</c:f>
              <c:numCache>
                <c:formatCode>m/d/yyyy</c:formatCode>
                <c:ptCount val="3"/>
                <c:pt idx="0">
                  <c:v>43190</c:v>
                </c:pt>
                <c:pt idx="1">
                  <c:v>43465</c:v>
                </c:pt>
                <c:pt idx="2">
                  <c:v>43555</c:v>
                </c:pt>
              </c:numCache>
            </c:numRef>
          </c:cat>
          <c:val>
            <c:numRef>
              <c:f>'Активи-ВЧА-Чистий притік'!$B$5:$D$5</c:f>
              <c:numCache>
                <c:formatCode>#\ ##0.0</c:formatCode>
                <c:ptCount val="3"/>
                <c:pt idx="0">
                  <c:v>83.213722434499999</c:v>
                </c:pt>
                <c:pt idx="1">
                  <c:v>87.577871410000014</c:v>
                </c:pt>
                <c:pt idx="2">
                  <c:v>87.456215100000009</c:v>
                </c:pt>
              </c:numCache>
            </c:numRef>
          </c:val>
        </c:ser>
        <c:ser>
          <c:idx val="3"/>
          <c:order val="3"/>
          <c:tx>
            <c:strRef>
              <c:f>'Активи-ВЧА-Чистий притік'!$A$7</c:f>
              <c:strCache>
                <c:ptCount val="1"/>
                <c:pt idx="0">
                  <c:v>НПФ (права шкала)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'Активи-ВЧА-Чистий притік'!$B$7:$D$7</c:f>
              <c:numCache>
                <c:formatCode>#\ ##0.0</c:formatCode>
                <c:ptCount val="3"/>
                <c:pt idx="0">
                  <c:v>1216.5511660492</c:v>
                </c:pt>
                <c:pt idx="1">
                  <c:v>1364.1373239774</c:v>
                </c:pt>
                <c:pt idx="2">
                  <c:v>1424.7196212859001</c:v>
                </c:pt>
              </c:numCache>
            </c:numRef>
          </c:val>
        </c:ser>
        <c:ser>
          <c:idx val="4"/>
          <c:order val="4"/>
          <c:tx>
            <c:strRef>
              <c:f>'Активи-ВЧА-Чистий притік'!$A$8</c:f>
              <c:strCache>
                <c:ptCount val="1"/>
                <c:pt idx="0">
                  <c:v>СК (права шкала)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6"/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'Активи-ВЧА-Чистий притік'!$B$8:$D$8</c:f>
              <c:numCache>
                <c:formatCode>#\ ##0.0</c:formatCode>
                <c:ptCount val="3"/>
                <c:pt idx="0">
                  <c:v>106.55408960000001</c:v>
                </c:pt>
                <c:pt idx="1">
                  <c:v>79.834883870000013</c:v>
                </c:pt>
                <c:pt idx="2">
                  <c:v>89.610446499999995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2"/>
        <c:overlap val="20"/>
        <c:axId val="761517904"/>
        <c:axId val="761510624"/>
      </c:barChart>
      <c:catAx>
        <c:axId val="761506144"/>
        <c:scaling>
          <c:orientation val="minMax"/>
        </c:scaling>
        <c:delete val="0"/>
        <c:axPos val="b"/>
        <c:numFmt formatCode="m/d/yy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1516224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761516224"/>
        <c:scaling>
          <c:orientation val="minMax"/>
          <c:max val="350000"/>
          <c:min val="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1506144"/>
        <c:crosses val="autoZero"/>
        <c:crossBetween val="between"/>
        <c:majorUnit val="50000"/>
      </c:valAx>
      <c:valAx>
        <c:axId val="761510624"/>
        <c:scaling>
          <c:orientation val="minMax"/>
          <c:max val="150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uk-UA"/>
          </a:p>
        </c:txPr>
        <c:crossAx val="761517904"/>
        <c:crosses val="max"/>
        <c:crossBetween val="between"/>
        <c:majorUnit val="250"/>
      </c:valAx>
      <c:catAx>
        <c:axId val="7615179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1510624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9581886941551656E-2"/>
          <c:y val="0.8455435863947981"/>
          <c:w val="0.83301159935653202"/>
          <c:h val="0.149934449320886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331496721885907E-2"/>
          <c:y val="0.15454794772228789"/>
          <c:w val="0.94488210113611781"/>
          <c:h val="0.807126864845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'Активи-ВЧА-Чистий притік'!$B$21</c:f>
              <c:strCache>
                <c:ptCount val="1"/>
                <c:pt idx="0">
                  <c:v>млн. грн.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1.3620340945751459E-3"/>
                  <c:y val="-6.0162190897772383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accent5">
                          <a:lumMod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chemeClr val="accent5">
                        <a:lumMod val="50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'Активи-ВЧА-Чистий притік'!$A$22:$A$26</c:f>
              <c:strCache>
                <c:ptCount val="5"/>
                <c:pt idx="0">
                  <c:v>1 кв. '18</c:v>
                </c:pt>
                <c:pt idx="1">
                  <c:v>2 кв. '18</c:v>
                </c:pt>
                <c:pt idx="2">
                  <c:v>3 кв. '18</c:v>
                </c:pt>
                <c:pt idx="3">
                  <c:v>4 кв. '18</c:v>
                </c:pt>
                <c:pt idx="4">
                  <c:v>1 кв. '19</c:v>
                </c:pt>
              </c:strCache>
            </c:strRef>
          </c:cat>
          <c:val>
            <c:numRef>
              <c:f>'Активи-ВЧА-Чистий притік'!$B$22:$B$26</c:f>
              <c:numCache>
                <c:formatCode>#\ ##0.0</c:formatCode>
                <c:ptCount val="5"/>
                <c:pt idx="0">
                  <c:v>2.1452143816949998</c:v>
                </c:pt>
                <c:pt idx="1">
                  <c:v>2.7701060580000001</c:v>
                </c:pt>
                <c:pt idx="2">
                  <c:v>-1.5316442477200001</c:v>
                </c:pt>
                <c:pt idx="3">
                  <c:v>-0.34120553248000002</c:v>
                </c:pt>
                <c:pt idx="4">
                  <c:v>-2.08365252285035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606690224"/>
        <c:axId val="606662784"/>
      </c:barChart>
      <c:catAx>
        <c:axId val="606690224"/>
        <c:scaling>
          <c:orientation val="minMax"/>
        </c:scaling>
        <c:delete val="0"/>
        <c:axPos val="b"/>
        <c:numFmt formatCode="General" sourceLinked="1"/>
        <c:majorTickMark val="cross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06662784"/>
        <c:crossesAt val="0"/>
        <c:auto val="0"/>
        <c:lblAlgn val="ctr"/>
        <c:lblOffset val="400"/>
        <c:tickLblSkip val="1"/>
        <c:tickMarkSkip val="1"/>
        <c:noMultiLvlLbl val="0"/>
      </c:catAx>
      <c:valAx>
        <c:axId val="606662784"/>
        <c:scaling>
          <c:orientation val="minMax"/>
          <c:max val="3"/>
          <c:min val="-2.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uk-UA"/>
                  <a:t>млн. грн.</a:t>
                </a:r>
              </a:p>
            </c:rich>
          </c:tx>
          <c:layout>
            <c:manualLayout>
              <c:xMode val="edge"/>
              <c:yMode val="edge"/>
              <c:x val="5.4815678414686627E-3"/>
              <c:y val="2.181791848018866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06690224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54428</xdr:colOff>
      <xdr:row>1</xdr:row>
      <xdr:rowOff>10886</xdr:rowOff>
    </xdr:from>
    <xdr:to>
      <xdr:col>19</xdr:col>
      <xdr:colOff>43542</xdr:colOff>
      <xdr:row>20</xdr:row>
      <xdr:rowOff>32658</xdr:rowOff>
    </xdr:to>
    <xdr:graphicFrame macro="">
      <xdr:nvGraphicFramePr>
        <xdr:cNvPr id="804" name="Диаграмма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4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5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6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7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8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9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0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1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2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3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4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5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6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7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8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9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0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1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2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3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4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5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6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1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2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3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4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5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6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7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8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9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40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41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42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43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44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45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46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47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48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49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50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51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52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53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54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55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56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57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58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59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60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61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62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63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64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65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66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67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68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69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70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71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72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73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74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75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76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77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78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79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80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81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82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83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84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85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86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87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88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89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90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91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92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93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94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95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96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97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98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99" name="Picture 111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00" name="Picture 111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01" name="Picture 111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02" name="Picture 111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03" name="Picture 111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04" name="Picture 111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05" name="Picture 111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06" name="Picture 111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07" name="Picture 111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08" name="Picture 111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09" name="Picture 111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10" name="Picture 111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11" name="Picture 111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12" name="Picture 111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13" name="Picture 111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14" name="Picture 111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15" name="Picture 111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16" name="Picture 111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17" name="Picture 111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18" name="Picture 111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19" name="Picture 111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20" name="Picture 111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21" name="Picture 111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22" name="Picture 1113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23" name="Picture 1113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24" name="Picture 1113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25" name="Picture 1113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26" name="Picture 1113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27" name="Picture 1113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28" name="Picture 1113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29" name="Picture 1114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30" name="Picture 1114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31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32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33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34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35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36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37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38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39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40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41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42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43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44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45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46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47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48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49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50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51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52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53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54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55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56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57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58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59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60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61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62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63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64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65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66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67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68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69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70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71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72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73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74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75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76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77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78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79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80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81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82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83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84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85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86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87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88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89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90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91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92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93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94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95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96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97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98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99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00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01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02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03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04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05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06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07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08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09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10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11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12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13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14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15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16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17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18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19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20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21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22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23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24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25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26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27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28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29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30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31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32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33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34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35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36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37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38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39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40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41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42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43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44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45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46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47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48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49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50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51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52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53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54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55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56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57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58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59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60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61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62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63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64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65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66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67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68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69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0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1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2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3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4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5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6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7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8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9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0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1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2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3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4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5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6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7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8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9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0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1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2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3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4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5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6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7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8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9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0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1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2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3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4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5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6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7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8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9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10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11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12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13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14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15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16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17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18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19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20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21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22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878475</xdr:colOff>
      <xdr:row>1</xdr:row>
      <xdr:rowOff>1</xdr:rowOff>
    </xdr:from>
    <xdr:to>
      <xdr:col>21</xdr:col>
      <xdr:colOff>609600</xdr:colOff>
      <xdr:row>14</xdr:row>
      <xdr:rowOff>195943</xdr:rowOff>
    </xdr:to>
    <xdr:graphicFrame macro="">
      <xdr:nvGraphicFramePr>
        <xdr:cNvPr id="4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21770</xdr:colOff>
      <xdr:row>19</xdr:row>
      <xdr:rowOff>21771</xdr:rowOff>
    </xdr:from>
    <xdr:to>
      <xdr:col>5</xdr:col>
      <xdr:colOff>1306285</xdr:colOff>
      <xdr:row>38</xdr:row>
      <xdr:rowOff>65315</xdr:rowOff>
    </xdr:to>
    <xdr:graphicFrame macro="">
      <xdr:nvGraphicFramePr>
        <xdr:cNvPr id="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21771</xdr:colOff>
      <xdr:row>1</xdr:row>
      <xdr:rowOff>21772</xdr:rowOff>
    </xdr:from>
    <xdr:to>
      <xdr:col>15</xdr:col>
      <xdr:colOff>805541</xdr:colOff>
      <xdr:row>10</xdr:row>
      <xdr:rowOff>555171</xdr:rowOff>
    </xdr:to>
    <xdr:graphicFrame macro="">
      <xdr:nvGraphicFramePr>
        <xdr:cNvPr id="8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10886</xdr:colOff>
      <xdr:row>20</xdr:row>
      <xdr:rowOff>0</xdr:rowOff>
    </xdr:from>
    <xdr:to>
      <xdr:col>13</xdr:col>
      <xdr:colOff>54429</xdr:colOff>
      <xdr:row>31</xdr:row>
      <xdr:rowOff>87086</xdr:rowOff>
    </xdr:to>
    <xdr:graphicFrame macro="">
      <xdr:nvGraphicFramePr>
        <xdr:cNvPr id="5" name="Диаграмма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oomberg.com/markets/stocks/world-index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uaib.com.ua/analituaib/rankings/ici.html" TargetMode="External"/><Relationship Id="rId1" Type="http://schemas.openxmlformats.org/officeDocument/2006/relationships/hyperlink" Target="http://www.uaib.com.ua/analituaib/rankings/kua.html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</sheetPr>
  <dimension ref="A1:K24"/>
  <sheetViews>
    <sheetView tabSelected="1" zoomScale="70" zoomScaleNormal="70" workbookViewId="0">
      <selection sqref="A1:XFD1"/>
    </sheetView>
  </sheetViews>
  <sheetFormatPr defaultColWidth="9.109375" defaultRowHeight="13.2" outlineLevelCol="1"/>
  <cols>
    <col min="1" max="1" width="39.109375" style="39" customWidth="1"/>
    <col min="2" max="3" width="12.77734375" style="39" customWidth="1"/>
    <col min="4" max="4" width="12.77734375" style="6" customWidth="1"/>
    <col min="5" max="5" width="12.77734375" style="19" hidden="1" customWidth="1" outlineLevel="1"/>
    <col min="6" max="6" width="12.77734375" style="212" customWidth="1" collapsed="1"/>
    <col min="7" max="7" width="12.77734375" style="212" customWidth="1"/>
    <col min="8" max="8" width="13.77734375" style="39" customWidth="1"/>
    <col min="9" max="16384" width="9.109375" style="39"/>
  </cols>
  <sheetData>
    <row r="1" spans="1:11" s="214" customFormat="1" ht="24.6" customHeight="1" thickBot="1">
      <c r="A1" s="213" t="s">
        <v>21</v>
      </c>
      <c r="B1" s="213"/>
      <c r="C1" s="213"/>
      <c r="D1" s="213"/>
      <c r="E1" s="213"/>
      <c r="F1" s="213"/>
    </row>
    <row r="2" spans="1:11" ht="36.6" customHeight="1" thickBot="1">
      <c r="A2" s="12" t="s">
        <v>62</v>
      </c>
      <c r="B2" s="13">
        <v>43190</v>
      </c>
      <c r="C2" s="13">
        <v>43465</v>
      </c>
      <c r="D2" s="13">
        <v>43555</v>
      </c>
      <c r="E2" s="13" t="s">
        <v>78</v>
      </c>
      <c r="F2" s="205" t="s">
        <v>91</v>
      </c>
      <c r="G2" s="206" t="s">
        <v>92</v>
      </c>
      <c r="H2" s="11"/>
      <c r="I2" s="12" t="s">
        <v>62</v>
      </c>
      <c r="J2" s="13" t="s">
        <v>91</v>
      </c>
      <c r="K2" s="11" t="s">
        <v>92</v>
      </c>
    </row>
    <row r="3" spans="1:11" s="26" customFormat="1" ht="19.2" customHeight="1">
      <c r="A3" s="14" t="s">
        <v>12</v>
      </c>
      <c r="B3" s="69">
        <v>3160.5309999999999</v>
      </c>
      <c r="C3" s="69">
        <v>2493.9</v>
      </c>
      <c r="D3" s="69">
        <v>3090.76</v>
      </c>
      <c r="E3" s="70">
        <v>-0.11606145993939065</v>
      </c>
      <c r="F3" s="70">
        <f t="shared" ref="F3:F20" si="0">D3/C3-1</f>
        <v>0.23932796022294411</v>
      </c>
      <c r="G3" s="70">
        <f t="shared" ref="G3:G20" si="1">D3/B3-1</f>
        <v>-2.207572082033038E-2</v>
      </c>
      <c r="H3" s="71"/>
      <c r="I3" s="14" t="s">
        <v>17</v>
      </c>
      <c r="J3" s="70">
        <v>-1.197151083497483E-2</v>
      </c>
      <c r="K3" s="70">
        <v>-2.5847900791872158E-2</v>
      </c>
    </row>
    <row r="4" spans="1:11" s="26" customFormat="1" ht="19.2" customHeight="1">
      <c r="A4" s="14" t="s">
        <v>10</v>
      </c>
      <c r="B4" s="69">
        <v>5167.3</v>
      </c>
      <c r="C4" s="69">
        <v>4678.74</v>
      </c>
      <c r="D4" s="69">
        <v>5350.53</v>
      </c>
      <c r="E4" s="27">
        <v>-0.14831191100739238</v>
      </c>
      <c r="F4" s="27">
        <f t="shared" si="0"/>
        <v>0.1435835288988061</v>
      </c>
      <c r="G4" s="27">
        <f t="shared" si="1"/>
        <v>3.5459524316374003E-2</v>
      </c>
      <c r="H4" s="33"/>
      <c r="I4" s="14" t="s">
        <v>6</v>
      </c>
      <c r="J4" s="20">
        <v>1.0879510158119388E-2</v>
      </c>
      <c r="K4" s="20">
        <v>4.1809214105245296E-2</v>
      </c>
    </row>
    <row r="5" spans="1:11" s="26" customFormat="1" ht="19.2" customHeight="1">
      <c r="A5" s="14" t="s">
        <v>3</v>
      </c>
      <c r="B5" s="69">
        <v>2640.87</v>
      </c>
      <c r="C5" s="69">
        <v>2485.7399999999998</v>
      </c>
      <c r="D5" s="69">
        <v>2834.4</v>
      </c>
      <c r="E5" s="27">
        <v>-0.1469605144853432</v>
      </c>
      <c r="F5" s="27">
        <f t="shared" si="0"/>
        <v>0.14026406623379772</v>
      </c>
      <c r="G5" s="27">
        <f t="shared" si="1"/>
        <v>7.3282668211612112E-2</v>
      </c>
      <c r="H5" s="33"/>
      <c r="I5" s="14" t="s">
        <v>8</v>
      </c>
      <c r="J5" s="27">
        <v>1.5575653487830632E-2</v>
      </c>
      <c r="K5" s="27">
        <v>4.601471240239241E-2</v>
      </c>
    </row>
    <row r="6" spans="1:11" s="26" customFormat="1" ht="19.2" customHeight="1">
      <c r="A6" s="14" t="s">
        <v>16</v>
      </c>
      <c r="B6" s="69">
        <v>30093.38</v>
      </c>
      <c r="C6" s="69">
        <v>25504.2</v>
      </c>
      <c r="D6" s="69">
        <v>29051.360000000001</v>
      </c>
      <c r="E6" s="27">
        <v>-8.2203730173467271E-2</v>
      </c>
      <c r="F6" s="27">
        <f t="shared" si="0"/>
        <v>0.13908140619976317</v>
      </c>
      <c r="G6" s="27">
        <f t="shared" si="1"/>
        <v>-3.462622011884342E-2</v>
      </c>
      <c r="H6" s="33"/>
      <c r="I6" s="14" t="s">
        <v>2</v>
      </c>
      <c r="J6" s="27">
        <v>2.5771211822438245E-2</v>
      </c>
      <c r="K6" s="27">
        <v>0.6064844887445402</v>
      </c>
    </row>
    <row r="7" spans="1:11" s="21" customFormat="1" ht="19.2" customHeight="1">
      <c r="A7" s="14" t="s">
        <v>11</v>
      </c>
      <c r="B7" s="69">
        <v>24103.11</v>
      </c>
      <c r="C7" s="69">
        <v>23062.400000000001</v>
      </c>
      <c r="D7" s="69">
        <v>25928.68</v>
      </c>
      <c r="E7" s="27">
        <v>-0.12834946752079024</v>
      </c>
      <c r="F7" s="27">
        <f t="shared" si="0"/>
        <v>0.12428368253087263</v>
      </c>
      <c r="G7" s="27">
        <f t="shared" si="1"/>
        <v>7.5740018611706095E-2</v>
      </c>
      <c r="H7" s="33"/>
      <c r="I7" s="14" t="s">
        <v>18</v>
      </c>
      <c r="J7" s="27">
        <v>3.7030328744308116E-2</v>
      </c>
      <c r="K7" s="27">
        <v>-0.18399010877906763</v>
      </c>
    </row>
    <row r="8" spans="1:11" s="26" customFormat="1" ht="19.2" customHeight="1">
      <c r="A8" s="14" t="s">
        <v>1</v>
      </c>
      <c r="B8" s="69">
        <v>1246.98</v>
      </c>
      <c r="C8" s="69">
        <v>1066.1300000000001</v>
      </c>
      <c r="D8" s="69">
        <v>1198.1099999999999</v>
      </c>
      <c r="E8" s="27">
        <v>-0.10562565014596814</v>
      </c>
      <c r="F8" s="27">
        <f t="shared" si="0"/>
        <v>0.12379353362160317</v>
      </c>
      <c r="G8" s="27">
        <f t="shared" si="1"/>
        <v>-3.9190684694221378E-2</v>
      </c>
      <c r="H8" s="33"/>
      <c r="I8" s="18" t="s">
        <v>7</v>
      </c>
      <c r="J8" s="27">
        <v>5.3926637488235007E-2</v>
      </c>
      <c r="K8" s="27">
        <v>9.7809744045159297E-2</v>
      </c>
    </row>
    <row r="9" spans="1:11" s="26" customFormat="1" ht="19.2" customHeight="1">
      <c r="A9" s="14" t="s">
        <v>9</v>
      </c>
      <c r="B9" s="69">
        <v>12096.73</v>
      </c>
      <c r="C9" s="69">
        <v>10558.96</v>
      </c>
      <c r="D9" s="69">
        <v>11526.04</v>
      </c>
      <c r="E9" s="27">
        <v>-0.13781393073906267</v>
      </c>
      <c r="F9" s="27">
        <f t="shared" si="0"/>
        <v>9.158856554054573E-2</v>
      </c>
      <c r="G9" s="27">
        <f t="shared" si="1"/>
        <v>-4.7177212354082343E-2</v>
      </c>
      <c r="H9" s="34"/>
      <c r="I9" s="14" t="s">
        <v>4</v>
      </c>
      <c r="J9" s="27">
        <v>5.9508053302635977E-2</v>
      </c>
      <c r="K9" s="27">
        <v>2.2085081203908619E-3</v>
      </c>
    </row>
    <row r="10" spans="1:11" s="26" customFormat="1" ht="19.2" customHeight="1">
      <c r="A10" s="14" t="s">
        <v>19</v>
      </c>
      <c r="B10" s="69">
        <v>85365.56</v>
      </c>
      <c r="C10" s="69">
        <v>87887.26</v>
      </c>
      <c r="D10" s="69">
        <v>95414.55</v>
      </c>
      <c r="E10" s="27">
        <v>0.10769573199304983</v>
      </c>
      <c r="F10" s="27">
        <f t="shared" si="0"/>
        <v>8.5647111993251368E-2</v>
      </c>
      <c r="G10" s="27">
        <f t="shared" si="1"/>
        <v>0.11771714494697871</v>
      </c>
      <c r="H10" s="33"/>
      <c r="I10" s="14" t="s">
        <v>50</v>
      </c>
      <c r="J10" s="27">
        <v>7.1963027681008818E-2</v>
      </c>
      <c r="K10" s="27">
        <v>0.17301966593748985</v>
      </c>
    </row>
    <row r="11" spans="1:11" s="26" customFormat="1" ht="19.2" customHeight="1">
      <c r="A11" s="14" t="s">
        <v>49</v>
      </c>
      <c r="B11" s="69">
        <v>7056.61</v>
      </c>
      <c r="C11" s="69">
        <v>6733.97</v>
      </c>
      <c r="D11" s="69">
        <v>7279.19</v>
      </c>
      <c r="E11" s="20">
        <v>-0.10335676812867822</v>
      </c>
      <c r="F11" s="20">
        <f t="shared" si="0"/>
        <v>8.0965611667411563E-2</v>
      </c>
      <c r="G11" s="20">
        <f t="shared" si="1"/>
        <v>3.1542057730269857E-2</v>
      </c>
      <c r="H11" s="33"/>
      <c r="I11" s="14" t="s">
        <v>15</v>
      </c>
      <c r="J11" s="27">
        <v>7.6607272891601186E-2</v>
      </c>
      <c r="K11" s="27">
        <v>1.7810519135632141E-2</v>
      </c>
    </row>
    <row r="12" spans="1:11" s="26" customFormat="1" ht="19.2" customHeight="1">
      <c r="A12" s="14" t="s">
        <v>15</v>
      </c>
      <c r="B12" s="69">
        <v>55474.52</v>
      </c>
      <c r="C12" s="69">
        <v>52444.89</v>
      </c>
      <c r="D12" s="69">
        <v>56462.55</v>
      </c>
      <c r="E12" s="27">
        <v>-5.8583192107053095E-2</v>
      </c>
      <c r="F12" s="27">
        <f t="shared" si="0"/>
        <v>7.6607272891601186E-2</v>
      </c>
      <c r="G12" s="27">
        <f t="shared" si="1"/>
        <v>1.7810519135632141E-2</v>
      </c>
      <c r="H12" s="33"/>
      <c r="I12" s="14" t="s">
        <v>49</v>
      </c>
      <c r="J12" s="27">
        <v>8.0965611667411563E-2</v>
      </c>
      <c r="K12" s="27">
        <v>3.1542057730269857E-2</v>
      </c>
    </row>
    <row r="13" spans="1:11" s="26" customFormat="1" ht="19.2" customHeight="1">
      <c r="A13" s="14" t="s">
        <v>50</v>
      </c>
      <c r="B13" s="69">
        <v>32968.68</v>
      </c>
      <c r="C13" s="69">
        <v>36076.720000000001</v>
      </c>
      <c r="D13" s="69">
        <v>38672.910000000003</v>
      </c>
      <c r="E13" s="27">
        <v>-4.1521356640352725E-3</v>
      </c>
      <c r="F13" s="27">
        <f t="shared" si="0"/>
        <v>7.1963027681008818E-2</v>
      </c>
      <c r="G13" s="27">
        <f t="shared" si="1"/>
        <v>0.17301966593748985</v>
      </c>
      <c r="H13" s="33"/>
      <c r="I13" s="14" t="s">
        <v>19</v>
      </c>
      <c r="J13" s="27">
        <v>8.5647111993251368E-2</v>
      </c>
      <c r="K13" s="27">
        <v>0.11771714494697871</v>
      </c>
    </row>
    <row r="14" spans="1:11" s="26" customFormat="1" ht="19.2" customHeight="1">
      <c r="A14" s="14" t="s">
        <v>4</v>
      </c>
      <c r="B14" s="69">
        <v>21159.08</v>
      </c>
      <c r="C14" s="69">
        <v>20014.77</v>
      </c>
      <c r="D14" s="69">
        <v>21205.81</v>
      </c>
      <c r="E14" s="20">
        <v>-0.17020162487292723</v>
      </c>
      <c r="F14" s="20">
        <f t="shared" si="0"/>
        <v>5.9508053302635977E-2</v>
      </c>
      <c r="G14" s="20">
        <f t="shared" si="1"/>
        <v>2.2085081203908619E-3</v>
      </c>
      <c r="H14" s="33"/>
      <c r="I14" s="14" t="s">
        <v>9</v>
      </c>
      <c r="J14" s="27">
        <v>9.158856554054573E-2</v>
      </c>
      <c r="K14" s="27">
        <v>-4.7177212354082343E-2</v>
      </c>
    </row>
    <row r="15" spans="1:11" s="26" customFormat="1" ht="19.2" customHeight="1">
      <c r="A15" s="14" t="s">
        <v>7</v>
      </c>
      <c r="B15" s="69">
        <v>2274.62</v>
      </c>
      <c r="C15" s="69">
        <v>2369.33</v>
      </c>
      <c r="D15" s="69">
        <v>2497.1</v>
      </c>
      <c r="E15" s="27">
        <v>-4.2834173615150961E-2</v>
      </c>
      <c r="F15" s="27">
        <f t="shared" si="0"/>
        <v>5.3926637488235007E-2</v>
      </c>
      <c r="G15" s="27">
        <f t="shared" si="1"/>
        <v>9.7809744045159297E-2</v>
      </c>
      <c r="H15" s="33"/>
      <c r="I15" s="18" t="s">
        <v>1</v>
      </c>
      <c r="J15" s="27">
        <v>0.12379353362160317</v>
      </c>
      <c r="K15" s="27">
        <v>-3.9190684694221378E-2</v>
      </c>
    </row>
    <row r="16" spans="1:11" s="26" customFormat="1" ht="19.2" customHeight="1">
      <c r="A16" s="14" t="s">
        <v>18</v>
      </c>
      <c r="B16" s="69">
        <v>114930.2</v>
      </c>
      <c r="C16" s="69">
        <v>90435.33</v>
      </c>
      <c r="D16" s="69">
        <v>93784.18</v>
      </c>
      <c r="E16" s="27">
        <v>-9.5256755661690118E-2</v>
      </c>
      <c r="F16" s="27">
        <f t="shared" si="0"/>
        <v>3.7030328744308116E-2</v>
      </c>
      <c r="G16" s="27">
        <f t="shared" si="1"/>
        <v>-0.18399010877906763</v>
      </c>
      <c r="H16" s="33"/>
      <c r="I16" s="14" t="s">
        <v>11</v>
      </c>
      <c r="J16" s="20">
        <v>0.12428368253087263</v>
      </c>
      <c r="K16" s="20">
        <v>7.5740018611706095E-2</v>
      </c>
    </row>
    <row r="17" spans="1:11" s="21" customFormat="1" ht="19.2" customHeight="1">
      <c r="A17" s="18" t="s">
        <v>2</v>
      </c>
      <c r="B17" s="72">
        <v>357.16</v>
      </c>
      <c r="C17" s="72">
        <v>559.35670000000005</v>
      </c>
      <c r="D17" s="72">
        <v>573.77200000000005</v>
      </c>
      <c r="E17" s="27">
        <v>4.0450698461710122E-2</v>
      </c>
      <c r="F17" s="27">
        <f>D17/C17-1</f>
        <v>2.5771211822438245E-2</v>
      </c>
      <c r="G17" s="27">
        <f t="shared" si="1"/>
        <v>0.6064844887445402</v>
      </c>
      <c r="H17" s="33"/>
      <c r="I17" s="14" t="s">
        <v>16</v>
      </c>
      <c r="J17" s="27">
        <v>0.13908140619976317</v>
      </c>
      <c r="K17" s="27">
        <v>-3.462622011884342E-2</v>
      </c>
    </row>
    <row r="18" spans="1:11" s="26" customFormat="1" ht="19.2" customHeight="1">
      <c r="A18" s="14" t="s">
        <v>8</v>
      </c>
      <c r="B18" s="69">
        <v>2210.38</v>
      </c>
      <c r="C18" s="69">
        <v>2276.63</v>
      </c>
      <c r="D18" s="69">
        <v>2312.09</v>
      </c>
      <c r="E18" s="27">
        <v>-3.7109810906258422E-3</v>
      </c>
      <c r="F18" s="27">
        <f t="shared" si="0"/>
        <v>1.5575653487830632E-2</v>
      </c>
      <c r="G18" s="27">
        <f t="shared" si="1"/>
        <v>4.601471240239241E-2</v>
      </c>
      <c r="H18" s="33"/>
      <c r="I18" s="14" t="s">
        <v>3</v>
      </c>
      <c r="J18" s="27">
        <v>0.14026406623379772</v>
      </c>
      <c r="K18" s="27">
        <v>7.3282668211612112E-2</v>
      </c>
    </row>
    <row r="19" spans="1:11" s="26" customFormat="1" ht="19.2" customHeight="1">
      <c r="A19" s="18" t="s">
        <v>6</v>
      </c>
      <c r="B19" s="72">
        <v>1654.42</v>
      </c>
      <c r="C19" s="72">
        <v>1705.04</v>
      </c>
      <c r="D19" s="72">
        <v>1723.59</v>
      </c>
      <c r="E19" s="27">
        <v>2.8588664675896602E-2</v>
      </c>
      <c r="F19" s="27">
        <f t="shared" si="0"/>
        <v>1.0879510158119388E-2</v>
      </c>
      <c r="G19" s="27">
        <f t="shared" si="1"/>
        <v>4.1809214105245296E-2</v>
      </c>
      <c r="H19" s="33"/>
      <c r="I19" s="14" t="s">
        <v>10</v>
      </c>
      <c r="J19" s="27">
        <v>0.1435835288988061</v>
      </c>
      <c r="K19" s="27">
        <v>3.5459524316374003E-2</v>
      </c>
    </row>
    <row r="20" spans="1:11" s="19" customFormat="1" ht="19.2" customHeight="1" thickBot="1">
      <c r="A20" s="73" t="s">
        <v>17</v>
      </c>
      <c r="B20" s="74">
        <v>66.930000000000007</v>
      </c>
      <c r="C20" s="74">
        <v>65.989999999999995</v>
      </c>
      <c r="D20" s="74">
        <v>65.2</v>
      </c>
      <c r="E20" s="28">
        <v>-9.1172014873984408E-2</v>
      </c>
      <c r="F20" s="28">
        <f t="shared" si="0"/>
        <v>-1.197151083497483E-2</v>
      </c>
      <c r="G20" s="28">
        <f t="shared" si="1"/>
        <v>-2.5847900791872158E-2</v>
      </c>
      <c r="H20" s="35"/>
      <c r="I20" s="73" t="s">
        <v>12</v>
      </c>
      <c r="J20" s="28">
        <v>0.23932796022294411</v>
      </c>
      <c r="K20" s="28">
        <v>-2.207572082033038E-2</v>
      </c>
    </row>
    <row r="21" spans="1:11" s="24" customFormat="1" ht="13.2" customHeight="1">
      <c r="A21" s="17" t="s">
        <v>93</v>
      </c>
      <c r="F21" s="207"/>
      <c r="G21" s="208"/>
    </row>
    <row r="22" spans="1:11" s="24" customFormat="1">
      <c r="A22" s="25" t="s">
        <v>35</v>
      </c>
      <c r="F22" s="209"/>
      <c r="G22" s="210"/>
      <c r="I22" s="17" t="s">
        <v>94</v>
      </c>
    </row>
    <row r="23" spans="1:11" s="24" customFormat="1">
      <c r="A23" s="17" t="s">
        <v>79</v>
      </c>
      <c r="F23" s="207"/>
      <c r="G23" s="210"/>
    </row>
    <row r="24" spans="1:11">
      <c r="C24" s="36"/>
      <c r="E24" s="6"/>
      <c r="F24" s="211"/>
    </row>
  </sheetData>
  <sortState ref="A3:G20">
    <sortCondition descending="1" ref="F3:F20"/>
    <sortCondition descending="1" ref="G3:G20"/>
  </sortState>
  <mergeCells count="1">
    <mergeCell ref="A1:XFD1"/>
  </mergeCells>
  <phoneticPr fontId="0" type="noConversion"/>
  <hyperlinks>
    <hyperlink ref="A22" r:id="rId1"/>
  </hyperlinks>
  <pageMargins left="0.75" right="0.75" top="1" bottom="1" header="0.5" footer="0.5"/>
  <pageSetup paperSize="9" orientation="portrait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15"/>
  <sheetViews>
    <sheetView zoomScale="70" zoomScaleNormal="70" workbookViewId="0">
      <selection sqref="A1:XFD1"/>
    </sheetView>
  </sheetViews>
  <sheetFormatPr defaultRowHeight="13.2" outlineLevelRow="1" outlineLevelCol="1"/>
  <cols>
    <col min="1" max="1" width="60.5546875" style="79" customWidth="1"/>
    <col min="2" max="4" width="11.77734375" style="79" hidden="1" customWidth="1" outlineLevel="1"/>
    <col min="5" max="5" width="11.77734375" style="139" hidden="1" customWidth="1" outlineLevel="1"/>
    <col min="6" max="6" width="11.77734375" style="140" customWidth="1" collapsed="1"/>
    <col min="7" max="8" width="11.77734375" style="79" customWidth="1"/>
    <col min="9" max="9" width="14.33203125" style="139" customWidth="1"/>
    <col min="10" max="10" width="14.33203125" style="79" customWidth="1"/>
    <col min="11" max="11" width="12.21875" style="79" customWidth="1"/>
    <col min="12" max="247" width="8.88671875" style="79"/>
    <col min="248" max="248" width="62.109375" style="79" customWidth="1"/>
    <col min="249" max="251" width="11" style="79" customWidth="1"/>
    <col min="252" max="253" width="11.44140625" style="79" customWidth="1"/>
    <col min="254" max="254" width="11.33203125" style="79" customWidth="1"/>
    <col min="255" max="255" width="12" style="79" customWidth="1"/>
    <col min="256" max="257" width="10.33203125" style="79" customWidth="1"/>
    <col min="258" max="258" width="12.6640625" style="79" customWidth="1"/>
    <col min="259" max="503" width="8.88671875" style="79"/>
    <col min="504" max="504" width="62.109375" style="79" customWidth="1"/>
    <col min="505" max="507" width="11" style="79" customWidth="1"/>
    <col min="508" max="509" width="11.44140625" style="79" customWidth="1"/>
    <col min="510" max="510" width="11.33203125" style="79" customWidth="1"/>
    <col min="511" max="511" width="12" style="79" customWidth="1"/>
    <col min="512" max="513" width="10.33203125" style="79" customWidth="1"/>
    <col min="514" max="514" width="12.6640625" style="79" customWidth="1"/>
    <col min="515" max="759" width="8.88671875" style="79"/>
    <col min="760" max="760" width="62.109375" style="79" customWidth="1"/>
    <col min="761" max="763" width="11" style="79" customWidth="1"/>
    <col min="764" max="765" width="11.44140625" style="79" customWidth="1"/>
    <col min="766" max="766" width="11.33203125" style="79" customWidth="1"/>
    <col min="767" max="767" width="12" style="79" customWidth="1"/>
    <col min="768" max="769" width="10.33203125" style="79" customWidth="1"/>
    <col min="770" max="770" width="12.6640625" style="79" customWidth="1"/>
    <col min="771" max="1015" width="8.88671875" style="79"/>
    <col min="1016" max="1016" width="62.109375" style="79" customWidth="1"/>
    <col min="1017" max="1019" width="11" style="79" customWidth="1"/>
    <col min="1020" max="1021" width="11.44140625" style="79" customWidth="1"/>
    <col min="1022" max="1022" width="11.33203125" style="79" customWidth="1"/>
    <col min="1023" max="1023" width="12" style="79" customWidth="1"/>
    <col min="1024" max="1025" width="10.33203125" style="79" customWidth="1"/>
    <col min="1026" max="1026" width="12.6640625" style="79" customWidth="1"/>
    <col min="1027" max="1271" width="8.88671875" style="79"/>
    <col min="1272" max="1272" width="62.109375" style="79" customWidth="1"/>
    <col min="1273" max="1275" width="11" style="79" customWidth="1"/>
    <col min="1276" max="1277" width="11.44140625" style="79" customWidth="1"/>
    <col min="1278" max="1278" width="11.33203125" style="79" customWidth="1"/>
    <col min="1279" max="1279" width="12" style="79" customWidth="1"/>
    <col min="1280" max="1281" width="10.33203125" style="79" customWidth="1"/>
    <col min="1282" max="1282" width="12.6640625" style="79" customWidth="1"/>
    <col min="1283" max="1527" width="8.88671875" style="79"/>
    <col min="1528" max="1528" width="62.109375" style="79" customWidth="1"/>
    <col min="1529" max="1531" width="11" style="79" customWidth="1"/>
    <col min="1532" max="1533" width="11.44140625" style="79" customWidth="1"/>
    <col min="1534" max="1534" width="11.33203125" style="79" customWidth="1"/>
    <col min="1535" max="1535" width="12" style="79" customWidth="1"/>
    <col min="1536" max="1537" width="10.33203125" style="79" customWidth="1"/>
    <col min="1538" max="1538" width="12.6640625" style="79" customWidth="1"/>
    <col min="1539" max="1783" width="8.88671875" style="79"/>
    <col min="1784" max="1784" width="62.109375" style="79" customWidth="1"/>
    <col min="1785" max="1787" width="11" style="79" customWidth="1"/>
    <col min="1788" max="1789" width="11.44140625" style="79" customWidth="1"/>
    <col min="1790" max="1790" width="11.33203125" style="79" customWidth="1"/>
    <col min="1791" max="1791" width="12" style="79" customWidth="1"/>
    <col min="1792" max="1793" width="10.33203125" style="79" customWidth="1"/>
    <col min="1794" max="1794" width="12.6640625" style="79" customWidth="1"/>
    <col min="1795" max="2039" width="8.88671875" style="79"/>
    <col min="2040" max="2040" width="62.109375" style="79" customWidth="1"/>
    <col min="2041" max="2043" width="11" style="79" customWidth="1"/>
    <col min="2044" max="2045" width="11.44140625" style="79" customWidth="1"/>
    <col min="2046" max="2046" width="11.33203125" style="79" customWidth="1"/>
    <col min="2047" max="2047" width="12" style="79" customWidth="1"/>
    <col min="2048" max="2049" width="10.33203125" style="79" customWidth="1"/>
    <col min="2050" max="2050" width="12.6640625" style="79" customWidth="1"/>
    <col min="2051" max="2295" width="8.88671875" style="79"/>
    <col min="2296" max="2296" width="62.109375" style="79" customWidth="1"/>
    <col min="2297" max="2299" width="11" style="79" customWidth="1"/>
    <col min="2300" max="2301" width="11.44140625" style="79" customWidth="1"/>
    <col min="2302" max="2302" width="11.33203125" style="79" customWidth="1"/>
    <col min="2303" max="2303" width="12" style="79" customWidth="1"/>
    <col min="2304" max="2305" width="10.33203125" style="79" customWidth="1"/>
    <col min="2306" max="2306" width="12.6640625" style="79" customWidth="1"/>
    <col min="2307" max="2551" width="8.88671875" style="79"/>
    <col min="2552" max="2552" width="62.109375" style="79" customWidth="1"/>
    <col min="2553" max="2555" width="11" style="79" customWidth="1"/>
    <col min="2556" max="2557" width="11.44140625" style="79" customWidth="1"/>
    <col min="2558" max="2558" width="11.33203125" style="79" customWidth="1"/>
    <col min="2559" max="2559" width="12" style="79" customWidth="1"/>
    <col min="2560" max="2561" width="10.33203125" style="79" customWidth="1"/>
    <col min="2562" max="2562" width="12.6640625" style="79" customWidth="1"/>
    <col min="2563" max="2807" width="8.88671875" style="79"/>
    <col min="2808" max="2808" width="62.109375" style="79" customWidth="1"/>
    <col min="2809" max="2811" width="11" style="79" customWidth="1"/>
    <col min="2812" max="2813" width="11.44140625" style="79" customWidth="1"/>
    <col min="2814" max="2814" width="11.33203125" style="79" customWidth="1"/>
    <col min="2815" max="2815" width="12" style="79" customWidth="1"/>
    <col min="2816" max="2817" width="10.33203125" style="79" customWidth="1"/>
    <col min="2818" max="2818" width="12.6640625" style="79" customWidth="1"/>
    <col min="2819" max="3063" width="8.88671875" style="79"/>
    <col min="3064" max="3064" width="62.109375" style="79" customWidth="1"/>
    <col min="3065" max="3067" width="11" style="79" customWidth="1"/>
    <col min="3068" max="3069" width="11.44140625" style="79" customWidth="1"/>
    <col min="3070" max="3070" width="11.33203125" style="79" customWidth="1"/>
    <col min="3071" max="3071" width="12" style="79" customWidth="1"/>
    <col min="3072" max="3073" width="10.33203125" style="79" customWidth="1"/>
    <col min="3074" max="3074" width="12.6640625" style="79" customWidth="1"/>
    <col min="3075" max="3319" width="8.88671875" style="79"/>
    <col min="3320" max="3320" width="62.109375" style="79" customWidth="1"/>
    <col min="3321" max="3323" width="11" style="79" customWidth="1"/>
    <col min="3324" max="3325" width="11.44140625" style="79" customWidth="1"/>
    <col min="3326" max="3326" width="11.33203125" style="79" customWidth="1"/>
    <col min="3327" max="3327" width="12" style="79" customWidth="1"/>
    <col min="3328" max="3329" width="10.33203125" style="79" customWidth="1"/>
    <col min="3330" max="3330" width="12.6640625" style="79" customWidth="1"/>
    <col min="3331" max="3575" width="8.88671875" style="79"/>
    <col min="3576" max="3576" width="62.109375" style="79" customWidth="1"/>
    <col min="3577" max="3579" width="11" style="79" customWidth="1"/>
    <col min="3580" max="3581" width="11.44140625" style="79" customWidth="1"/>
    <col min="3582" max="3582" width="11.33203125" style="79" customWidth="1"/>
    <col min="3583" max="3583" width="12" style="79" customWidth="1"/>
    <col min="3584" max="3585" width="10.33203125" style="79" customWidth="1"/>
    <col min="3586" max="3586" width="12.6640625" style="79" customWidth="1"/>
    <col min="3587" max="3831" width="8.88671875" style="79"/>
    <col min="3832" max="3832" width="62.109375" style="79" customWidth="1"/>
    <col min="3833" max="3835" width="11" style="79" customWidth="1"/>
    <col min="3836" max="3837" width="11.44140625" style="79" customWidth="1"/>
    <col min="3838" max="3838" width="11.33203125" style="79" customWidth="1"/>
    <col min="3839" max="3839" width="12" style="79" customWidth="1"/>
    <col min="3840" max="3841" width="10.33203125" style="79" customWidth="1"/>
    <col min="3842" max="3842" width="12.6640625" style="79" customWidth="1"/>
    <col min="3843" max="4087" width="8.88671875" style="79"/>
    <col min="4088" max="4088" width="62.109375" style="79" customWidth="1"/>
    <col min="4089" max="4091" width="11" style="79" customWidth="1"/>
    <col min="4092" max="4093" width="11.44140625" style="79" customWidth="1"/>
    <col min="4094" max="4094" width="11.33203125" style="79" customWidth="1"/>
    <col min="4095" max="4095" width="12" style="79" customWidth="1"/>
    <col min="4096" max="4097" width="10.33203125" style="79" customWidth="1"/>
    <col min="4098" max="4098" width="12.6640625" style="79" customWidth="1"/>
    <col min="4099" max="4343" width="8.88671875" style="79"/>
    <col min="4344" max="4344" width="62.109375" style="79" customWidth="1"/>
    <col min="4345" max="4347" width="11" style="79" customWidth="1"/>
    <col min="4348" max="4349" width="11.44140625" style="79" customWidth="1"/>
    <col min="4350" max="4350" width="11.33203125" style="79" customWidth="1"/>
    <col min="4351" max="4351" width="12" style="79" customWidth="1"/>
    <col min="4352" max="4353" width="10.33203125" style="79" customWidth="1"/>
    <col min="4354" max="4354" width="12.6640625" style="79" customWidth="1"/>
    <col min="4355" max="4599" width="8.88671875" style="79"/>
    <col min="4600" max="4600" width="62.109375" style="79" customWidth="1"/>
    <col min="4601" max="4603" width="11" style="79" customWidth="1"/>
    <col min="4604" max="4605" width="11.44140625" style="79" customWidth="1"/>
    <col min="4606" max="4606" width="11.33203125" style="79" customWidth="1"/>
    <col min="4607" max="4607" width="12" style="79" customWidth="1"/>
    <col min="4608" max="4609" width="10.33203125" style="79" customWidth="1"/>
    <col min="4610" max="4610" width="12.6640625" style="79" customWidth="1"/>
    <col min="4611" max="4855" width="8.88671875" style="79"/>
    <col min="4856" max="4856" width="62.109375" style="79" customWidth="1"/>
    <col min="4857" max="4859" width="11" style="79" customWidth="1"/>
    <col min="4860" max="4861" width="11.44140625" style="79" customWidth="1"/>
    <col min="4862" max="4862" width="11.33203125" style="79" customWidth="1"/>
    <col min="4863" max="4863" width="12" style="79" customWidth="1"/>
    <col min="4864" max="4865" width="10.33203125" style="79" customWidth="1"/>
    <col min="4866" max="4866" width="12.6640625" style="79" customWidth="1"/>
    <col min="4867" max="5111" width="8.88671875" style="79"/>
    <col min="5112" max="5112" width="62.109375" style="79" customWidth="1"/>
    <col min="5113" max="5115" width="11" style="79" customWidth="1"/>
    <col min="5116" max="5117" width="11.44140625" style="79" customWidth="1"/>
    <col min="5118" max="5118" width="11.33203125" style="79" customWidth="1"/>
    <col min="5119" max="5119" width="12" style="79" customWidth="1"/>
    <col min="5120" max="5121" width="10.33203125" style="79" customWidth="1"/>
    <col min="5122" max="5122" width="12.6640625" style="79" customWidth="1"/>
    <col min="5123" max="5367" width="8.88671875" style="79"/>
    <col min="5368" max="5368" width="62.109375" style="79" customWidth="1"/>
    <col min="5369" max="5371" width="11" style="79" customWidth="1"/>
    <col min="5372" max="5373" width="11.44140625" style="79" customWidth="1"/>
    <col min="5374" max="5374" width="11.33203125" style="79" customWidth="1"/>
    <col min="5375" max="5375" width="12" style="79" customWidth="1"/>
    <col min="5376" max="5377" width="10.33203125" style="79" customWidth="1"/>
    <col min="5378" max="5378" width="12.6640625" style="79" customWidth="1"/>
    <col min="5379" max="5623" width="8.88671875" style="79"/>
    <col min="5624" max="5624" width="62.109375" style="79" customWidth="1"/>
    <col min="5625" max="5627" width="11" style="79" customWidth="1"/>
    <col min="5628" max="5629" width="11.44140625" style="79" customWidth="1"/>
    <col min="5630" max="5630" width="11.33203125" style="79" customWidth="1"/>
    <col min="5631" max="5631" width="12" style="79" customWidth="1"/>
    <col min="5632" max="5633" width="10.33203125" style="79" customWidth="1"/>
    <col min="5634" max="5634" width="12.6640625" style="79" customWidth="1"/>
    <col min="5635" max="5879" width="8.88671875" style="79"/>
    <col min="5880" max="5880" width="62.109375" style="79" customWidth="1"/>
    <col min="5881" max="5883" width="11" style="79" customWidth="1"/>
    <col min="5884" max="5885" width="11.44140625" style="79" customWidth="1"/>
    <col min="5886" max="5886" width="11.33203125" style="79" customWidth="1"/>
    <col min="5887" max="5887" width="12" style="79" customWidth="1"/>
    <col min="5888" max="5889" width="10.33203125" style="79" customWidth="1"/>
    <col min="5890" max="5890" width="12.6640625" style="79" customWidth="1"/>
    <col min="5891" max="6135" width="8.88671875" style="79"/>
    <col min="6136" max="6136" width="62.109375" style="79" customWidth="1"/>
    <col min="6137" max="6139" width="11" style="79" customWidth="1"/>
    <col min="6140" max="6141" width="11.44140625" style="79" customWidth="1"/>
    <col min="6142" max="6142" width="11.33203125" style="79" customWidth="1"/>
    <col min="6143" max="6143" width="12" style="79" customWidth="1"/>
    <col min="6144" max="6145" width="10.33203125" style="79" customWidth="1"/>
    <col min="6146" max="6146" width="12.6640625" style="79" customWidth="1"/>
    <col min="6147" max="6391" width="8.88671875" style="79"/>
    <col min="6392" max="6392" width="62.109375" style="79" customWidth="1"/>
    <col min="6393" max="6395" width="11" style="79" customWidth="1"/>
    <col min="6396" max="6397" width="11.44140625" style="79" customWidth="1"/>
    <col min="6398" max="6398" width="11.33203125" style="79" customWidth="1"/>
    <col min="6399" max="6399" width="12" style="79" customWidth="1"/>
    <col min="6400" max="6401" width="10.33203125" style="79" customWidth="1"/>
    <col min="6402" max="6402" width="12.6640625" style="79" customWidth="1"/>
    <col min="6403" max="6647" width="8.88671875" style="79"/>
    <col min="6648" max="6648" width="62.109375" style="79" customWidth="1"/>
    <col min="6649" max="6651" width="11" style="79" customWidth="1"/>
    <col min="6652" max="6653" width="11.44140625" style="79" customWidth="1"/>
    <col min="6654" max="6654" width="11.33203125" style="79" customWidth="1"/>
    <col min="6655" max="6655" width="12" style="79" customWidth="1"/>
    <col min="6656" max="6657" width="10.33203125" style="79" customWidth="1"/>
    <col min="6658" max="6658" width="12.6640625" style="79" customWidth="1"/>
    <col min="6659" max="6903" width="8.88671875" style="79"/>
    <col min="6904" max="6904" width="62.109375" style="79" customWidth="1"/>
    <col min="6905" max="6907" width="11" style="79" customWidth="1"/>
    <col min="6908" max="6909" width="11.44140625" style="79" customWidth="1"/>
    <col min="6910" max="6910" width="11.33203125" style="79" customWidth="1"/>
    <col min="6911" max="6911" width="12" style="79" customWidth="1"/>
    <col min="6912" max="6913" width="10.33203125" style="79" customWidth="1"/>
    <col min="6914" max="6914" width="12.6640625" style="79" customWidth="1"/>
    <col min="6915" max="7159" width="8.88671875" style="79"/>
    <col min="7160" max="7160" width="62.109375" style="79" customWidth="1"/>
    <col min="7161" max="7163" width="11" style="79" customWidth="1"/>
    <col min="7164" max="7165" width="11.44140625" style="79" customWidth="1"/>
    <col min="7166" max="7166" width="11.33203125" style="79" customWidth="1"/>
    <col min="7167" max="7167" width="12" style="79" customWidth="1"/>
    <col min="7168" max="7169" width="10.33203125" style="79" customWidth="1"/>
    <col min="7170" max="7170" width="12.6640625" style="79" customWidth="1"/>
    <col min="7171" max="7415" width="8.88671875" style="79"/>
    <col min="7416" max="7416" width="62.109375" style="79" customWidth="1"/>
    <col min="7417" max="7419" width="11" style="79" customWidth="1"/>
    <col min="7420" max="7421" width="11.44140625" style="79" customWidth="1"/>
    <col min="7422" max="7422" width="11.33203125" style="79" customWidth="1"/>
    <col min="7423" max="7423" width="12" style="79" customWidth="1"/>
    <col min="7424" max="7425" width="10.33203125" style="79" customWidth="1"/>
    <col min="7426" max="7426" width="12.6640625" style="79" customWidth="1"/>
    <col min="7427" max="7671" width="8.88671875" style="79"/>
    <col min="7672" max="7672" width="62.109375" style="79" customWidth="1"/>
    <col min="7673" max="7675" width="11" style="79" customWidth="1"/>
    <col min="7676" max="7677" width="11.44140625" style="79" customWidth="1"/>
    <col min="7678" max="7678" width="11.33203125" style="79" customWidth="1"/>
    <col min="7679" max="7679" width="12" style="79" customWidth="1"/>
    <col min="7680" max="7681" width="10.33203125" style="79" customWidth="1"/>
    <col min="7682" max="7682" width="12.6640625" style="79" customWidth="1"/>
    <col min="7683" max="7927" width="8.88671875" style="79"/>
    <col min="7928" max="7928" width="62.109375" style="79" customWidth="1"/>
    <col min="7929" max="7931" width="11" style="79" customWidth="1"/>
    <col min="7932" max="7933" width="11.44140625" style="79" customWidth="1"/>
    <col min="7934" max="7934" width="11.33203125" style="79" customWidth="1"/>
    <col min="7935" max="7935" width="12" style="79" customWidth="1"/>
    <col min="7936" max="7937" width="10.33203125" style="79" customWidth="1"/>
    <col min="7938" max="7938" width="12.6640625" style="79" customWidth="1"/>
    <col min="7939" max="8183" width="8.88671875" style="79"/>
    <col min="8184" max="8184" width="62.109375" style="79" customWidth="1"/>
    <col min="8185" max="8187" width="11" style="79" customWidth="1"/>
    <col min="8188" max="8189" width="11.44140625" style="79" customWidth="1"/>
    <col min="8190" max="8190" width="11.33203125" style="79" customWidth="1"/>
    <col min="8191" max="8191" width="12" style="79" customWidth="1"/>
    <col min="8192" max="8193" width="10.33203125" style="79" customWidth="1"/>
    <col min="8194" max="8194" width="12.6640625" style="79" customWidth="1"/>
    <col min="8195" max="8439" width="8.88671875" style="79"/>
    <col min="8440" max="8440" width="62.109375" style="79" customWidth="1"/>
    <col min="8441" max="8443" width="11" style="79" customWidth="1"/>
    <col min="8444" max="8445" width="11.44140625" style="79" customWidth="1"/>
    <col min="8446" max="8446" width="11.33203125" style="79" customWidth="1"/>
    <col min="8447" max="8447" width="12" style="79" customWidth="1"/>
    <col min="8448" max="8449" width="10.33203125" style="79" customWidth="1"/>
    <col min="8450" max="8450" width="12.6640625" style="79" customWidth="1"/>
    <col min="8451" max="8695" width="8.88671875" style="79"/>
    <col min="8696" max="8696" width="62.109375" style="79" customWidth="1"/>
    <col min="8697" max="8699" width="11" style="79" customWidth="1"/>
    <col min="8700" max="8701" width="11.44140625" style="79" customWidth="1"/>
    <col min="8702" max="8702" width="11.33203125" style="79" customWidth="1"/>
    <col min="8703" max="8703" width="12" style="79" customWidth="1"/>
    <col min="8704" max="8705" width="10.33203125" style="79" customWidth="1"/>
    <col min="8706" max="8706" width="12.6640625" style="79" customWidth="1"/>
    <col min="8707" max="8951" width="8.88671875" style="79"/>
    <col min="8952" max="8952" width="62.109375" style="79" customWidth="1"/>
    <col min="8953" max="8955" width="11" style="79" customWidth="1"/>
    <col min="8956" max="8957" width="11.44140625" style="79" customWidth="1"/>
    <col min="8958" max="8958" width="11.33203125" style="79" customWidth="1"/>
    <col min="8959" max="8959" width="12" style="79" customWidth="1"/>
    <col min="8960" max="8961" width="10.33203125" style="79" customWidth="1"/>
    <col min="8962" max="8962" width="12.6640625" style="79" customWidth="1"/>
    <col min="8963" max="9207" width="8.88671875" style="79"/>
    <col min="9208" max="9208" width="62.109375" style="79" customWidth="1"/>
    <col min="9209" max="9211" width="11" style="79" customWidth="1"/>
    <col min="9212" max="9213" width="11.44140625" style="79" customWidth="1"/>
    <col min="9214" max="9214" width="11.33203125" style="79" customWidth="1"/>
    <col min="9215" max="9215" width="12" style="79" customWidth="1"/>
    <col min="9216" max="9217" width="10.33203125" style="79" customWidth="1"/>
    <col min="9218" max="9218" width="12.6640625" style="79" customWidth="1"/>
    <col min="9219" max="9463" width="8.88671875" style="79"/>
    <col min="9464" max="9464" width="62.109375" style="79" customWidth="1"/>
    <col min="9465" max="9467" width="11" style="79" customWidth="1"/>
    <col min="9468" max="9469" width="11.44140625" style="79" customWidth="1"/>
    <col min="9470" max="9470" width="11.33203125" style="79" customWidth="1"/>
    <col min="9471" max="9471" width="12" style="79" customWidth="1"/>
    <col min="9472" max="9473" width="10.33203125" style="79" customWidth="1"/>
    <col min="9474" max="9474" width="12.6640625" style="79" customWidth="1"/>
    <col min="9475" max="9719" width="8.88671875" style="79"/>
    <col min="9720" max="9720" width="62.109375" style="79" customWidth="1"/>
    <col min="9721" max="9723" width="11" style="79" customWidth="1"/>
    <col min="9724" max="9725" width="11.44140625" style="79" customWidth="1"/>
    <col min="9726" max="9726" width="11.33203125" style="79" customWidth="1"/>
    <col min="9727" max="9727" width="12" style="79" customWidth="1"/>
    <col min="9728" max="9729" width="10.33203125" style="79" customWidth="1"/>
    <col min="9730" max="9730" width="12.6640625" style="79" customWidth="1"/>
    <col min="9731" max="9975" width="8.88671875" style="79"/>
    <col min="9976" max="9976" width="62.109375" style="79" customWidth="1"/>
    <col min="9977" max="9979" width="11" style="79" customWidth="1"/>
    <col min="9980" max="9981" width="11.44140625" style="79" customWidth="1"/>
    <col min="9982" max="9982" width="11.33203125" style="79" customWidth="1"/>
    <col min="9983" max="9983" width="12" style="79" customWidth="1"/>
    <col min="9984" max="9985" width="10.33203125" style="79" customWidth="1"/>
    <col min="9986" max="9986" width="12.6640625" style="79" customWidth="1"/>
    <col min="9987" max="10231" width="8.88671875" style="79"/>
    <col min="10232" max="10232" width="62.109375" style="79" customWidth="1"/>
    <col min="10233" max="10235" width="11" style="79" customWidth="1"/>
    <col min="10236" max="10237" width="11.44140625" style="79" customWidth="1"/>
    <col min="10238" max="10238" width="11.33203125" style="79" customWidth="1"/>
    <col min="10239" max="10239" width="12" style="79" customWidth="1"/>
    <col min="10240" max="10241" width="10.33203125" style="79" customWidth="1"/>
    <col min="10242" max="10242" width="12.6640625" style="79" customWidth="1"/>
    <col min="10243" max="10487" width="8.88671875" style="79"/>
    <col min="10488" max="10488" width="62.109375" style="79" customWidth="1"/>
    <col min="10489" max="10491" width="11" style="79" customWidth="1"/>
    <col min="10492" max="10493" width="11.44140625" style="79" customWidth="1"/>
    <col min="10494" max="10494" width="11.33203125" style="79" customWidth="1"/>
    <col min="10495" max="10495" width="12" style="79" customWidth="1"/>
    <col min="10496" max="10497" width="10.33203125" style="79" customWidth="1"/>
    <col min="10498" max="10498" width="12.6640625" style="79" customWidth="1"/>
    <col min="10499" max="10743" width="8.88671875" style="79"/>
    <col min="10744" max="10744" width="62.109375" style="79" customWidth="1"/>
    <col min="10745" max="10747" width="11" style="79" customWidth="1"/>
    <col min="10748" max="10749" width="11.44140625" style="79" customWidth="1"/>
    <col min="10750" max="10750" width="11.33203125" style="79" customWidth="1"/>
    <col min="10751" max="10751" width="12" style="79" customWidth="1"/>
    <col min="10752" max="10753" width="10.33203125" style="79" customWidth="1"/>
    <col min="10754" max="10754" width="12.6640625" style="79" customWidth="1"/>
    <col min="10755" max="10999" width="8.88671875" style="79"/>
    <col min="11000" max="11000" width="62.109375" style="79" customWidth="1"/>
    <col min="11001" max="11003" width="11" style="79" customWidth="1"/>
    <col min="11004" max="11005" width="11.44140625" style="79" customWidth="1"/>
    <col min="11006" max="11006" width="11.33203125" style="79" customWidth="1"/>
    <col min="11007" max="11007" width="12" style="79" customWidth="1"/>
    <col min="11008" max="11009" width="10.33203125" style="79" customWidth="1"/>
    <col min="11010" max="11010" width="12.6640625" style="79" customWidth="1"/>
    <col min="11011" max="11255" width="8.88671875" style="79"/>
    <col min="11256" max="11256" width="62.109375" style="79" customWidth="1"/>
    <col min="11257" max="11259" width="11" style="79" customWidth="1"/>
    <col min="11260" max="11261" width="11.44140625" style="79" customWidth="1"/>
    <col min="11262" max="11262" width="11.33203125" style="79" customWidth="1"/>
    <col min="11263" max="11263" width="12" style="79" customWidth="1"/>
    <col min="11264" max="11265" width="10.33203125" style="79" customWidth="1"/>
    <col min="11266" max="11266" width="12.6640625" style="79" customWidth="1"/>
    <col min="11267" max="11511" width="8.88671875" style="79"/>
    <col min="11512" max="11512" width="62.109375" style="79" customWidth="1"/>
    <col min="11513" max="11515" width="11" style="79" customWidth="1"/>
    <col min="11516" max="11517" width="11.44140625" style="79" customWidth="1"/>
    <col min="11518" max="11518" width="11.33203125" style="79" customWidth="1"/>
    <col min="11519" max="11519" width="12" style="79" customWidth="1"/>
    <col min="11520" max="11521" width="10.33203125" style="79" customWidth="1"/>
    <col min="11522" max="11522" width="12.6640625" style="79" customWidth="1"/>
    <col min="11523" max="11767" width="8.88671875" style="79"/>
    <col min="11768" max="11768" width="62.109375" style="79" customWidth="1"/>
    <col min="11769" max="11771" width="11" style="79" customWidth="1"/>
    <col min="11772" max="11773" width="11.44140625" style="79" customWidth="1"/>
    <col min="11774" max="11774" width="11.33203125" style="79" customWidth="1"/>
    <col min="11775" max="11775" width="12" style="79" customWidth="1"/>
    <col min="11776" max="11777" width="10.33203125" style="79" customWidth="1"/>
    <col min="11778" max="11778" width="12.6640625" style="79" customWidth="1"/>
    <col min="11779" max="12023" width="8.88671875" style="79"/>
    <col min="12024" max="12024" width="62.109375" style="79" customWidth="1"/>
    <col min="12025" max="12027" width="11" style="79" customWidth="1"/>
    <col min="12028" max="12029" width="11.44140625" style="79" customWidth="1"/>
    <col min="12030" max="12030" width="11.33203125" style="79" customWidth="1"/>
    <col min="12031" max="12031" width="12" style="79" customWidth="1"/>
    <col min="12032" max="12033" width="10.33203125" style="79" customWidth="1"/>
    <col min="12034" max="12034" width="12.6640625" style="79" customWidth="1"/>
    <col min="12035" max="12279" width="8.88671875" style="79"/>
    <col min="12280" max="12280" width="62.109375" style="79" customWidth="1"/>
    <col min="12281" max="12283" width="11" style="79" customWidth="1"/>
    <col min="12284" max="12285" width="11.44140625" style="79" customWidth="1"/>
    <col min="12286" max="12286" width="11.33203125" style="79" customWidth="1"/>
    <col min="12287" max="12287" width="12" style="79" customWidth="1"/>
    <col min="12288" max="12289" width="10.33203125" style="79" customWidth="1"/>
    <col min="12290" max="12290" width="12.6640625" style="79" customWidth="1"/>
    <col min="12291" max="12535" width="8.88671875" style="79"/>
    <col min="12536" max="12536" width="62.109375" style="79" customWidth="1"/>
    <col min="12537" max="12539" width="11" style="79" customWidth="1"/>
    <col min="12540" max="12541" width="11.44140625" style="79" customWidth="1"/>
    <col min="12542" max="12542" width="11.33203125" style="79" customWidth="1"/>
    <col min="12543" max="12543" width="12" style="79" customWidth="1"/>
    <col min="12544" max="12545" width="10.33203125" style="79" customWidth="1"/>
    <col min="12546" max="12546" width="12.6640625" style="79" customWidth="1"/>
    <col min="12547" max="12791" width="8.88671875" style="79"/>
    <col min="12792" max="12792" width="62.109375" style="79" customWidth="1"/>
    <col min="12793" max="12795" width="11" style="79" customWidth="1"/>
    <col min="12796" max="12797" width="11.44140625" style="79" customWidth="1"/>
    <col min="12798" max="12798" width="11.33203125" style="79" customWidth="1"/>
    <col min="12799" max="12799" width="12" style="79" customWidth="1"/>
    <col min="12800" max="12801" width="10.33203125" style="79" customWidth="1"/>
    <col min="12802" max="12802" width="12.6640625" style="79" customWidth="1"/>
    <col min="12803" max="13047" width="8.88671875" style="79"/>
    <col min="13048" max="13048" width="62.109375" style="79" customWidth="1"/>
    <col min="13049" max="13051" width="11" style="79" customWidth="1"/>
    <col min="13052" max="13053" width="11.44140625" style="79" customWidth="1"/>
    <col min="13054" max="13054" width="11.33203125" style="79" customWidth="1"/>
    <col min="13055" max="13055" width="12" style="79" customWidth="1"/>
    <col min="13056" max="13057" width="10.33203125" style="79" customWidth="1"/>
    <col min="13058" max="13058" width="12.6640625" style="79" customWidth="1"/>
    <col min="13059" max="13303" width="8.88671875" style="79"/>
    <col min="13304" max="13304" width="62.109375" style="79" customWidth="1"/>
    <col min="13305" max="13307" width="11" style="79" customWidth="1"/>
    <col min="13308" max="13309" width="11.44140625" style="79" customWidth="1"/>
    <col min="13310" max="13310" width="11.33203125" style="79" customWidth="1"/>
    <col min="13311" max="13311" width="12" style="79" customWidth="1"/>
    <col min="13312" max="13313" width="10.33203125" style="79" customWidth="1"/>
    <col min="13314" max="13314" width="12.6640625" style="79" customWidth="1"/>
    <col min="13315" max="13559" width="8.88671875" style="79"/>
    <col min="13560" max="13560" width="62.109375" style="79" customWidth="1"/>
    <col min="13561" max="13563" width="11" style="79" customWidth="1"/>
    <col min="13564" max="13565" width="11.44140625" style="79" customWidth="1"/>
    <col min="13566" max="13566" width="11.33203125" style="79" customWidth="1"/>
    <col min="13567" max="13567" width="12" style="79" customWidth="1"/>
    <col min="13568" max="13569" width="10.33203125" style="79" customWidth="1"/>
    <col min="13570" max="13570" width="12.6640625" style="79" customWidth="1"/>
    <col min="13571" max="13815" width="8.88671875" style="79"/>
    <col min="13816" max="13816" width="62.109375" style="79" customWidth="1"/>
    <col min="13817" max="13819" width="11" style="79" customWidth="1"/>
    <col min="13820" max="13821" width="11.44140625" style="79" customWidth="1"/>
    <col min="13822" max="13822" width="11.33203125" style="79" customWidth="1"/>
    <col min="13823" max="13823" width="12" style="79" customWidth="1"/>
    <col min="13824" max="13825" width="10.33203125" style="79" customWidth="1"/>
    <col min="13826" max="13826" width="12.6640625" style="79" customWidth="1"/>
    <col min="13827" max="14071" width="8.88671875" style="79"/>
    <col min="14072" max="14072" width="62.109375" style="79" customWidth="1"/>
    <col min="14073" max="14075" width="11" style="79" customWidth="1"/>
    <col min="14076" max="14077" width="11.44140625" style="79" customWidth="1"/>
    <col min="14078" max="14078" width="11.33203125" style="79" customWidth="1"/>
    <col min="14079" max="14079" width="12" style="79" customWidth="1"/>
    <col min="14080" max="14081" width="10.33203125" style="79" customWidth="1"/>
    <col min="14082" max="14082" width="12.6640625" style="79" customWidth="1"/>
    <col min="14083" max="14327" width="8.88671875" style="79"/>
    <col min="14328" max="14328" width="62.109375" style="79" customWidth="1"/>
    <col min="14329" max="14331" width="11" style="79" customWidth="1"/>
    <col min="14332" max="14333" width="11.44140625" style="79" customWidth="1"/>
    <col min="14334" max="14334" width="11.33203125" style="79" customWidth="1"/>
    <col min="14335" max="14335" width="12" style="79" customWidth="1"/>
    <col min="14336" max="14337" width="10.33203125" style="79" customWidth="1"/>
    <col min="14338" max="14338" width="12.6640625" style="79" customWidth="1"/>
    <col min="14339" max="14583" width="8.88671875" style="79"/>
    <col min="14584" max="14584" width="62.109375" style="79" customWidth="1"/>
    <col min="14585" max="14587" width="11" style="79" customWidth="1"/>
    <col min="14588" max="14589" width="11.44140625" style="79" customWidth="1"/>
    <col min="14590" max="14590" width="11.33203125" style="79" customWidth="1"/>
    <col min="14591" max="14591" width="12" style="79" customWidth="1"/>
    <col min="14592" max="14593" width="10.33203125" style="79" customWidth="1"/>
    <col min="14594" max="14594" width="12.6640625" style="79" customWidth="1"/>
    <col min="14595" max="14839" width="8.88671875" style="79"/>
    <col min="14840" max="14840" width="62.109375" style="79" customWidth="1"/>
    <col min="14841" max="14843" width="11" style="79" customWidth="1"/>
    <col min="14844" max="14845" width="11.44140625" style="79" customWidth="1"/>
    <col min="14846" max="14846" width="11.33203125" style="79" customWidth="1"/>
    <col min="14847" max="14847" width="12" style="79" customWidth="1"/>
    <col min="14848" max="14849" width="10.33203125" style="79" customWidth="1"/>
    <col min="14850" max="14850" width="12.6640625" style="79" customWidth="1"/>
    <col min="14851" max="15095" width="8.88671875" style="79"/>
    <col min="15096" max="15096" width="62.109375" style="79" customWidth="1"/>
    <col min="15097" max="15099" width="11" style="79" customWidth="1"/>
    <col min="15100" max="15101" width="11.44140625" style="79" customWidth="1"/>
    <col min="15102" max="15102" width="11.33203125" style="79" customWidth="1"/>
    <col min="15103" max="15103" width="12" style="79" customWidth="1"/>
    <col min="15104" max="15105" width="10.33203125" style="79" customWidth="1"/>
    <col min="15106" max="15106" width="12.6640625" style="79" customWidth="1"/>
    <col min="15107" max="15351" width="8.88671875" style="79"/>
    <col min="15352" max="15352" width="62.109375" style="79" customWidth="1"/>
    <col min="15353" max="15355" width="11" style="79" customWidth="1"/>
    <col min="15356" max="15357" width="11.44140625" style="79" customWidth="1"/>
    <col min="15358" max="15358" width="11.33203125" style="79" customWidth="1"/>
    <col min="15359" max="15359" width="12" style="79" customWidth="1"/>
    <col min="15360" max="15361" width="10.33203125" style="79" customWidth="1"/>
    <col min="15362" max="15362" width="12.6640625" style="79" customWidth="1"/>
    <col min="15363" max="15607" width="8.88671875" style="79"/>
    <col min="15608" max="15608" width="62.109375" style="79" customWidth="1"/>
    <col min="15609" max="15611" width="11" style="79" customWidth="1"/>
    <col min="15612" max="15613" width="11.44140625" style="79" customWidth="1"/>
    <col min="15614" max="15614" width="11.33203125" style="79" customWidth="1"/>
    <col min="15615" max="15615" width="12" style="79" customWidth="1"/>
    <col min="15616" max="15617" width="10.33203125" style="79" customWidth="1"/>
    <col min="15618" max="15618" width="12.6640625" style="79" customWidth="1"/>
    <col min="15619" max="15863" width="8.88671875" style="79"/>
    <col min="15864" max="15864" width="62.109375" style="79" customWidth="1"/>
    <col min="15865" max="15867" width="11" style="79" customWidth="1"/>
    <col min="15868" max="15869" width="11.44140625" style="79" customWidth="1"/>
    <col min="15870" max="15870" width="11.33203125" style="79" customWidth="1"/>
    <col min="15871" max="15871" width="12" style="79" customWidth="1"/>
    <col min="15872" max="15873" width="10.33203125" style="79" customWidth="1"/>
    <col min="15874" max="15874" width="12.6640625" style="79" customWidth="1"/>
    <col min="15875" max="16119" width="8.88671875" style="79"/>
    <col min="16120" max="16120" width="62.109375" style="79" customWidth="1"/>
    <col min="16121" max="16123" width="11" style="79" customWidth="1"/>
    <col min="16124" max="16125" width="11.44140625" style="79" customWidth="1"/>
    <col min="16126" max="16126" width="11.33203125" style="79" customWidth="1"/>
    <col min="16127" max="16127" width="12" style="79" customWidth="1"/>
    <col min="16128" max="16129" width="10.33203125" style="79" customWidth="1"/>
    <col min="16130" max="16130" width="12.6640625" style="79" customWidth="1"/>
    <col min="16131" max="16384" width="8.88671875" style="79"/>
  </cols>
  <sheetData>
    <row r="1" spans="1:12" s="216" customFormat="1" ht="26.4" customHeight="1" thickBot="1">
      <c r="A1" s="215" t="s">
        <v>36</v>
      </c>
    </row>
    <row r="2" spans="1:12" ht="42.6" customHeight="1" thickBot="1">
      <c r="A2" s="180" t="s">
        <v>31</v>
      </c>
      <c r="B2" s="170" t="s">
        <v>33</v>
      </c>
      <c r="C2" s="75" t="s">
        <v>34</v>
      </c>
      <c r="D2" s="75" t="s">
        <v>37</v>
      </c>
      <c r="E2" s="76" t="s">
        <v>80</v>
      </c>
      <c r="F2" s="38" t="s">
        <v>95</v>
      </c>
      <c r="G2" s="38" t="s">
        <v>81</v>
      </c>
      <c r="H2" s="76" t="s">
        <v>96</v>
      </c>
      <c r="I2" s="77" t="s">
        <v>97</v>
      </c>
      <c r="J2" s="78" t="s">
        <v>98</v>
      </c>
    </row>
    <row r="3" spans="1:12" ht="20.399999999999999" customHeight="1">
      <c r="A3" s="182" t="s">
        <v>32</v>
      </c>
      <c r="B3" s="171">
        <v>2594</v>
      </c>
      <c r="C3" s="80">
        <v>2247</v>
      </c>
      <c r="D3" s="81">
        <v>1631</v>
      </c>
      <c r="E3" s="83">
        <v>982</v>
      </c>
      <c r="F3" s="82">
        <v>743</v>
      </c>
      <c r="G3" s="82">
        <v>884</v>
      </c>
      <c r="H3" s="83">
        <v>736</v>
      </c>
      <c r="I3" s="84">
        <f>H3/G3-1</f>
        <v>-0.16742081447963797</v>
      </c>
      <c r="J3" s="88">
        <f>H3/F3-1</f>
        <v>-9.421265141319024E-3</v>
      </c>
      <c r="K3" s="190"/>
    </row>
    <row r="4" spans="1:12" ht="20.399999999999999" customHeight="1">
      <c r="A4" s="183" t="s">
        <v>28</v>
      </c>
      <c r="B4" s="172">
        <v>729</v>
      </c>
      <c r="C4" s="85">
        <v>562</v>
      </c>
      <c r="D4" s="86">
        <v>313</v>
      </c>
      <c r="E4" s="86">
        <v>355</v>
      </c>
      <c r="F4" s="87">
        <v>351</v>
      </c>
      <c r="G4" s="87">
        <v>377</v>
      </c>
      <c r="H4" s="86">
        <v>365</v>
      </c>
      <c r="I4" s="84">
        <f t="shared" ref="I4:I31" si="0">H4/G4-1</f>
        <v>-3.1830238726790472E-2</v>
      </c>
      <c r="J4" s="88">
        <f t="shared" ref="J4:J31" si="1">H4/F4-1</f>
        <v>3.9886039886039892E-2</v>
      </c>
      <c r="K4" s="190"/>
    </row>
    <row r="5" spans="1:12" s="95" customFormat="1" ht="18" hidden="1" customHeight="1" outlineLevel="1">
      <c r="A5" s="89" t="s">
        <v>75</v>
      </c>
      <c r="B5" s="90">
        <v>0.28103315343099461</v>
      </c>
      <c r="C5" s="90">
        <v>0.25011125945705387</v>
      </c>
      <c r="D5" s="90">
        <v>0.19190680564071122</v>
      </c>
      <c r="E5" s="90">
        <v>0.36150712830957232</v>
      </c>
      <c r="F5" s="91">
        <v>0.47240915208613726</v>
      </c>
      <c r="G5" s="91">
        <f>G4/$G$3</f>
        <v>0.4264705882352941</v>
      </c>
      <c r="H5" s="92">
        <f>H4/$H$3</f>
        <v>0.49592391304347827</v>
      </c>
      <c r="I5" s="93">
        <f t="shared" si="0"/>
        <v>0.16285607196401797</v>
      </c>
      <c r="J5" s="94">
        <f t="shared" si="1"/>
        <v>4.9776260374086556E-2</v>
      </c>
      <c r="K5" s="37"/>
      <c r="L5" s="37"/>
    </row>
    <row r="6" spans="1:12" ht="18" customHeight="1" collapsed="1">
      <c r="A6" s="181" t="s">
        <v>74</v>
      </c>
      <c r="B6" s="173">
        <v>263</v>
      </c>
      <c r="C6" s="97">
        <v>265</v>
      </c>
      <c r="D6" s="97">
        <v>274</v>
      </c>
      <c r="E6" s="97">
        <v>331</v>
      </c>
      <c r="F6" s="98">
        <v>330</v>
      </c>
      <c r="G6" s="98">
        <v>357</v>
      </c>
      <c r="H6" s="97">
        <v>347</v>
      </c>
      <c r="I6" s="99">
        <f>H6/G6-1</f>
        <v>-2.8011204481792729E-2</v>
      </c>
      <c r="J6" s="100">
        <f>H6/F6-1</f>
        <v>5.1515151515151514E-2</v>
      </c>
      <c r="K6" s="190"/>
    </row>
    <row r="7" spans="1:12" s="106" customFormat="1" ht="18" hidden="1" customHeight="1" outlineLevel="1">
      <c r="A7" s="89" t="s">
        <v>76</v>
      </c>
      <c r="B7" s="101">
        <v>0.3607681755829904</v>
      </c>
      <c r="C7" s="102">
        <v>0.47153024911032027</v>
      </c>
      <c r="D7" s="102">
        <v>0.87539936102236426</v>
      </c>
      <c r="E7" s="102">
        <v>0.93239436619718308</v>
      </c>
      <c r="F7" s="103">
        <v>0.94017094017094016</v>
      </c>
      <c r="G7" s="103">
        <f>G6/$G$4</f>
        <v>0.94694960212201595</v>
      </c>
      <c r="H7" s="102">
        <f>H6/$H$4</f>
        <v>0.9506849315068493</v>
      </c>
      <c r="I7" s="104">
        <f t="shared" si="0"/>
        <v>3.9445915352440686E-3</v>
      </c>
      <c r="J7" s="105">
        <f t="shared" si="1"/>
        <v>1.1183063511830627E-2</v>
      </c>
      <c r="K7" s="190"/>
    </row>
    <row r="8" spans="1:12" ht="18" customHeight="1" collapsed="1">
      <c r="A8" s="184" t="s">
        <v>38</v>
      </c>
      <c r="B8" s="173">
        <v>126</v>
      </c>
      <c r="C8" s="96">
        <v>31</v>
      </c>
      <c r="D8" s="96">
        <v>7</v>
      </c>
      <c r="E8" s="97">
        <v>6</v>
      </c>
      <c r="F8" s="98">
        <v>6</v>
      </c>
      <c r="G8" s="98">
        <v>5</v>
      </c>
      <c r="H8" s="97">
        <v>3</v>
      </c>
      <c r="I8" s="99">
        <f t="shared" si="0"/>
        <v>-0.4</v>
      </c>
      <c r="J8" s="100">
        <f t="shared" si="1"/>
        <v>-0.5</v>
      </c>
      <c r="K8" s="190"/>
    </row>
    <row r="9" spans="1:12" s="106" customFormat="1" ht="18" hidden="1" customHeight="1" outlineLevel="1">
      <c r="A9" s="89" t="s">
        <v>76</v>
      </c>
      <c r="B9" s="101">
        <v>0.1728395061728395</v>
      </c>
      <c r="C9" s="102">
        <v>5.5160142348754451E-2</v>
      </c>
      <c r="D9" s="102">
        <v>2.2364217252396165E-2</v>
      </c>
      <c r="E9" s="102">
        <v>1.6901408450704224E-2</v>
      </c>
      <c r="F9" s="103">
        <v>1.7094017094017096E-2</v>
      </c>
      <c r="G9" s="103">
        <f>G8/$G$4</f>
        <v>1.3262599469496022E-2</v>
      </c>
      <c r="H9" s="102">
        <f>H8/$H$4</f>
        <v>8.21917808219178E-3</v>
      </c>
      <c r="I9" s="104">
        <f t="shared" si="0"/>
        <v>-0.38027397260273976</v>
      </c>
      <c r="J9" s="105">
        <f t="shared" si="1"/>
        <v>-0.51917808219178085</v>
      </c>
      <c r="K9" s="190"/>
    </row>
    <row r="10" spans="1:12" ht="18" customHeight="1" collapsed="1">
      <c r="A10" s="184" t="s">
        <v>29</v>
      </c>
      <c r="B10" s="173">
        <v>224</v>
      </c>
      <c r="C10" s="97">
        <v>91</v>
      </c>
      <c r="D10" s="97">
        <v>26</v>
      </c>
      <c r="E10" s="97">
        <v>12</v>
      </c>
      <c r="F10" s="98">
        <v>11</v>
      </c>
      <c r="G10" s="98">
        <v>10</v>
      </c>
      <c r="H10" s="97">
        <v>10</v>
      </c>
      <c r="I10" s="99">
        <f t="shared" si="0"/>
        <v>0</v>
      </c>
      <c r="J10" s="100">
        <f t="shared" si="1"/>
        <v>-9.0909090909090939E-2</v>
      </c>
      <c r="K10" s="190"/>
    </row>
    <row r="11" spans="1:12" s="106" customFormat="1" ht="18" hidden="1" customHeight="1" outlineLevel="1">
      <c r="A11" s="89" t="s">
        <v>76</v>
      </c>
      <c r="B11" s="101">
        <v>0.30727023319615915</v>
      </c>
      <c r="C11" s="102">
        <v>0.16192170818505339</v>
      </c>
      <c r="D11" s="102">
        <v>8.3067092651757185E-2</v>
      </c>
      <c r="E11" s="102">
        <v>3.3802816901408447E-2</v>
      </c>
      <c r="F11" s="103">
        <v>3.1339031339031341E-2</v>
      </c>
      <c r="G11" s="103">
        <f>G10/$G$4</f>
        <v>2.6525198938992044E-2</v>
      </c>
      <c r="H11" s="102">
        <f>H10/$H$4</f>
        <v>2.7397260273972601E-2</v>
      </c>
      <c r="I11" s="104">
        <f t="shared" si="0"/>
        <v>3.2876712328766988E-2</v>
      </c>
      <c r="J11" s="105">
        <f t="shared" si="1"/>
        <v>-0.12577833125778337</v>
      </c>
      <c r="K11" s="190"/>
    </row>
    <row r="12" spans="1:12" ht="18" customHeight="1" collapsed="1">
      <c r="A12" s="185" t="s">
        <v>63</v>
      </c>
      <c r="B12" s="174">
        <v>4</v>
      </c>
      <c r="C12" s="107">
        <v>0</v>
      </c>
      <c r="D12" s="107">
        <v>0</v>
      </c>
      <c r="E12" s="107">
        <v>0</v>
      </c>
      <c r="F12" s="108">
        <v>0</v>
      </c>
      <c r="G12" s="108">
        <v>0</v>
      </c>
      <c r="H12" s="107">
        <v>0</v>
      </c>
      <c r="I12" s="109" t="s">
        <v>101</v>
      </c>
      <c r="J12" s="110" t="s">
        <v>101</v>
      </c>
      <c r="K12" s="190"/>
    </row>
    <row r="13" spans="1:12" s="106" customFormat="1" ht="18" hidden="1" customHeight="1" outlineLevel="1">
      <c r="A13" s="89" t="s">
        <v>76</v>
      </c>
      <c r="B13" s="102">
        <v>5.4869684499314125E-3</v>
      </c>
      <c r="C13" s="102">
        <v>0</v>
      </c>
      <c r="D13" s="102">
        <v>0</v>
      </c>
      <c r="E13" s="102">
        <v>0</v>
      </c>
      <c r="F13" s="103">
        <v>0</v>
      </c>
      <c r="G13" s="103">
        <f>G12/$G$4</f>
        <v>0</v>
      </c>
      <c r="H13" s="102">
        <f>H12/$H$4</f>
        <v>0</v>
      </c>
      <c r="I13" s="109" t="s">
        <v>101</v>
      </c>
      <c r="J13" s="110" t="s">
        <v>101</v>
      </c>
      <c r="K13" s="190"/>
    </row>
    <row r="14" spans="1:12" ht="18" customHeight="1" collapsed="1">
      <c r="A14" s="187" t="s">
        <v>30</v>
      </c>
      <c r="B14" s="175">
        <v>1</v>
      </c>
      <c r="C14" s="111">
        <v>141</v>
      </c>
      <c r="D14" s="111">
        <v>0</v>
      </c>
      <c r="E14" s="111">
        <v>0</v>
      </c>
      <c r="F14" s="112">
        <v>0</v>
      </c>
      <c r="G14" s="112">
        <v>0</v>
      </c>
      <c r="H14" s="111">
        <v>0</v>
      </c>
      <c r="I14" s="113" t="s">
        <v>101</v>
      </c>
      <c r="J14" s="186" t="s">
        <v>101</v>
      </c>
      <c r="K14" s="190"/>
    </row>
    <row r="15" spans="1:12" s="106" customFormat="1" ht="18" hidden="1" customHeight="1" outlineLevel="1">
      <c r="A15" s="114" t="s">
        <v>76</v>
      </c>
      <c r="B15" s="115">
        <v>1.3717421124828531E-3</v>
      </c>
      <c r="C15" s="115">
        <v>0.25088967971530252</v>
      </c>
      <c r="D15" s="115">
        <v>0</v>
      </c>
      <c r="E15" s="115">
        <v>0</v>
      </c>
      <c r="F15" s="116">
        <v>0</v>
      </c>
      <c r="G15" s="116">
        <f>G14/$G$4</f>
        <v>0</v>
      </c>
      <c r="H15" s="115">
        <f>H14/$H$4</f>
        <v>0</v>
      </c>
      <c r="I15" s="117" t="s">
        <v>101</v>
      </c>
      <c r="J15" s="118" t="s">
        <v>101</v>
      </c>
      <c r="K15" s="190"/>
    </row>
    <row r="16" spans="1:12" ht="18" hidden="1" customHeight="1" outlineLevel="1">
      <c r="A16" s="119" t="s">
        <v>39</v>
      </c>
      <c r="B16" s="120">
        <v>0.84773662551440343</v>
      </c>
      <c r="C16" s="120">
        <v>0.93950177935943058</v>
      </c>
      <c r="D16" s="120">
        <v>0.98083067092651754</v>
      </c>
      <c r="E16" s="120">
        <v>0.98309859154929569</v>
      </c>
      <c r="F16" s="121">
        <v>0.98860398860398901</v>
      </c>
      <c r="G16" s="121">
        <f>SUM(G7,G9,G11,G13,G15)</f>
        <v>0.98673740053050407</v>
      </c>
      <c r="H16" s="120">
        <f>SUM(H7,H9,H11,H13,H15)</f>
        <v>0.98630136986301364</v>
      </c>
      <c r="I16" s="84">
        <f t="shared" si="0"/>
        <v>-4.4189129474159206E-4</v>
      </c>
      <c r="J16" s="88">
        <f t="shared" si="1"/>
        <v>-2.3291618964909055E-3</v>
      </c>
      <c r="K16" s="190"/>
    </row>
    <row r="17" spans="1:11" ht="18" customHeight="1" collapsed="1">
      <c r="A17" s="188" t="s">
        <v>48</v>
      </c>
      <c r="B17" s="176">
        <v>629429.38</v>
      </c>
      <c r="C17" s="122">
        <v>290771.03000000003</v>
      </c>
      <c r="D17" s="123">
        <v>236953.30000000002</v>
      </c>
      <c r="E17" s="123">
        <v>205796.13</v>
      </c>
      <c r="F17" s="124">
        <v>67252.75</v>
      </c>
      <c r="G17" s="124">
        <v>61608.800000000003</v>
      </c>
      <c r="H17" s="123">
        <v>76342.45</v>
      </c>
      <c r="I17" s="84">
        <f t="shared" si="0"/>
        <v>0.23914846580358629</v>
      </c>
      <c r="J17" s="88">
        <f t="shared" si="1"/>
        <v>0.13515729840043722</v>
      </c>
      <c r="K17" s="190"/>
    </row>
    <row r="18" spans="1:11" ht="18" customHeight="1">
      <c r="A18" s="189" t="s">
        <v>73</v>
      </c>
      <c r="B18" s="177">
        <v>553291.34</v>
      </c>
      <c r="C18" s="125">
        <v>253319.74</v>
      </c>
      <c r="D18" s="126">
        <v>211257.14999999997</v>
      </c>
      <c r="E18" s="126">
        <v>189555.01</v>
      </c>
      <c r="F18" s="127">
        <v>62706.32</v>
      </c>
      <c r="G18" s="127">
        <v>56663.17</v>
      </c>
      <c r="H18" s="126">
        <v>73155.38</v>
      </c>
      <c r="I18" s="93">
        <f t="shared" si="0"/>
        <v>0.29105695992652736</v>
      </c>
      <c r="J18" s="94">
        <f t="shared" si="1"/>
        <v>0.16663487827064327</v>
      </c>
      <c r="K18" s="190"/>
    </row>
    <row r="19" spans="1:11" s="106" customFormat="1" ht="18" hidden="1" customHeight="1" outlineLevel="1">
      <c r="A19" s="89" t="s">
        <v>77</v>
      </c>
      <c r="B19" s="102">
        <v>0.87903640595867949</v>
      </c>
      <c r="C19" s="102">
        <v>0.87120006418796248</v>
      </c>
      <c r="D19" s="102">
        <v>0.89155605767043522</v>
      </c>
      <c r="E19" s="102">
        <v>0.92108150916151832</v>
      </c>
      <c r="F19" s="103">
        <v>0.93239785733668878</v>
      </c>
      <c r="G19" s="103">
        <f>G18/$G$17</f>
        <v>0.91972526652036712</v>
      </c>
      <c r="H19" s="102">
        <f>H18/$H$17</f>
        <v>0.95825297720992719</v>
      </c>
      <c r="I19" s="104">
        <f t="shared" si="0"/>
        <v>4.1890455869852739E-2</v>
      </c>
      <c r="J19" s="105">
        <f t="shared" si="1"/>
        <v>2.7729707516801039E-2</v>
      </c>
      <c r="K19" s="190"/>
    </row>
    <row r="20" spans="1:11" ht="18" customHeight="1" collapsed="1">
      <c r="A20" s="184" t="s">
        <v>40</v>
      </c>
      <c r="B20" s="178">
        <v>26597.1</v>
      </c>
      <c r="C20" s="128">
        <v>5810.88</v>
      </c>
      <c r="D20" s="129">
        <v>2179.9700000000003</v>
      </c>
      <c r="E20" s="126">
        <v>5051.5600000000004</v>
      </c>
      <c r="F20" s="127">
        <v>565.82000000000005</v>
      </c>
      <c r="G20" s="127">
        <v>171.59</v>
      </c>
      <c r="H20" s="126">
        <v>165.75</v>
      </c>
      <c r="I20" s="99">
        <f t="shared" si="0"/>
        <v>-3.4034617401946465E-2</v>
      </c>
      <c r="J20" s="100">
        <f t="shared" si="1"/>
        <v>-0.70706231663780006</v>
      </c>
      <c r="K20" s="190"/>
    </row>
    <row r="21" spans="1:11" s="106" customFormat="1" ht="18" hidden="1" customHeight="1" outlineLevel="1">
      <c r="A21" s="89" t="s">
        <v>77</v>
      </c>
      <c r="B21" s="102">
        <v>4.2255892154255653E-2</v>
      </c>
      <c r="C21" s="102">
        <v>1.9984384276521633E-2</v>
      </c>
      <c r="D21" s="102">
        <v>9.1999984807132878E-3</v>
      </c>
      <c r="E21" s="102">
        <v>2.4546428545570806E-2</v>
      </c>
      <c r="F21" s="103">
        <v>8.4133362576251543E-3</v>
      </c>
      <c r="G21" s="103">
        <f>G20/$G$17</f>
        <v>2.785154068899248E-3</v>
      </c>
      <c r="H21" s="102">
        <f>H20/$H$17</f>
        <v>2.1711380758673584E-3</v>
      </c>
      <c r="I21" s="104">
        <f t="shared" si="0"/>
        <v>-0.22046033283701316</v>
      </c>
      <c r="J21" s="105">
        <f t="shared" si="1"/>
        <v>-0.74194088891911125</v>
      </c>
      <c r="K21" s="190"/>
    </row>
    <row r="22" spans="1:11" ht="18" customHeight="1" collapsed="1">
      <c r="A22" s="184" t="s">
        <v>41</v>
      </c>
      <c r="B22" s="178">
        <v>33804.379999999997</v>
      </c>
      <c r="C22" s="128">
        <v>13604.11</v>
      </c>
      <c r="D22" s="129">
        <v>9433.7300000000014</v>
      </c>
      <c r="E22" s="126">
        <v>6120.09</v>
      </c>
      <c r="F22" s="127">
        <v>2499.4499999999998</v>
      </c>
      <c r="G22" s="127">
        <v>4160.01</v>
      </c>
      <c r="H22" s="126">
        <v>2790.13</v>
      </c>
      <c r="I22" s="99">
        <f t="shared" si="0"/>
        <v>-0.32929728534306413</v>
      </c>
      <c r="J22" s="100">
        <f t="shared" si="1"/>
        <v>0.11629758546880331</v>
      </c>
      <c r="K22" s="190"/>
    </row>
    <row r="23" spans="1:11" s="106" customFormat="1" ht="18" hidden="1" customHeight="1" outlineLevel="1">
      <c r="A23" s="89" t="s">
        <v>77</v>
      </c>
      <c r="B23" s="102">
        <v>5.3706390381713667E-2</v>
      </c>
      <c r="C23" s="102">
        <v>4.6786332187219615E-2</v>
      </c>
      <c r="D23" s="102">
        <v>3.9812612865066661E-2</v>
      </c>
      <c r="E23" s="102">
        <v>2.9738605871743068E-2</v>
      </c>
      <c r="F23" s="103">
        <v>3.7165022991624878E-2</v>
      </c>
      <c r="G23" s="103">
        <f>G22/$G$17</f>
        <v>6.7522983729597072E-2</v>
      </c>
      <c r="H23" s="102">
        <f>H22/$H$17</f>
        <v>3.6547556438128459E-2</v>
      </c>
      <c r="I23" s="104">
        <f t="shared" si="0"/>
        <v>-0.45873901863568389</v>
      </c>
      <c r="J23" s="105">
        <f t="shared" si="1"/>
        <v>-1.6614184622879558E-2</v>
      </c>
      <c r="K23" s="190"/>
    </row>
    <row r="24" spans="1:11" ht="18" customHeight="1" collapsed="1">
      <c r="A24" s="185" t="s">
        <v>44</v>
      </c>
      <c r="B24" s="179">
        <v>580.30999999999995</v>
      </c>
      <c r="C24" s="130">
        <v>19.8</v>
      </c>
      <c r="D24" s="131">
        <v>0</v>
      </c>
      <c r="E24" s="131">
        <v>0</v>
      </c>
      <c r="F24" s="132">
        <v>0</v>
      </c>
      <c r="G24" s="132">
        <v>0</v>
      </c>
      <c r="H24" s="131">
        <v>0</v>
      </c>
      <c r="I24" s="109" t="s">
        <v>101</v>
      </c>
      <c r="J24" s="110" t="s">
        <v>101</v>
      </c>
      <c r="K24" s="190"/>
    </row>
    <row r="25" spans="1:11" s="106" customFormat="1" ht="18" hidden="1" customHeight="1" outlineLevel="1">
      <c r="A25" s="89" t="s">
        <v>77</v>
      </c>
      <c r="B25" s="102">
        <v>9.219620475930118E-4</v>
      </c>
      <c r="C25" s="102">
        <v>6.8094816736041403E-5</v>
      </c>
      <c r="D25" s="102">
        <v>0</v>
      </c>
      <c r="E25" s="102">
        <v>0</v>
      </c>
      <c r="F25" s="103">
        <v>0</v>
      </c>
      <c r="G25" s="103">
        <f>G24/$G$17</f>
        <v>0</v>
      </c>
      <c r="H25" s="102">
        <f>H24/$H$17</f>
        <v>0</v>
      </c>
      <c r="I25" s="109" t="s">
        <v>101</v>
      </c>
      <c r="J25" s="110" t="s">
        <v>101</v>
      </c>
      <c r="K25" s="190"/>
    </row>
    <row r="26" spans="1:11" ht="18" customHeight="1" collapsed="1">
      <c r="A26" s="185" t="s">
        <v>45</v>
      </c>
      <c r="B26" s="179">
        <v>1000.26</v>
      </c>
      <c r="C26" s="130">
        <v>8714.5400000000009</v>
      </c>
      <c r="D26" s="131">
        <v>11376.8</v>
      </c>
      <c r="E26" s="131">
        <v>0</v>
      </c>
      <c r="F26" s="132">
        <v>0</v>
      </c>
      <c r="G26" s="132">
        <v>0</v>
      </c>
      <c r="H26" s="131">
        <v>0</v>
      </c>
      <c r="I26" s="109" t="s">
        <v>101</v>
      </c>
      <c r="J26" s="110" t="s">
        <v>101</v>
      </c>
      <c r="K26" s="190"/>
    </row>
    <row r="27" spans="1:11" s="106" customFormat="1" ht="18" hidden="1" customHeight="1" outlineLevel="1">
      <c r="A27" s="89" t="s">
        <v>77</v>
      </c>
      <c r="B27" s="102">
        <v>1.5891536553314367E-3</v>
      </c>
      <c r="C27" s="102">
        <v>2.9970454759540521E-2</v>
      </c>
      <c r="D27" s="102">
        <v>4.8012836284618103E-2</v>
      </c>
      <c r="E27" s="102">
        <v>0</v>
      </c>
      <c r="F27" s="103">
        <v>0</v>
      </c>
      <c r="G27" s="103">
        <f>G26/$G$17</f>
        <v>0</v>
      </c>
      <c r="H27" s="102">
        <f>H26/$H$17</f>
        <v>0</v>
      </c>
      <c r="I27" s="109" t="s">
        <v>101</v>
      </c>
      <c r="J27" s="110" t="s">
        <v>101</v>
      </c>
      <c r="K27" s="190"/>
    </row>
    <row r="28" spans="1:11" ht="18" customHeight="1" collapsed="1">
      <c r="A28" s="185" t="s">
        <v>42</v>
      </c>
      <c r="B28" s="179">
        <v>4252.21</v>
      </c>
      <c r="C28" s="130">
        <v>2170.1600000000003</v>
      </c>
      <c r="D28" s="131">
        <v>395.31</v>
      </c>
      <c r="E28" s="131">
        <v>51.83</v>
      </c>
      <c r="F28" s="132">
        <v>36.510000000000005</v>
      </c>
      <c r="G28" s="132">
        <v>199.77</v>
      </c>
      <c r="H28" s="131">
        <v>169.11</v>
      </c>
      <c r="I28" s="104">
        <f t="shared" si="0"/>
        <v>-0.15347649797266849</v>
      </c>
      <c r="J28" s="105">
        <f t="shared" si="1"/>
        <v>3.631881676253081</v>
      </c>
      <c r="K28" s="190"/>
    </row>
    <row r="29" spans="1:11" s="106" customFormat="1" ht="18" hidden="1" customHeight="1" outlineLevel="1">
      <c r="A29" s="89" t="s">
        <v>77</v>
      </c>
      <c r="B29" s="102">
        <v>6.7556585935025781E-3</v>
      </c>
      <c r="C29" s="102">
        <v>7.4634670448428106E-3</v>
      </c>
      <c r="D29" s="102">
        <v>1.6683034167492075E-3</v>
      </c>
      <c r="E29" s="102">
        <v>2.5185118884402731E-4</v>
      </c>
      <c r="F29" s="103">
        <v>5.4287742880402667E-4</v>
      </c>
      <c r="G29" s="103">
        <f>G28/$G$17</f>
        <v>3.2425562581968811E-3</v>
      </c>
      <c r="H29" s="102">
        <f>H28/$H$17</f>
        <v>2.2151502866360724E-3</v>
      </c>
      <c r="I29" s="104">
        <f t="shared" si="0"/>
        <v>-0.31685062332029612</v>
      </c>
      <c r="J29" s="105">
        <f t="shared" si="1"/>
        <v>3.080387522310712</v>
      </c>
      <c r="K29" s="190"/>
    </row>
    <row r="30" spans="1:11" s="106" customFormat="1" ht="18" customHeight="1" collapsed="1" thickBot="1">
      <c r="A30" s="192" t="s">
        <v>43</v>
      </c>
      <c r="B30" s="193">
        <v>9611.4500000000007</v>
      </c>
      <c r="C30" s="194">
        <v>6516.48</v>
      </c>
      <c r="D30" s="195">
        <v>2219.0500000000002</v>
      </c>
      <c r="E30" s="195">
        <v>5018.9800000000005</v>
      </c>
      <c r="F30" s="196">
        <v>1444.65</v>
      </c>
      <c r="G30" s="196">
        <v>414.26</v>
      </c>
      <c r="H30" s="195">
        <v>62.06</v>
      </c>
      <c r="I30" s="203">
        <f t="shared" si="0"/>
        <v>-0.85019070149181675</v>
      </c>
      <c r="J30" s="204">
        <f t="shared" si="1"/>
        <v>-0.95704149794067772</v>
      </c>
      <c r="K30" s="190"/>
    </row>
    <row r="31" spans="1:11" s="106" customFormat="1" ht="18" hidden="1" customHeight="1" outlineLevel="1">
      <c r="A31" s="114" t="s">
        <v>77</v>
      </c>
      <c r="B31" s="115">
        <v>1.5270100674360007E-2</v>
      </c>
      <c r="C31" s="115">
        <v>2.2411035927478742E-2</v>
      </c>
      <c r="D31" s="102">
        <v>9.3649254937576299E-3</v>
      </c>
      <c r="E31" s="102">
        <v>2.4388116530665568E-2</v>
      </c>
      <c r="F31" s="103">
        <v>2.148090598525711E-2</v>
      </c>
      <c r="G31" s="103">
        <f>G30/$G$17</f>
        <v>6.7240394229395794E-3</v>
      </c>
      <c r="H31" s="102">
        <f>H30/$H$17</f>
        <v>8.1291601199594732E-4</v>
      </c>
      <c r="I31" s="104">
        <f t="shared" si="0"/>
        <v>-0.87910302708478749</v>
      </c>
      <c r="J31" s="191">
        <f t="shared" si="1"/>
        <v>-0.96215634421779639</v>
      </c>
      <c r="K31" s="190"/>
    </row>
    <row r="32" spans="1:11" ht="18" hidden="1" customHeight="1" outlineLevel="1" thickBot="1">
      <c r="A32" s="133" t="s">
        <v>39</v>
      </c>
      <c r="B32" s="134">
        <v>0.99953556346543571</v>
      </c>
      <c r="C32" s="134">
        <v>0.99788383320030183</v>
      </c>
      <c r="D32" s="134">
        <v>0.99961473421134006</v>
      </c>
      <c r="E32" s="134">
        <v>1.0000065112983418</v>
      </c>
      <c r="F32" s="135">
        <v>0.99999999999999989</v>
      </c>
      <c r="G32" s="135">
        <f>SUM(G19,G21,G23,G25,G27,G29,G31)</f>
        <v>0.99999999999999989</v>
      </c>
      <c r="H32" s="134">
        <f>SUM(H19,H21,H23,H25,H27,H29,H31)</f>
        <v>0.99999973802255504</v>
      </c>
      <c r="I32" s="136" t="s">
        <v>82</v>
      </c>
      <c r="J32" s="137" t="s">
        <v>82</v>
      </c>
    </row>
    <row r="33" spans="1:10" s="29" customFormat="1" ht="18" customHeight="1" collapsed="1">
      <c r="A33" s="217" t="s">
        <v>47</v>
      </c>
      <c r="B33" s="217"/>
      <c r="C33" s="217"/>
      <c r="D33" s="217"/>
      <c r="E33" s="217"/>
      <c r="F33" s="217"/>
      <c r="G33" s="217"/>
      <c r="H33" s="217"/>
      <c r="I33" s="217"/>
      <c r="J33" s="217"/>
    </row>
    <row r="34" spans="1:10" s="138" customFormat="1" ht="21.6" customHeight="1" collapsed="1">
      <c r="A34" s="218" t="s">
        <v>99</v>
      </c>
      <c r="B34" s="218"/>
      <c r="C34" s="218"/>
      <c r="D34" s="218"/>
      <c r="E34" s="218"/>
      <c r="F34" s="218"/>
      <c r="G34" s="218"/>
      <c r="H34" s="218"/>
      <c r="I34" s="218"/>
      <c r="J34" s="218"/>
    </row>
    <row r="35" spans="1:10" ht="21.6" customHeight="1">
      <c r="A35" s="219" t="s">
        <v>100</v>
      </c>
      <c r="B35" s="219"/>
      <c r="C35" s="219"/>
      <c r="D35" s="219"/>
      <c r="E35" s="219"/>
      <c r="F35" s="219"/>
      <c r="G35" s="219"/>
      <c r="H35" s="219"/>
      <c r="I35" s="219"/>
      <c r="J35" s="219"/>
    </row>
    <row r="115" spans="1:1">
      <c r="A115" s="79" t="s">
        <v>83</v>
      </c>
    </row>
  </sheetData>
  <mergeCells count="4">
    <mergeCell ref="A1:XFD1"/>
    <mergeCell ref="A33:J33"/>
    <mergeCell ref="A34:J34"/>
    <mergeCell ref="A35:J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9"/>
  <sheetViews>
    <sheetView zoomScale="70" zoomScaleNormal="70" workbookViewId="0">
      <selection sqref="A1:XFD1"/>
    </sheetView>
  </sheetViews>
  <sheetFormatPr defaultColWidth="9.109375" defaultRowHeight="13.2" outlineLevelRow="1" outlineLevelCol="1"/>
  <cols>
    <col min="1" max="1" width="12.6640625" style="2" customWidth="1"/>
    <col min="2" max="2" width="14" style="1" customWidth="1"/>
    <col min="3" max="3" width="14" style="1" hidden="1" customWidth="1" outlineLevel="1"/>
    <col min="4" max="4" width="19.21875" style="1" hidden="1" customWidth="1" outlineLevel="1"/>
    <col min="5" max="6" width="19.5546875" style="1" hidden="1" customWidth="1" outlineLevel="1"/>
    <col min="7" max="7" width="18" style="1" customWidth="1" collapsed="1"/>
    <col min="8" max="9" width="12.88671875" style="1" customWidth="1"/>
    <col min="10" max="21" width="10.109375" style="1" customWidth="1"/>
    <col min="22" max="22" width="10.5546875" style="1" customWidth="1"/>
    <col min="23" max="249" width="9.109375" style="1"/>
    <col min="250" max="250" width="10.21875" style="1" customWidth="1"/>
    <col min="251" max="251" width="10.6640625" style="1" customWidth="1"/>
    <col min="252" max="252" width="17.77734375" style="1" customWidth="1"/>
    <col min="253" max="253" width="16" style="1" customWidth="1"/>
    <col min="254" max="254" width="14.44140625" style="1" customWidth="1"/>
    <col min="255" max="267" width="11.6640625" style="1" customWidth="1"/>
    <col min="268" max="505" width="9.109375" style="1"/>
    <col min="506" max="506" width="10.21875" style="1" customWidth="1"/>
    <col min="507" max="507" width="10.6640625" style="1" customWidth="1"/>
    <col min="508" max="508" width="17.77734375" style="1" customWidth="1"/>
    <col min="509" max="509" width="16" style="1" customWidth="1"/>
    <col min="510" max="510" width="14.44140625" style="1" customWidth="1"/>
    <col min="511" max="523" width="11.6640625" style="1" customWidth="1"/>
    <col min="524" max="761" width="9.109375" style="1"/>
    <col min="762" max="762" width="10.21875" style="1" customWidth="1"/>
    <col min="763" max="763" width="10.6640625" style="1" customWidth="1"/>
    <col min="764" max="764" width="17.77734375" style="1" customWidth="1"/>
    <col min="765" max="765" width="16" style="1" customWidth="1"/>
    <col min="766" max="766" width="14.44140625" style="1" customWidth="1"/>
    <col min="767" max="779" width="11.6640625" style="1" customWidth="1"/>
    <col min="780" max="1017" width="9.109375" style="1"/>
    <col min="1018" max="1018" width="10.21875" style="1" customWidth="1"/>
    <col min="1019" max="1019" width="10.6640625" style="1" customWidth="1"/>
    <col min="1020" max="1020" width="17.77734375" style="1" customWidth="1"/>
    <col min="1021" max="1021" width="16" style="1" customWidth="1"/>
    <col min="1022" max="1022" width="14.44140625" style="1" customWidth="1"/>
    <col min="1023" max="1035" width="11.6640625" style="1" customWidth="1"/>
    <col min="1036" max="1273" width="9.109375" style="1"/>
    <col min="1274" max="1274" width="10.21875" style="1" customWidth="1"/>
    <col min="1275" max="1275" width="10.6640625" style="1" customWidth="1"/>
    <col min="1276" max="1276" width="17.77734375" style="1" customWidth="1"/>
    <col min="1277" max="1277" width="16" style="1" customWidth="1"/>
    <col min="1278" max="1278" width="14.44140625" style="1" customWidth="1"/>
    <col min="1279" max="1291" width="11.6640625" style="1" customWidth="1"/>
    <col min="1292" max="1529" width="9.109375" style="1"/>
    <col min="1530" max="1530" width="10.21875" style="1" customWidth="1"/>
    <col min="1531" max="1531" width="10.6640625" style="1" customWidth="1"/>
    <col min="1532" max="1532" width="17.77734375" style="1" customWidth="1"/>
    <col min="1533" max="1533" width="16" style="1" customWidth="1"/>
    <col min="1534" max="1534" width="14.44140625" style="1" customWidth="1"/>
    <col min="1535" max="1547" width="11.6640625" style="1" customWidth="1"/>
    <col min="1548" max="1785" width="9.109375" style="1"/>
    <col min="1786" max="1786" width="10.21875" style="1" customWidth="1"/>
    <col min="1787" max="1787" width="10.6640625" style="1" customWidth="1"/>
    <col min="1788" max="1788" width="17.77734375" style="1" customWidth="1"/>
    <col min="1789" max="1789" width="16" style="1" customWidth="1"/>
    <col min="1790" max="1790" width="14.44140625" style="1" customWidth="1"/>
    <col min="1791" max="1803" width="11.6640625" style="1" customWidth="1"/>
    <col min="1804" max="2041" width="9.109375" style="1"/>
    <col min="2042" max="2042" width="10.21875" style="1" customWidth="1"/>
    <col min="2043" max="2043" width="10.6640625" style="1" customWidth="1"/>
    <col min="2044" max="2044" width="17.77734375" style="1" customWidth="1"/>
    <col min="2045" max="2045" width="16" style="1" customWidth="1"/>
    <col min="2046" max="2046" width="14.44140625" style="1" customWidth="1"/>
    <col min="2047" max="2059" width="11.6640625" style="1" customWidth="1"/>
    <col min="2060" max="2297" width="9.109375" style="1"/>
    <col min="2298" max="2298" width="10.21875" style="1" customWidth="1"/>
    <col min="2299" max="2299" width="10.6640625" style="1" customWidth="1"/>
    <col min="2300" max="2300" width="17.77734375" style="1" customWidth="1"/>
    <col min="2301" max="2301" width="16" style="1" customWidth="1"/>
    <col min="2302" max="2302" width="14.44140625" style="1" customWidth="1"/>
    <col min="2303" max="2315" width="11.6640625" style="1" customWidth="1"/>
    <col min="2316" max="2553" width="9.109375" style="1"/>
    <col min="2554" max="2554" width="10.21875" style="1" customWidth="1"/>
    <col min="2555" max="2555" width="10.6640625" style="1" customWidth="1"/>
    <col min="2556" max="2556" width="17.77734375" style="1" customWidth="1"/>
    <col min="2557" max="2557" width="16" style="1" customWidth="1"/>
    <col min="2558" max="2558" width="14.44140625" style="1" customWidth="1"/>
    <col min="2559" max="2571" width="11.6640625" style="1" customWidth="1"/>
    <col min="2572" max="2809" width="9.109375" style="1"/>
    <col min="2810" max="2810" width="10.21875" style="1" customWidth="1"/>
    <col min="2811" max="2811" width="10.6640625" style="1" customWidth="1"/>
    <col min="2812" max="2812" width="17.77734375" style="1" customWidth="1"/>
    <col min="2813" max="2813" width="16" style="1" customWidth="1"/>
    <col min="2814" max="2814" width="14.44140625" style="1" customWidth="1"/>
    <col min="2815" max="2827" width="11.6640625" style="1" customWidth="1"/>
    <col min="2828" max="3065" width="9.109375" style="1"/>
    <col min="3066" max="3066" width="10.21875" style="1" customWidth="1"/>
    <col min="3067" max="3067" width="10.6640625" style="1" customWidth="1"/>
    <col min="3068" max="3068" width="17.77734375" style="1" customWidth="1"/>
    <col min="3069" max="3069" width="16" style="1" customWidth="1"/>
    <col min="3070" max="3070" width="14.44140625" style="1" customWidth="1"/>
    <col min="3071" max="3083" width="11.6640625" style="1" customWidth="1"/>
    <col min="3084" max="3321" width="9.109375" style="1"/>
    <col min="3322" max="3322" width="10.21875" style="1" customWidth="1"/>
    <col min="3323" max="3323" width="10.6640625" style="1" customWidth="1"/>
    <col min="3324" max="3324" width="17.77734375" style="1" customWidth="1"/>
    <col min="3325" max="3325" width="16" style="1" customWidth="1"/>
    <col min="3326" max="3326" width="14.44140625" style="1" customWidth="1"/>
    <col min="3327" max="3339" width="11.6640625" style="1" customWidth="1"/>
    <col min="3340" max="3577" width="9.109375" style="1"/>
    <col min="3578" max="3578" width="10.21875" style="1" customWidth="1"/>
    <col min="3579" max="3579" width="10.6640625" style="1" customWidth="1"/>
    <col min="3580" max="3580" width="17.77734375" style="1" customWidth="1"/>
    <col min="3581" max="3581" width="16" style="1" customWidth="1"/>
    <col min="3582" max="3582" width="14.44140625" style="1" customWidth="1"/>
    <col min="3583" max="3595" width="11.6640625" style="1" customWidth="1"/>
    <col min="3596" max="3833" width="9.109375" style="1"/>
    <col min="3834" max="3834" width="10.21875" style="1" customWidth="1"/>
    <col min="3835" max="3835" width="10.6640625" style="1" customWidth="1"/>
    <col min="3836" max="3836" width="17.77734375" style="1" customWidth="1"/>
    <col min="3837" max="3837" width="16" style="1" customWidth="1"/>
    <col min="3838" max="3838" width="14.44140625" style="1" customWidth="1"/>
    <col min="3839" max="3851" width="11.6640625" style="1" customWidth="1"/>
    <col min="3852" max="4089" width="9.109375" style="1"/>
    <col min="4090" max="4090" width="10.21875" style="1" customWidth="1"/>
    <col min="4091" max="4091" width="10.6640625" style="1" customWidth="1"/>
    <col min="4092" max="4092" width="17.77734375" style="1" customWidth="1"/>
    <col min="4093" max="4093" width="16" style="1" customWidth="1"/>
    <col min="4094" max="4094" width="14.44140625" style="1" customWidth="1"/>
    <col min="4095" max="4107" width="11.6640625" style="1" customWidth="1"/>
    <col min="4108" max="4345" width="9.109375" style="1"/>
    <col min="4346" max="4346" width="10.21875" style="1" customWidth="1"/>
    <col min="4347" max="4347" width="10.6640625" style="1" customWidth="1"/>
    <col min="4348" max="4348" width="17.77734375" style="1" customWidth="1"/>
    <col min="4349" max="4349" width="16" style="1" customWidth="1"/>
    <col min="4350" max="4350" width="14.44140625" style="1" customWidth="1"/>
    <col min="4351" max="4363" width="11.6640625" style="1" customWidth="1"/>
    <col min="4364" max="4601" width="9.109375" style="1"/>
    <col min="4602" max="4602" width="10.21875" style="1" customWidth="1"/>
    <col min="4603" max="4603" width="10.6640625" style="1" customWidth="1"/>
    <col min="4604" max="4604" width="17.77734375" style="1" customWidth="1"/>
    <col min="4605" max="4605" width="16" style="1" customWidth="1"/>
    <col min="4606" max="4606" width="14.44140625" style="1" customWidth="1"/>
    <col min="4607" max="4619" width="11.6640625" style="1" customWidth="1"/>
    <col min="4620" max="4857" width="9.109375" style="1"/>
    <col min="4858" max="4858" width="10.21875" style="1" customWidth="1"/>
    <col min="4859" max="4859" width="10.6640625" style="1" customWidth="1"/>
    <col min="4860" max="4860" width="17.77734375" style="1" customWidth="1"/>
    <col min="4861" max="4861" width="16" style="1" customWidth="1"/>
    <col min="4862" max="4862" width="14.44140625" style="1" customWidth="1"/>
    <col min="4863" max="4875" width="11.6640625" style="1" customWidth="1"/>
    <col min="4876" max="5113" width="9.109375" style="1"/>
    <col min="5114" max="5114" width="10.21875" style="1" customWidth="1"/>
    <col min="5115" max="5115" width="10.6640625" style="1" customWidth="1"/>
    <col min="5116" max="5116" width="17.77734375" style="1" customWidth="1"/>
    <col min="5117" max="5117" width="16" style="1" customWidth="1"/>
    <col min="5118" max="5118" width="14.44140625" style="1" customWidth="1"/>
    <col min="5119" max="5131" width="11.6640625" style="1" customWidth="1"/>
    <col min="5132" max="5369" width="9.109375" style="1"/>
    <col min="5370" max="5370" width="10.21875" style="1" customWidth="1"/>
    <col min="5371" max="5371" width="10.6640625" style="1" customWidth="1"/>
    <col min="5372" max="5372" width="17.77734375" style="1" customWidth="1"/>
    <col min="5373" max="5373" width="16" style="1" customWidth="1"/>
    <col min="5374" max="5374" width="14.44140625" style="1" customWidth="1"/>
    <col min="5375" max="5387" width="11.6640625" style="1" customWidth="1"/>
    <col min="5388" max="5625" width="9.109375" style="1"/>
    <col min="5626" max="5626" width="10.21875" style="1" customWidth="1"/>
    <col min="5627" max="5627" width="10.6640625" style="1" customWidth="1"/>
    <col min="5628" max="5628" width="17.77734375" style="1" customWidth="1"/>
    <col min="5629" max="5629" width="16" style="1" customWidth="1"/>
    <col min="5630" max="5630" width="14.44140625" style="1" customWidth="1"/>
    <col min="5631" max="5643" width="11.6640625" style="1" customWidth="1"/>
    <col min="5644" max="5881" width="9.109375" style="1"/>
    <col min="5882" max="5882" width="10.21875" style="1" customWidth="1"/>
    <col min="5883" max="5883" width="10.6640625" style="1" customWidth="1"/>
    <col min="5884" max="5884" width="17.77734375" style="1" customWidth="1"/>
    <col min="5885" max="5885" width="16" style="1" customWidth="1"/>
    <col min="5886" max="5886" width="14.44140625" style="1" customWidth="1"/>
    <col min="5887" max="5899" width="11.6640625" style="1" customWidth="1"/>
    <col min="5900" max="6137" width="9.109375" style="1"/>
    <col min="6138" max="6138" width="10.21875" style="1" customWidth="1"/>
    <col min="6139" max="6139" width="10.6640625" style="1" customWidth="1"/>
    <col min="6140" max="6140" width="17.77734375" style="1" customWidth="1"/>
    <col min="6141" max="6141" width="16" style="1" customWidth="1"/>
    <col min="6142" max="6142" width="14.44140625" style="1" customWidth="1"/>
    <col min="6143" max="6155" width="11.6640625" style="1" customWidth="1"/>
    <col min="6156" max="6393" width="9.109375" style="1"/>
    <col min="6394" max="6394" width="10.21875" style="1" customWidth="1"/>
    <col min="6395" max="6395" width="10.6640625" style="1" customWidth="1"/>
    <col min="6396" max="6396" width="17.77734375" style="1" customWidth="1"/>
    <col min="6397" max="6397" width="16" style="1" customWidth="1"/>
    <col min="6398" max="6398" width="14.44140625" style="1" customWidth="1"/>
    <col min="6399" max="6411" width="11.6640625" style="1" customWidth="1"/>
    <col min="6412" max="6649" width="9.109375" style="1"/>
    <col min="6650" max="6650" width="10.21875" style="1" customWidth="1"/>
    <col min="6651" max="6651" width="10.6640625" style="1" customWidth="1"/>
    <col min="6652" max="6652" width="17.77734375" style="1" customWidth="1"/>
    <col min="6653" max="6653" width="16" style="1" customWidth="1"/>
    <col min="6654" max="6654" width="14.44140625" style="1" customWidth="1"/>
    <col min="6655" max="6667" width="11.6640625" style="1" customWidth="1"/>
    <col min="6668" max="6905" width="9.109375" style="1"/>
    <col min="6906" max="6906" width="10.21875" style="1" customWidth="1"/>
    <col min="6907" max="6907" width="10.6640625" style="1" customWidth="1"/>
    <col min="6908" max="6908" width="17.77734375" style="1" customWidth="1"/>
    <col min="6909" max="6909" width="16" style="1" customWidth="1"/>
    <col min="6910" max="6910" width="14.44140625" style="1" customWidth="1"/>
    <col min="6911" max="6923" width="11.6640625" style="1" customWidth="1"/>
    <col min="6924" max="7161" width="9.109375" style="1"/>
    <col min="7162" max="7162" width="10.21875" style="1" customWidth="1"/>
    <col min="7163" max="7163" width="10.6640625" style="1" customWidth="1"/>
    <col min="7164" max="7164" width="17.77734375" style="1" customWidth="1"/>
    <col min="7165" max="7165" width="16" style="1" customWidth="1"/>
    <col min="7166" max="7166" width="14.44140625" style="1" customWidth="1"/>
    <col min="7167" max="7179" width="11.6640625" style="1" customWidth="1"/>
    <col min="7180" max="7417" width="9.109375" style="1"/>
    <col min="7418" max="7418" width="10.21875" style="1" customWidth="1"/>
    <col min="7419" max="7419" width="10.6640625" style="1" customWidth="1"/>
    <col min="7420" max="7420" width="17.77734375" style="1" customWidth="1"/>
    <col min="7421" max="7421" width="16" style="1" customWidth="1"/>
    <col min="7422" max="7422" width="14.44140625" style="1" customWidth="1"/>
    <col min="7423" max="7435" width="11.6640625" style="1" customWidth="1"/>
    <col min="7436" max="7673" width="9.109375" style="1"/>
    <col min="7674" max="7674" width="10.21875" style="1" customWidth="1"/>
    <col min="7675" max="7675" width="10.6640625" style="1" customWidth="1"/>
    <col min="7676" max="7676" width="17.77734375" style="1" customWidth="1"/>
    <col min="7677" max="7677" width="16" style="1" customWidth="1"/>
    <col min="7678" max="7678" width="14.44140625" style="1" customWidth="1"/>
    <col min="7679" max="7691" width="11.6640625" style="1" customWidth="1"/>
    <col min="7692" max="7929" width="9.109375" style="1"/>
    <col min="7930" max="7930" width="10.21875" style="1" customWidth="1"/>
    <col min="7931" max="7931" width="10.6640625" style="1" customWidth="1"/>
    <col min="7932" max="7932" width="17.77734375" style="1" customWidth="1"/>
    <col min="7933" max="7933" width="16" style="1" customWidth="1"/>
    <col min="7934" max="7934" width="14.44140625" style="1" customWidth="1"/>
    <col min="7935" max="7947" width="11.6640625" style="1" customWidth="1"/>
    <col min="7948" max="8185" width="9.109375" style="1"/>
    <col min="8186" max="8186" width="10.21875" style="1" customWidth="1"/>
    <col min="8187" max="8187" width="10.6640625" style="1" customWidth="1"/>
    <col min="8188" max="8188" width="17.77734375" style="1" customWidth="1"/>
    <col min="8189" max="8189" width="16" style="1" customWidth="1"/>
    <col min="8190" max="8190" width="14.44140625" style="1" customWidth="1"/>
    <col min="8191" max="8203" width="11.6640625" style="1" customWidth="1"/>
    <col min="8204" max="8441" width="9.109375" style="1"/>
    <col min="8442" max="8442" width="10.21875" style="1" customWidth="1"/>
    <col min="8443" max="8443" width="10.6640625" style="1" customWidth="1"/>
    <col min="8444" max="8444" width="17.77734375" style="1" customWidth="1"/>
    <col min="8445" max="8445" width="16" style="1" customWidth="1"/>
    <col min="8446" max="8446" width="14.44140625" style="1" customWidth="1"/>
    <col min="8447" max="8459" width="11.6640625" style="1" customWidth="1"/>
    <col min="8460" max="8697" width="9.109375" style="1"/>
    <col min="8698" max="8698" width="10.21875" style="1" customWidth="1"/>
    <col min="8699" max="8699" width="10.6640625" style="1" customWidth="1"/>
    <col min="8700" max="8700" width="17.77734375" style="1" customWidth="1"/>
    <col min="8701" max="8701" width="16" style="1" customWidth="1"/>
    <col min="8702" max="8702" width="14.44140625" style="1" customWidth="1"/>
    <col min="8703" max="8715" width="11.6640625" style="1" customWidth="1"/>
    <col min="8716" max="8953" width="9.109375" style="1"/>
    <col min="8954" max="8954" width="10.21875" style="1" customWidth="1"/>
    <col min="8955" max="8955" width="10.6640625" style="1" customWidth="1"/>
    <col min="8956" max="8956" width="17.77734375" style="1" customWidth="1"/>
    <col min="8957" max="8957" width="16" style="1" customWidth="1"/>
    <col min="8958" max="8958" width="14.44140625" style="1" customWidth="1"/>
    <col min="8959" max="8971" width="11.6640625" style="1" customWidth="1"/>
    <col min="8972" max="9209" width="9.109375" style="1"/>
    <col min="9210" max="9210" width="10.21875" style="1" customWidth="1"/>
    <col min="9211" max="9211" width="10.6640625" style="1" customWidth="1"/>
    <col min="9212" max="9212" width="17.77734375" style="1" customWidth="1"/>
    <col min="9213" max="9213" width="16" style="1" customWidth="1"/>
    <col min="9214" max="9214" width="14.44140625" style="1" customWidth="1"/>
    <col min="9215" max="9227" width="11.6640625" style="1" customWidth="1"/>
    <col min="9228" max="9465" width="9.109375" style="1"/>
    <col min="9466" max="9466" width="10.21875" style="1" customWidth="1"/>
    <col min="9467" max="9467" width="10.6640625" style="1" customWidth="1"/>
    <col min="9468" max="9468" width="17.77734375" style="1" customWidth="1"/>
    <col min="9469" max="9469" width="16" style="1" customWidth="1"/>
    <col min="9470" max="9470" width="14.44140625" style="1" customWidth="1"/>
    <col min="9471" max="9483" width="11.6640625" style="1" customWidth="1"/>
    <col min="9484" max="9721" width="9.109375" style="1"/>
    <col min="9722" max="9722" width="10.21875" style="1" customWidth="1"/>
    <col min="9723" max="9723" width="10.6640625" style="1" customWidth="1"/>
    <col min="9724" max="9724" width="17.77734375" style="1" customWidth="1"/>
    <col min="9725" max="9725" width="16" style="1" customWidth="1"/>
    <col min="9726" max="9726" width="14.44140625" style="1" customWidth="1"/>
    <col min="9727" max="9739" width="11.6640625" style="1" customWidth="1"/>
    <col min="9740" max="9977" width="9.109375" style="1"/>
    <col min="9978" max="9978" width="10.21875" style="1" customWidth="1"/>
    <col min="9979" max="9979" width="10.6640625" style="1" customWidth="1"/>
    <col min="9980" max="9980" width="17.77734375" style="1" customWidth="1"/>
    <col min="9981" max="9981" width="16" style="1" customWidth="1"/>
    <col min="9982" max="9982" width="14.44140625" style="1" customWidth="1"/>
    <col min="9983" max="9995" width="11.6640625" style="1" customWidth="1"/>
    <col min="9996" max="10233" width="9.109375" style="1"/>
    <col min="10234" max="10234" width="10.21875" style="1" customWidth="1"/>
    <col min="10235" max="10235" width="10.6640625" style="1" customWidth="1"/>
    <col min="10236" max="10236" width="17.77734375" style="1" customWidth="1"/>
    <col min="10237" max="10237" width="16" style="1" customWidth="1"/>
    <col min="10238" max="10238" width="14.44140625" style="1" customWidth="1"/>
    <col min="10239" max="10251" width="11.6640625" style="1" customWidth="1"/>
    <col min="10252" max="10489" width="9.109375" style="1"/>
    <col min="10490" max="10490" width="10.21875" style="1" customWidth="1"/>
    <col min="10491" max="10491" width="10.6640625" style="1" customWidth="1"/>
    <col min="10492" max="10492" width="17.77734375" style="1" customWidth="1"/>
    <col min="10493" max="10493" width="16" style="1" customWidth="1"/>
    <col min="10494" max="10494" width="14.44140625" style="1" customWidth="1"/>
    <col min="10495" max="10507" width="11.6640625" style="1" customWidth="1"/>
    <col min="10508" max="10745" width="9.109375" style="1"/>
    <col min="10746" max="10746" width="10.21875" style="1" customWidth="1"/>
    <col min="10747" max="10747" width="10.6640625" style="1" customWidth="1"/>
    <col min="10748" max="10748" width="17.77734375" style="1" customWidth="1"/>
    <col min="10749" max="10749" width="16" style="1" customWidth="1"/>
    <col min="10750" max="10750" width="14.44140625" style="1" customWidth="1"/>
    <col min="10751" max="10763" width="11.6640625" style="1" customWidth="1"/>
    <col min="10764" max="11001" width="9.109375" style="1"/>
    <col min="11002" max="11002" width="10.21875" style="1" customWidth="1"/>
    <col min="11003" max="11003" width="10.6640625" style="1" customWidth="1"/>
    <col min="11004" max="11004" width="17.77734375" style="1" customWidth="1"/>
    <col min="11005" max="11005" width="16" style="1" customWidth="1"/>
    <col min="11006" max="11006" width="14.44140625" style="1" customWidth="1"/>
    <col min="11007" max="11019" width="11.6640625" style="1" customWidth="1"/>
    <col min="11020" max="11257" width="9.109375" style="1"/>
    <col min="11258" max="11258" width="10.21875" style="1" customWidth="1"/>
    <col min="11259" max="11259" width="10.6640625" style="1" customWidth="1"/>
    <col min="11260" max="11260" width="17.77734375" style="1" customWidth="1"/>
    <col min="11261" max="11261" width="16" style="1" customWidth="1"/>
    <col min="11262" max="11262" width="14.44140625" style="1" customWidth="1"/>
    <col min="11263" max="11275" width="11.6640625" style="1" customWidth="1"/>
    <col min="11276" max="11513" width="9.109375" style="1"/>
    <col min="11514" max="11514" width="10.21875" style="1" customWidth="1"/>
    <col min="11515" max="11515" width="10.6640625" style="1" customWidth="1"/>
    <col min="11516" max="11516" width="17.77734375" style="1" customWidth="1"/>
    <col min="11517" max="11517" width="16" style="1" customWidth="1"/>
    <col min="11518" max="11518" width="14.44140625" style="1" customWidth="1"/>
    <col min="11519" max="11531" width="11.6640625" style="1" customWidth="1"/>
    <col min="11532" max="11769" width="9.109375" style="1"/>
    <col min="11770" max="11770" width="10.21875" style="1" customWidth="1"/>
    <col min="11771" max="11771" width="10.6640625" style="1" customWidth="1"/>
    <col min="11772" max="11772" width="17.77734375" style="1" customWidth="1"/>
    <col min="11773" max="11773" width="16" style="1" customWidth="1"/>
    <col min="11774" max="11774" width="14.44140625" style="1" customWidth="1"/>
    <col min="11775" max="11787" width="11.6640625" style="1" customWidth="1"/>
    <col min="11788" max="12025" width="9.109375" style="1"/>
    <col min="12026" max="12026" width="10.21875" style="1" customWidth="1"/>
    <col min="12027" max="12027" width="10.6640625" style="1" customWidth="1"/>
    <col min="12028" max="12028" width="17.77734375" style="1" customWidth="1"/>
    <col min="12029" max="12029" width="16" style="1" customWidth="1"/>
    <col min="12030" max="12030" width="14.44140625" style="1" customWidth="1"/>
    <col min="12031" max="12043" width="11.6640625" style="1" customWidth="1"/>
    <col min="12044" max="12281" width="9.109375" style="1"/>
    <col min="12282" max="12282" width="10.21875" style="1" customWidth="1"/>
    <col min="12283" max="12283" width="10.6640625" style="1" customWidth="1"/>
    <col min="12284" max="12284" width="17.77734375" style="1" customWidth="1"/>
    <col min="12285" max="12285" width="16" style="1" customWidth="1"/>
    <col min="12286" max="12286" width="14.44140625" style="1" customWidth="1"/>
    <col min="12287" max="12299" width="11.6640625" style="1" customWidth="1"/>
    <col min="12300" max="12537" width="9.109375" style="1"/>
    <col min="12538" max="12538" width="10.21875" style="1" customWidth="1"/>
    <col min="12539" max="12539" width="10.6640625" style="1" customWidth="1"/>
    <col min="12540" max="12540" width="17.77734375" style="1" customWidth="1"/>
    <col min="12541" max="12541" width="16" style="1" customWidth="1"/>
    <col min="12542" max="12542" width="14.44140625" style="1" customWidth="1"/>
    <col min="12543" max="12555" width="11.6640625" style="1" customWidth="1"/>
    <col min="12556" max="12793" width="9.109375" style="1"/>
    <col min="12794" max="12794" width="10.21875" style="1" customWidth="1"/>
    <col min="12795" max="12795" width="10.6640625" style="1" customWidth="1"/>
    <col min="12796" max="12796" width="17.77734375" style="1" customWidth="1"/>
    <col min="12797" max="12797" width="16" style="1" customWidth="1"/>
    <col min="12798" max="12798" width="14.44140625" style="1" customWidth="1"/>
    <col min="12799" max="12811" width="11.6640625" style="1" customWidth="1"/>
    <col min="12812" max="13049" width="9.109375" style="1"/>
    <col min="13050" max="13050" width="10.21875" style="1" customWidth="1"/>
    <col min="13051" max="13051" width="10.6640625" style="1" customWidth="1"/>
    <col min="13052" max="13052" width="17.77734375" style="1" customWidth="1"/>
    <col min="13053" max="13053" width="16" style="1" customWidth="1"/>
    <col min="13054" max="13054" width="14.44140625" style="1" customWidth="1"/>
    <col min="13055" max="13067" width="11.6640625" style="1" customWidth="1"/>
    <col min="13068" max="13305" width="9.109375" style="1"/>
    <col min="13306" max="13306" width="10.21875" style="1" customWidth="1"/>
    <col min="13307" max="13307" width="10.6640625" style="1" customWidth="1"/>
    <col min="13308" max="13308" width="17.77734375" style="1" customWidth="1"/>
    <col min="13309" max="13309" width="16" style="1" customWidth="1"/>
    <col min="13310" max="13310" width="14.44140625" style="1" customWidth="1"/>
    <col min="13311" max="13323" width="11.6640625" style="1" customWidth="1"/>
    <col min="13324" max="13561" width="9.109375" style="1"/>
    <col min="13562" max="13562" width="10.21875" style="1" customWidth="1"/>
    <col min="13563" max="13563" width="10.6640625" style="1" customWidth="1"/>
    <col min="13564" max="13564" width="17.77734375" style="1" customWidth="1"/>
    <col min="13565" max="13565" width="16" style="1" customWidth="1"/>
    <col min="13566" max="13566" width="14.44140625" style="1" customWidth="1"/>
    <col min="13567" max="13579" width="11.6640625" style="1" customWidth="1"/>
    <col min="13580" max="13817" width="9.109375" style="1"/>
    <col min="13818" max="13818" width="10.21875" style="1" customWidth="1"/>
    <col min="13819" max="13819" width="10.6640625" style="1" customWidth="1"/>
    <col min="13820" max="13820" width="17.77734375" style="1" customWidth="1"/>
    <col min="13821" max="13821" width="16" style="1" customWidth="1"/>
    <col min="13822" max="13822" width="14.44140625" style="1" customWidth="1"/>
    <col min="13823" max="13835" width="11.6640625" style="1" customWidth="1"/>
    <col min="13836" max="14073" width="9.109375" style="1"/>
    <col min="14074" max="14074" width="10.21875" style="1" customWidth="1"/>
    <col min="14075" max="14075" width="10.6640625" style="1" customWidth="1"/>
    <col min="14076" max="14076" width="17.77734375" style="1" customWidth="1"/>
    <col min="14077" max="14077" width="16" style="1" customWidth="1"/>
    <col min="14078" max="14078" width="14.44140625" style="1" customWidth="1"/>
    <col min="14079" max="14091" width="11.6640625" style="1" customWidth="1"/>
    <col min="14092" max="14329" width="9.109375" style="1"/>
    <col min="14330" max="14330" width="10.21875" style="1" customWidth="1"/>
    <col min="14331" max="14331" width="10.6640625" style="1" customWidth="1"/>
    <col min="14332" max="14332" width="17.77734375" style="1" customWidth="1"/>
    <col min="14333" max="14333" width="16" style="1" customWidth="1"/>
    <col min="14334" max="14334" width="14.44140625" style="1" customWidth="1"/>
    <col min="14335" max="14347" width="11.6640625" style="1" customWidth="1"/>
    <col min="14348" max="14585" width="9.109375" style="1"/>
    <col min="14586" max="14586" width="10.21875" style="1" customWidth="1"/>
    <col min="14587" max="14587" width="10.6640625" style="1" customWidth="1"/>
    <col min="14588" max="14588" width="17.77734375" style="1" customWidth="1"/>
    <col min="14589" max="14589" width="16" style="1" customWidth="1"/>
    <col min="14590" max="14590" width="14.44140625" style="1" customWidth="1"/>
    <col min="14591" max="14603" width="11.6640625" style="1" customWidth="1"/>
    <col min="14604" max="14841" width="9.109375" style="1"/>
    <col min="14842" max="14842" width="10.21875" style="1" customWidth="1"/>
    <col min="14843" max="14843" width="10.6640625" style="1" customWidth="1"/>
    <col min="14844" max="14844" width="17.77734375" style="1" customWidth="1"/>
    <col min="14845" max="14845" width="16" style="1" customWidth="1"/>
    <col min="14846" max="14846" width="14.44140625" style="1" customWidth="1"/>
    <col min="14847" max="14859" width="11.6640625" style="1" customWidth="1"/>
    <col min="14860" max="15097" width="9.109375" style="1"/>
    <col min="15098" max="15098" width="10.21875" style="1" customWidth="1"/>
    <col min="15099" max="15099" width="10.6640625" style="1" customWidth="1"/>
    <col min="15100" max="15100" width="17.77734375" style="1" customWidth="1"/>
    <col min="15101" max="15101" width="16" style="1" customWidth="1"/>
    <col min="15102" max="15102" width="14.44140625" style="1" customWidth="1"/>
    <col min="15103" max="15115" width="11.6640625" style="1" customWidth="1"/>
    <col min="15116" max="15353" width="9.109375" style="1"/>
    <col min="15354" max="15354" width="10.21875" style="1" customWidth="1"/>
    <col min="15355" max="15355" width="10.6640625" style="1" customWidth="1"/>
    <col min="15356" max="15356" width="17.77734375" style="1" customWidth="1"/>
    <col min="15357" max="15357" width="16" style="1" customWidth="1"/>
    <col min="15358" max="15358" width="14.44140625" style="1" customWidth="1"/>
    <col min="15359" max="15371" width="11.6640625" style="1" customWidth="1"/>
    <col min="15372" max="15609" width="9.109375" style="1"/>
    <col min="15610" max="15610" width="10.21875" style="1" customWidth="1"/>
    <col min="15611" max="15611" width="10.6640625" style="1" customWidth="1"/>
    <col min="15612" max="15612" width="17.77734375" style="1" customWidth="1"/>
    <col min="15613" max="15613" width="16" style="1" customWidth="1"/>
    <col min="15614" max="15614" width="14.44140625" style="1" customWidth="1"/>
    <col min="15615" max="15627" width="11.6640625" style="1" customWidth="1"/>
    <col min="15628" max="15865" width="9.109375" style="1"/>
    <col min="15866" max="15866" width="10.21875" style="1" customWidth="1"/>
    <col min="15867" max="15867" width="10.6640625" style="1" customWidth="1"/>
    <col min="15868" max="15868" width="17.77734375" style="1" customWidth="1"/>
    <col min="15869" max="15869" width="16" style="1" customWidth="1"/>
    <col min="15870" max="15870" width="14.44140625" style="1" customWidth="1"/>
    <col min="15871" max="15883" width="11.6640625" style="1" customWidth="1"/>
    <col min="15884" max="16121" width="9.109375" style="1"/>
    <col min="16122" max="16122" width="10.21875" style="1" customWidth="1"/>
    <col min="16123" max="16123" width="10.6640625" style="1" customWidth="1"/>
    <col min="16124" max="16124" width="17.77734375" style="1" customWidth="1"/>
    <col min="16125" max="16125" width="16" style="1" customWidth="1"/>
    <col min="16126" max="16126" width="14.44140625" style="1" customWidth="1"/>
    <col min="16127" max="16139" width="11.6640625" style="1" customWidth="1"/>
    <col min="16140" max="16384" width="9.109375" style="1"/>
  </cols>
  <sheetData>
    <row r="1" spans="1:13" s="221" customFormat="1" ht="24" customHeight="1" thickBot="1">
      <c r="A1" s="220" t="s">
        <v>54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3" ht="90.6" customHeight="1" thickBot="1">
      <c r="A2" s="12" t="s">
        <v>46</v>
      </c>
      <c r="B2" s="30" t="s">
        <v>84</v>
      </c>
      <c r="C2" s="30" t="s">
        <v>55</v>
      </c>
      <c r="D2" s="30" t="s">
        <v>52</v>
      </c>
      <c r="E2" s="30" t="s">
        <v>51</v>
      </c>
      <c r="F2" s="30" t="s">
        <v>27</v>
      </c>
      <c r="G2" s="30" t="s">
        <v>85</v>
      </c>
      <c r="H2" s="30" t="s">
        <v>67</v>
      </c>
      <c r="I2" s="30" t="s">
        <v>68</v>
      </c>
      <c r="J2" s="30"/>
      <c r="K2" s="30"/>
      <c r="L2" s="30"/>
      <c r="M2" s="30"/>
    </row>
    <row r="3" spans="1:13" ht="19.8" hidden="1" customHeight="1" outlineLevel="1">
      <c r="A3" s="141" t="s">
        <v>102</v>
      </c>
      <c r="B3" s="142">
        <v>366</v>
      </c>
      <c r="C3" s="142">
        <v>361</v>
      </c>
      <c r="D3" s="142">
        <v>5</v>
      </c>
      <c r="E3" s="142">
        <v>1208</v>
      </c>
      <c r="F3" s="143">
        <v>3.3005464480874318</v>
      </c>
      <c r="G3" s="144">
        <v>1015</v>
      </c>
      <c r="H3" s="142">
        <v>95</v>
      </c>
      <c r="I3" s="200">
        <v>1</v>
      </c>
    </row>
    <row r="4" spans="1:13" ht="19.8" hidden="1" customHeight="1" outlineLevel="1">
      <c r="A4" s="141" t="s">
        <v>103</v>
      </c>
      <c r="B4" s="142">
        <v>344</v>
      </c>
      <c r="C4" s="145">
        <v>340</v>
      </c>
      <c r="D4" s="142">
        <v>4</v>
      </c>
      <c r="E4" s="142">
        <v>1328</v>
      </c>
      <c r="F4" s="143">
        <v>3.86046511627907</v>
      </c>
      <c r="G4" s="144">
        <v>1167</v>
      </c>
      <c r="H4" s="142">
        <v>93</v>
      </c>
      <c r="I4" s="200">
        <v>1</v>
      </c>
    </row>
    <row r="5" spans="1:13" ht="19.8" hidden="1" customHeight="1" outlineLevel="1">
      <c r="A5" s="141" t="s">
        <v>104</v>
      </c>
      <c r="B5" s="142">
        <v>344</v>
      </c>
      <c r="C5" s="142">
        <v>324</v>
      </c>
      <c r="D5" s="142">
        <v>20</v>
      </c>
      <c r="E5" s="142">
        <v>1464</v>
      </c>
      <c r="F5" s="143">
        <v>4.2558139534883717</v>
      </c>
      <c r="G5" s="144">
        <v>1158</v>
      </c>
      <c r="H5" s="142">
        <v>85</v>
      </c>
      <c r="I5" s="144">
        <v>3</v>
      </c>
    </row>
    <row r="6" spans="1:13" ht="19.8" hidden="1" customHeight="1" outlineLevel="1">
      <c r="A6" s="141" t="s">
        <v>105</v>
      </c>
      <c r="B6" s="142">
        <v>348</v>
      </c>
      <c r="C6" s="142">
        <v>325</v>
      </c>
      <c r="D6" s="142">
        <v>23</v>
      </c>
      <c r="E6" s="142">
        <v>1570</v>
      </c>
      <c r="F6" s="143">
        <v>4.5114942528735629</v>
      </c>
      <c r="G6" s="144">
        <v>1213</v>
      </c>
      <c r="H6" s="142">
        <v>79</v>
      </c>
      <c r="I6" s="144">
        <v>6</v>
      </c>
    </row>
    <row r="7" spans="1:13" ht="19.8" hidden="1" customHeight="1" outlineLevel="1">
      <c r="A7" s="141" t="s">
        <v>106</v>
      </c>
      <c r="B7" s="142">
        <v>343</v>
      </c>
      <c r="C7" s="142">
        <v>330</v>
      </c>
      <c r="D7" s="142">
        <v>13</v>
      </c>
      <c r="E7" s="145">
        <v>1597</v>
      </c>
      <c r="F7" s="143">
        <v>4.6559766763848396</v>
      </c>
      <c r="G7" s="144">
        <v>1243</v>
      </c>
      <c r="H7" s="142">
        <v>76</v>
      </c>
      <c r="I7" s="144">
        <v>6</v>
      </c>
    </row>
    <row r="8" spans="1:13" ht="19.8" hidden="1" customHeight="1" outlineLevel="1">
      <c r="A8" s="141" t="s">
        <v>107</v>
      </c>
      <c r="B8" s="142">
        <v>330</v>
      </c>
      <c r="C8" s="142">
        <v>319</v>
      </c>
      <c r="D8" s="142">
        <v>11</v>
      </c>
      <c r="E8" s="145">
        <v>1563</v>
      </c>
      <c r="F8" s="143">
        <v>4.7363636363636363</v>
      </c>
      <c r="G8" s="144">
        <v>1177</v>
      </c>
      <c r="H8" s="142">
        <v>72</v>
      </c>
      <c r="I8" s="144">
        <v>7</v>
      </c>
    </row>
    <row r="9" spans="1:13" ht="19.8" hidden="1" customHeight="1" outlineLevel="1">
      <c r="A9" s="141" t="s">
        <v>108</v>
      </c>
      <c r="B9" s="142">
        <v>309</v>
      </c>
      <c r="C9" s="142">
        <v>298</v>
      </c>
      <c r="D9" s="142">
        <v>11</v>
      </c>
      <c r="E9" s="145">
        <v>1572</v>
      </c>
      <c r="F9" s="143">
        <v>5.0873786407766994</v>
      </c>
      <c r="G9" s="144">
        <v>1140</v>
      </c>
      <c r="H9" s="142">
        <v>69</v>
      </c>
      <c r="I9" s="144">
        <v>5</v>
      </c>
    </row>
    <row r="10" spans="1:13" ht="19.8" hidden="1" customHeight="1" outlineLevel="1">
      <c r="A10" s="141" t="s">
        <v>109</v>
      </c>
      <c r="B10" s="146">
        <v>295</v>
      </c>
      <c r="C10" s="146">
        <v>289</v>
      </c>
      <c r="D10" s="142">
        <v>6</v>
      </c>
      <c r="E10" s="147">
        <v>1648</v>
      </c>
      <c r="F10" s="148">
        <v>5.5864406779661016</v>
      </c>
      <c r="G10" s="149">
        <v>1143</v>
      </c>
      <c r="H10" s="142">
        <v>62</v>
      </c>
      <c r="I10" s="149">
        <v>7</v>
      </c>
    </row>
    <row r="11" spans="1:13" s="154" customFormat="1" ht="19.8" customHeight="1" collapsed="1">
      <c r="A11" s="201" t="s">
        <v>113</v>
      </c>
      <c r="B11" s="150">
        <v>296</v>
      </c>
      <c r="C11" s="150">
        <v>284</v>
      </c>
      <c r="D11" s="150">
        <v>12</v>
      </c>
      <c r="E11" s="151">
        <v>1713</v>
      </c>
      <c r="F11" s="152">
        <v>5.7871621621621623</v>
      </c>
      <c r="G11" s="153">
        <v>1190</v>
      </c>
      <c r="H11" s="150">
        <v>58</v>
      </c>
      <c r="I11" s="153">
        <v>6</v>
      </c>
    </row>
    <row r="12" spans="1:13" s="154" customFormat="1" ht="19.8" customHeight="1">
      <c r="A12" s="201" t="s">
        <v>114</v>
      </c>
      <c r="B12" s="150">
        <v>291</v>
      </c>
      <c r="C12" s="150">
        <v>278</v>
      </c>
      <c r="D12" s="150">
        <v>13</v>
      </c>
      <c r="E12" s="151">
        <v>1729</v>
      </c>
      <c r="F12" s="152">
        <v>5.9415807560137459</v>
      </c>
      <c r="G12" s="153">
        <v>1203</v>
      </c>
      <c r="H12" s="150">
        <v>58</v>
      </c>
      <c r="I12" s="153">
        <v>4</v>
      </c>
    </row>
    <row r="13" spans="1:13" s="154" customFormat="1" ht="19.8" customHeight="1">
      <c r="A13" s="201" t="s">
        <v>115</v>
      </c>
      <c r="B13" s="150">
        <v>292</v>
      </c>
      <c r="C13" s="150">
        <v>277</v>
      </c>
      <c r="D13" s="150">
        <v>15</v>
      </c>
      <c r="E13" s="151">
        <v>1763</v>
      </c>
      <c r="F13" s="152">
        <v>6.0376712328767121</v>
      </c>
      <c r="G13" s="153">
        <v>1209</v>
      </c>
      <c r="H13" s="150">
        <v>58</v>
      </c>
      <c r="I13" s="153">
        <v>3</v>
      </c>
    </row>
    <row r="14" spans="1:13" s="154" customFormat="1" ht="19.8" customHeight="1">
      <c r="A14" s="201" t="s">
        <v>116</v>
      </c>
      <c r="B14" s="150">
        <v>296</v>
      </c>
      <c r="C14" s="150">
        <v>283</v>
      </c>
      <c r="D14" s="150">
        <v>13</v>
      </c>
      <c r="E14" s="151">
        <v>1783</v>
      </c>
      <c r="F14" s="152">
        <v>6.0236486486486482</v>
      </c>
      <c r="G14" s="153">
        <v>1228</v>
      </c>
      <c r="H14" s="150">
        <v>58</v>
      </c>
      <c r="I14" s="153">
        <v>2</v>
      </c>
    </row>
    <row r="15" spans="1:13" s="158" customFormat="1" ht="19.8" customHeight="1" thickBot="1">
      <c r="A15" s="202" t="s">
        <v>117</v>
      </c>
      <c r="B15" s="197">
        <v>298</v>
      </c>
      <c r="C15" s="197">
        <v>283</v>
      </c>
      <c r="D15" s="197">
        <v>15</v>
      </c>
      <c r="E15" s="197">
        <v>1794</v>
      </c>
      <c r="F15" s="198">
        <v>6.0201342281879198</v>
      </c>
      <c r="G15" s="199">
        <v>1237</v>
      </c>
      <c r="H15" s="197">
        <v>58</v>
      </c>
      <c r="I15" s="199">
        <v>2</v>
      </c>
    </row>
    <row r="16" spans="1:13">
      <c r="A16" s="155" t="s">
        <v>86</v>
      </c>
    </row>
    <row r="17" spans="1:2">
      <c r="A17" s="155" t="s">
        <v>23</v>
      </c>
      <c r="B17" s="156"/>
    </row>
    <row r="18" spans="1:2">
      <c r="A18" s="155" t="s">
        <v>24</v>
      </c>
      <c r="B18" s="157" t="s">
        <v>20</v>
      </c>
    </row>
    <row r="19" spans="1:2">
      <c r="A19" s="155" t="s">
        <v>25</v>
      </c>
      <c r="B19" s="157" t="s">
        <v>26</v>
      </c>
    </row>
  </sheetData>
  <mergeCells count="1">
    <mergeCell ref="A1:XFD1"/>
  </mergeCells>
  <hyperlinks>
    <hyperlink ref="B18" r:id="rId1"/>
    <hyperlink ref="B19" r:id="rId2"/>
  </hyperlinks>
  <pageMargins left="0.75" right="0.75" top="1" bottom="1" header="0.5" footer="0.5"/>
  <pageSetup paperSize="9" orientation="portrait" verticalDpi="1200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M32"/>
  <sheetViews>
    <sheetView zoomScale="70" zoomScaleNormal="70" workbookViewId="0">
      <selection activeCell="H14" sqref="H14"/>
    </sheetView>
  </sheetViews>
  <sheetFormatPr defaultColWidth="9.109375" defaultRowHeight="13.2" outlineLevelRow="1"/>
  <cols>
    <col min="1" max="1" width="29.5546875" style="4" customWidth="1"/>
    <col min="2" max="6" width="15.5546875" style="4" customWidth="1"/>
    <col min="7" max="16" width="11.88671875" style="4" customWidth="1"/>
    <col min="17" max="18" width="12.6640625" style="4" customWidth="1"/>
    <col min="19" max="19" width="11.6640625" style="4" bestFit="1" customWidth="1"/>
    <col min="20" max="21" width="11.5546875" style="4" bestFit="1" customWidth="1"/>
    <col min="22" max="16384" width="9.109375" style="4"/>
  </cols>
  <sheetData>
    <row r="1" spans="1:37" s="223" customFormat="1" ht="24.6" customHeight="1">
      <c r="A1" s="223" t="s">
        <v>64</v>
      </c>
    </row>
    <row r="2" spans="1:37" ht="16.2" outlineLevel="1" thickBot="1">
      <c r="C2" s="39"/>
      <c r="D2" s="31" t="s">
        <v>14</v>
      </c>
      <c r="E2" s="23"/>
      <c r="F2" s="2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7" ht="44.4" customHeight="1" outlineLevel="1" thickBot="1">
      <c r="A3" s="7" t="s">
        <v>0</v>
      </c>
      <c r="B3" s="40">
        <v>43190</v>
      </c>
      <c r="C3" s="40">
        <v>43465</v>
      </c>
      <c r="D3" s="40">
        <v>43555</v>
      </c>
      <c r="E3" s="16" t="s">
        <v>110</v>
      </c>
      <c r="F3" s="16" t="s">
        <v>111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7" ht="18.75" customHeight="1" outlineLevel="1">
      <c r="A4" s="42" t="s">
        <v>65</v>
      </c>
      <c r="B4" s="47">
        <v>274364.6544274753</v>
      </c>
      <c r="C4" s="47">
        <v>296765.38148438092</v>
      </c>
      <c r="D4" s="47">
        <v>317437.48482537095</v>
      </c>
      <c r="E4" s="52">
        <f>D4/C4-1</f>
        <v>6.9658068732919354E-2</v>
      </c>
      <c r="F4" s="52">
        <f t="shared" ref="F4:F9" si="0">D4/B4-1</f>
        <v>0.15699117835632648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7" s="39" customFormat="1" ht="18.75" customHeight="1" outlineLevel="1">
      <c r="A5" s="41" t="s">
        <v>69</v>
      </c>
      <c r="B5" s="48">
        <v>83.213722434499999</v>
      </c>
      <c r="C5" s="48">
        <v>87.577871410000014</v>
      </c>
      <c r="D5" s="49">
        <v>87.456215100000009</v>
      </c>
      <c r="E5" s="53">
        <f t="shared" ref="E5:E9" si="1">D5/C5-1</f>
        <v>-1.3891215673702551E-3</v>
      </c>
      <c r="F5" s="53">
        <f t="shared" si="0"/>
        <v>5.0983089584045516E-2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7" s="39" customFormat="1" ht="18.75" customHeight="1" outlineLevel="1">
      <c r="A6" s="41" t="s">
        <v>13</v>
      </c>
      <c r="B6" s="49">
        <v>265684.1340635278</v>
      </c>
      <c r="C6" s="49">
        <v>279713.25314672181</v>
      </c>
      <c r="D6" s="49">
        <v>300241.73062260996</v>
      </c>
      <c r="E6" s="53">
        <f t="shared" si="1"/>
        <v>7.3391150562036822E-2</v>
      </c>
      <c r="F6" s="53">
        <f t="shared" si="0"/>
        <v>0.13007023050469058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7" ht="18.75" customHeight="1" outlineLevel="1">
      <c r="A7" s="43" t="s">
        <v>70</v>
      </c>
      <c r="B7" s="50">
        <v>1216.5511660492</v>
      </c>
      <c r="C7" s="50">
        <v>1364.1373239774</v>
      </c>
      <c r="D7" s="51">
        <v>1424.7196212859001</v>
      </c>
      <c r="E7" s="54">
        <f t="shared" si="1"/>
        <v>4.4410702825622428E-2</v>
      </c>
      <c r="F7" s="54">
        <f t="shared" si="0"/>
        <v>0.17111360462769176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7" ht="18.75" customHeight="1" outlineLevel="1">
      <c r="A8" s="44" t="s">
        <v>71</v>
      </c>
      <c r="B8" s="50">
        <v>106.55408960000001</v>
      </c>
      <c r="C8" s="50">
        <v>79.834883870000013</v>
      </c>
      <c r="D8" s="51">
        <v>89.610446499999995</v>
      </c>
      <c r="E8" s="54">
        <f t="shared" si="1"/>
        <v>0.12244725809231616</v>
      </c>
      <c r="F8" s="54">
        <f t="shared" si="0"/>
        <v>-0.15901447953434544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7" ht="18.75" customHeight="1" outlineLevel="1" thickBot="1">
      <c r="A9" s="8" t="s">
        <v>53</v>
      </c>
      <c r="B9" s="67">
        <v>275687.75968312449</v>
      </c>
      <c r="C9" s="67">
        <v>298209.35369222832</v>
      </c>
      <c r="D9" s="67">
        <f>SUM(D4,D7:D8)</f>
        <v>318951.81489315687</v>
      </c>
      <c r="E9" s="55">
        <f t="shared" si="1"/>
        <v>6.9556708882901441E-2</v>
      </c>
      <c r="F9" s="56">
        <f t="shared" si="0"/>
        <v>0.1569313605354119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7" ht="27" customHeight="1" outlineLevel="1">
      <c r="A10" s="226" t="s">
        <v>87</v>
      </c>
      <c r="B10" s="226"/>
      <c r="C10" s="226"/>
      <c r="D10" s="226"/>
      <c r="E10" s="226"/>
      <c r="F10" s="22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37" s="225" customFormat="1"/>
    <row r="12" spans="1:37" s="224" customFormat="1" ht="24.6" customHeight="1">
      <c r="A12" s="224" t="s">
        <v>22</v>
      </c>
    </row>
    <row r="13" spans="1:37" ht="18.75" customHeight="1" outlineLevel="1" thickBot="1">
      <c r="C13" s="39"/>
      <c r="D13" s="31" t="s">
        <v>14</v>
      </c>
      <c r="E13" s="23"/>
      <c r="F13" s="23"/>
      <c r="H13" s="5"/>
      <c r="I13" s="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46.8" customHeight="1" outlineLevel="1" thickBot="1">
      <c r="A14" s="7" t="s">
        <v>0</v>
      </c>
      <c r="B14" s="32">
        <v>43190</v>
      </c>
      <c r="C14" s="40">
        <v>43465</v>
      </c>
      <c r="D14" s="40">
        <v>43555</v>
      </c>
      <c r="E14" s="16" t="s">
        <v>110</v>
      </c>
      <c r="F14" s="16" t="s">
        <v>111</v>
      </c>
      <c r="G14" s="9"/>
      <c r="H14" s="66"/>
      <c r="I14" s="66"/>
      <c r="J14" s="66"/>
      <c r="K14" s="6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7" s="39" customFormat="1" ht="18.75" customHeight="1" outlineLevel="1">
      <c r="A15" s="42" t="s">
        <v>65</v>
      </c>
      <c r="B15" s="47">
        <v>220036.26512065632</v>
      </c>
      <c r="C15" s="47">
        <v>235833.15494747111</v>
      </c>
      <c r="D15" s="47">
        <v>246749.53053627105</v>
      </c>
      <c r="E15" s="52">
        <f>D15/C15-1</f>
        <v>4.6288553410700262E-2</v>
      </c>
      <c r="F15" s="52">
        <f t="shared" ref="F15:F17" si="2">D15/B15-1</f>
        <v>0.12140392130800159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7" ht="18.600000000000001" customHeight="1" outlineLevel="1">
      <c r="A16" s="41" t="s">
        <v>5</v>
      </c>
      <c r="B16" s="48">
        <v>82.855527954499991</v>
      </c>
      <c r="C16" s="48">
        <v>87.353070189999997</v>
      </c>
      <c r="D16" s="48">
        <v>87.226587020000011</v>
      </c>
      <c r="E16" s="57">
        <f t="shared" ref="E16:E17" si="3">D16/C16-1</f>
        <v>-1.4479533429663238E-3</v>
      </c>
      <c r="F16" s="57">
        <f t="shared" si="2"/>
        <v>5.2755189344763753E-2</v>
      </c>
      <c r="G16" s="9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9" ht="18.600000000000001" customHeight="1" outlineLevel="1" thickBot="1">
      <c r="A17" s="45" t="s">
        <v>13</v>
      </c>
      <c r="B17" s="169">
        <v>211726.3535939288</v>
      </c>
      <c r="C17" s="169">
        <v>220438.12399521199</v>
      </c>
      <c r="D17" s="49">
        <v>231088.77837515005</v>
      </c>
      <c r="E17" s="68">
        <f t="shared" si="3"/>
        <v>4.8315845675448665E-2</v>
      </c>
      <c r="F17" s="159">
        <f t="shared" si="2"/>
        <v>9.1450234949762343E-2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39" ht="30" customHeight="1" outlineLevel="1">
      <c r="A18" s="226" t="s">
        <v>87</v>
      </c>
      <c r="B18" s="226"/>
      <c r="C18" s="226"/>
      <c r="D18" s="226"/>
      <c r="E18" s="226"/>
      <c r="F18" s="226"/>
    </row>
    <row r="19" spans="1:39" s="22" customFormat="1" ht="13.8" customHeight="1">
      <c r="B19" s="160"/>
      <c r="C19" s="160"/>
      <c r="D19" s="160"/>
      <c r="E19" s="160"/>
      <c r="F19" s="160"/>
    </row>
    <row r="20" spans="1:39" s="214" customFormat="1" ht="24.6" customHeight="1" thickBot="1">
      <c r="A20" s="213" t="s">
        <v>66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</row>
    <row r="21" spans="1:39" s="46" customFormat="1" ht="57.6" customHeight="1" outlineLevel="1" thickBot="1">
      <c r="A21" s="7" t="s">
        <v>89</v>
      </c>
      <c r="B21" s="16" t="s">
        <v>14</v>
      </c>
      <c r="C21" s="16" t="s">
        <v>90</v>
      </c>
    </row>
    <row r="22" spans="1:39" s="10" customFormat="1" ht="19.2" customHeight="1" outlineLevel="1">
      <c r="A22" s="161" t="s">
        <v>60</v>
      </c>
      <c r="B22" s="164">
        <v>2.1452143816949998</v>
      </c>
      <c r="C22" s="58">
        <v>17</v>
      </c>
      <c r="D22" s="15"/>
      <c r="E22" s="15"/>
    </row>
    <row r="23" spans="1:39" s="10" customFormat="1" ht="19.2" customHeight="1" outlineLevel="1">
      <c r="A23" s="162" t="s">
        <v>61</v>
      </c>
      <c r="B23" s="165">
        <v>2.7701060580000001</v>
      </c>
      <c r="C23" s="59">
        <v>17</v>
      </c>
      <c r="D23" s="15"/>
      <c r="E23" s="15"/>
    </row>
    <row r="24" spans="1:39" s="10" customFormat="1" ht="19.2" customHeight="1" outlineLevel="1">
      <c r="A24" s="162" t="s">
        <v>72</v>
      </c>
      <c r="B24" s="165">
        <v>-1.5316442477200001</v>
      </c>
      <c r="C24" s="59">
        <v>17</v>
      </c>
      <c r="D24" s="15"/>
      <c r="E24" s="15"/>
    </row>
    <row r="25" spans="1:39" s="10" customFormat="1" ht="19.2" customHeight="1" outlineLevel="1">
      <c r="A25" s="162" t="s">
        <v>88</v>
      </c>
      <c r="B25" s="165">
        <v>-0.34120553248000002</v>
      </c>
      <c r="C25" s="59">
        <v>17</v>
      </c>
      <c r="D25" s="15"/>
      <c r="E25" s="15"/>
    </row>
    <row r="26" spans="1:39" s="10" customFormat="1" ht="19.2" customHeight="1" outlineLevel="1" thickBot="1">
      <c r="A26" s="163" t="s">
        <v>112</v>
      </c>
      <c r="B26" s="166">
        <v>-2.08365252285035</v>
      </c>
      <c r="C26" s="60">
        <v>17</v>
      </c>
      <c r="D26" s="15"/>
      <c r="E26" s="15"/>
    </row>
    <row r="27" spans="1:39" s="10" customFormat="1" ht="19.2" customHeight="1" outlineLevel="1" thickBot="1">
      <c r="A27" s="62" t="s">
        <v>56</v>
      </c>
      <c r="B27" s="167">
        <f>SUM(B23:B26)</f>
        <v>-1.18639624505035</v>
      </c>
      <c r="C27" s="64">
        <f>AVERAGE(C23:C26)</f>
        <v>17</v>
      </c>
      <c r="D27" s="15"/>
    </row>
    <row r="28" spans="1:39" s="10" customFormat="1" ht="19.2" customHeight="1" outlineLevel="1">
      <c r="A28" s="63" t="s">
        <v>57</v>
      </c>
      <c r="B28" s="168">
        <f>SUM(B22:B25)</f>
        <v>3.0424706594949997</v>
      </c>
      <c r="C28" s="65">
        <f>AVERAGE(C22:C25)</f>
        <v>17</v>
      </c>
      <c r="D28" s="15"/>
    </row>
    <row r="29" spans="1:39" s="10" customFormat="1" outlineLevel="1">
      <c r="A29" s="15"/>
      <c r="B29" s="15"/>
      <c r="C29" s="15"/>
      <c r="D29" s="15"/>
    </row>
    <row r="30" spans="1:39" s="10" customFormat="1" outlineLevel="1">
      <c r="A30" s="61" t="s">
        <v>58</v>
      </c>
      <c r="B30" s="15"/>
      <c r="C30" s="15"/>
      <c r="D30" s="15"/>
      <c r="E30" s="15"/>
    </row>
    <row r="31" spans="1:39" s="10" customFormat="1" outlineLevel="1">
      <c r="A31" s="61" t="s">
        <v>59</v>
      </c>
      <c r="B31" s="15"/>
      <c r="C31" s="15"/>
      <c r="D31" s="15"/>
      <c r="E31" s="15"/>
    </row>
    <row r="32" spans="1:39" s="222" customFormat="1" ht="7.8" customHeight="1" outlineLevel="1"/>
  </sheetData>
  <mergeCells count="7">
    <mergeCell ref="A32:XFD32"/>
    <mergeCell ref="A1:XFD1"/>
    <mergeCell ref="A12:XFD12"/>
    <mergeCell ref="A20:XFD20"/>
    <mergeCell ref="A11:XFD11"/>
    <mergeCell ref="A10:F10"/>
    <mergeCell ref="A18:F18"/>
  </mergeCells>
  <phoneticPr fontId="23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Індекси світу та України</vt:lpstr>
      <vt:lpstr>Біржовий ФР України</vt:lpstr>
      <vt:lpstr>КУА-ІСІ-НПФ та СК в управлінні</vt:lpstr>
      <vt:lpstr>Активи-ВЧА-Чистий притік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2019-08-12T12:47:34Z</dcterms:modified>
</cp:coreProperties>
</file>