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<sst xmlns="http://schemas.openxmlformats.org/spreadsheetml/2006/main" count="340" uniqueCount="127">
  <si>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</si>
  <si>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</si>
  <si>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</si>
  <si>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</si>
  <si>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</si>
  <si>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</si>
  <si>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</si>
  <si>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</si>
  <si>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</si>
  <si>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</si>
  <si>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</si>
  <si>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</si>
  <si>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</si>
  <si>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</si>
  <si>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</si>
  <si>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</si>
  <si>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</si>
  <si>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</si>
  <si>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</si>
  <si>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</si>
  <si>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</si>
  <si>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</si>
  <si>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</si>
  <si>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</si>
  <si>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</si>
  <si>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</si>
  <si>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</si>
  <si>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</si>
  <si>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</si>
  <si>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</si>
  <si>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</si>
  <si>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</si>
  <si>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</si>
  <si>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</si>
  <si>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</si>
  <si>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</si>
  <si>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</si>
  <si>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</si>
  <si>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</si>
  <si>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</si>
  <si>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</si>
  <si>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</si>
  <si>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</si>
  <si>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</si>
  <si>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</si>
  <si>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</si>
  <si>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</si>
  <si>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</si>
  <si>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</si>
  <si>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</si>
  <si>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</si>
  <si>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</si>
  <si>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</si>
  <si>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</si>
  <si>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</si>
  <si>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</si>
  <si>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</si>
  <si>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</si>
  <si>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</si>
  <si>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</si>
  <si>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</si>
  <si>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</si>
  <si>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</si>
  <si>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</si>
  <si>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</si>
  <si>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</si>
  <si>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</si>
  <si>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</si>
  <si>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</si>
  <si>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ММВБ (MICEX) (Росія)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</si>
  <si>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</si>
  <si>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</si>
  <si>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</si>
  <si>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</si>
  <si>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</si>
  <si>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</si>
  <si>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</si>
  <si>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</si>
  <si>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</si>
  <si>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</si>
  <si>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</si>
  <si>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</si>
  <si>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</si>
  <si>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</si>
  <si>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</si>
  <si>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</si>
  <si>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</si>
  <si>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</si>
  <si>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</si>
  <si>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</si>
  <si>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</si>
  <si>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</si>
  <si>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</si>
  <si>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</si>
  <si>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</si>
  <si>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</si>
  <si>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</si>
  <si>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</si>
  <si>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</si>
  <si>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</si>
  <si>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</si>
  <si>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</si>
  <si>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</si>
  <si>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</si>
  <si>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</si>
  <si>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</si>
  <si>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жовтень</t>
  </si>
  <si>
    <t>листопад</t>
  </si>
  <si>
    <t>ОТП Класичний</t>
  </si>
  <si>
    <t>КІНТО-Класичний</t>
  </si>
  <si>
    <t>ПрАТ “КІНТО”</t>
  </si>
  <si>
    <t>http://www.kinto.com/</t>
  </si>
  <si>
    <t>Софіївський</t>
  </si>
  <si>
    <t>ТОВ КУА "ІВЕКС ЕССЕТ МЕНЕДЖМЕНТ"</t>
  </si>
  <si>
    <t>http://www.am.eavex.com.ua/</t>
  </si>
  <si>
    <t>КІНТО-Еквіті</t>
  </si>
  <si>
    <t>КІНТО-Казначейський</t>
  </si>
  <si>
    <t>ВСІ</t>
  </si>
  <si>
    <t>ТОВ КУА "Всесвіт"</t>
  </si>
  <si>
    <t>http://www.vseswit.com.ua/</t>
  </si>
  <si>
    <t>Аргентум</t>
  </si>
  <si>
    <t>ТОВ КУА "ОЗОН"</t>
  </si>
  <si>
    <t>http://ozoncap.com/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</si>
  <si>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 чистий притік/відтік</t>
  </si>
  <si>
    <t>становив -69,51 тис. грн.</t>
  </si>
  <si>
    <t>Індекс Української Біржі</t>
  </si>
  <si>
    <t>з початку 2020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</si>
</sst>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22" fillId="0" borderId="48" xfId="21" applyNumberFormat="1" applyFont="1" applyFill="1" applyBorder="1" applyAlignment="1">
      <alignment horizontal="right" vertical="center" wrapText="1" indent="1"/>
      <protection/>
    </xf>
    <xf numFmtId="4" fontId="11" fillId="0" borderId="49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0" xfId="20" applyFont="1" applyFill="1" applyBorder="1" applyAlignment="1">
      <alignment vertical="center" wrapText="1"/>
      <protection/>
    </xf>
    <xf numFmtId="10" fontId="41" fillId="0" borderId="50" xfId="21" applyNumberFormat="1" applyFont="1" applyFill="1" applyBorder="1" applyAlignment="1">
      <alignment horizontal="center" vertical="center" wrapText="1"/>
      <protection/>
    </xf>
    <xf numFmtId="10" fontId="41" fillId="0" borderId="50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center" vertical="center"/>
    </xf>
    <xf numFmtId="10" fontId="20" fillId="0" borderId="12" xfId="0" applyNumberFormat="1" applyFont="1" applyBorder="1" applyAlignment="1">
      <alignment horizontal="right" vertical="center" indent="1"/>
    </xf>
    <xf numFmtId="10" fontId="20" fillId="0" borderId="52" xfId="0" applyNumberFormat="1" applyFont="1" applyBorder="1" applyAlignment="1">
      <alignment horizontal="right" vertical="center" indent="1"/>
    </xf>
    <xf numFmtId="0" fontId="22" fillId="0" borderId="53" xfId="19" applyFont="1" applyFill="1" applyBorder="1" applyAlignment="1">
      <alignment vertical="center" wrapText="1"/>
      <protection/>
    </xf>
    <xf numFmtId="4" fontId="22" fillId="0" borderId="54" xfId="19" applyNumberFormat="1" applyFont="1" applyFill="1" applyBorder="1" applyAlignment="1">
      <alignment horizontal="center" vertical="center" wrapText="1"/>
      <protection/>
    </xf>
    <xf numFmtId="3" fontId="22" fillId="0" borderId="54" xfId="19" applyNumberFormat="1" applyFont="1" applyFill="1" applyBorder="1" applyAlignment="1">
      <alignment horizontal="center" vertical="center" wrapText="1"/>
      <protection/>
    </xf>
    <xf numFmtId="4" fontId="22" fillId="0" borderId="54" xfId="19" applyNumberFormat="1" applyFont="1" applyFill="1" applyBorder="1" applyAlignment="1">
      <alignment horizontal="right" vertical="center" wrapText="1" indent="1"/>
      <protection/>
    </xf>
    <xf numFmtId="3" fontId="22" fillId="0" borderId="54" xfId="19" applyNumberFormat="1" applyFont="1" applyFill="1" applyBorder="1" applyAlignment="1">
      <alignment horizontal="right" vertical="center" wrapText="1" indent="1"/>
      <protection/>
    </xf>
    <xf numFmtId="3" fontId="11" fillId="0" borderId="54" xfId="0" applyNumberFormat="1" applyFont="1" applyBorder="1" applyAlignment="1">
      <alignment horizontal="right" vertical="center" indent="1"/>
    </xf>
    <xf numFmtId="0" fontId="22" fillId="0" borderId="54" xfId="19" applyFont="1" applyFill="1" applyBorder="1" applyAlignment="1">
      <alignment vertical="center" wrapText="1"/>
      <protection/>
    </xf>
    <xf numFmtId="0" fontId="23" fillId="0" borderId="55" xfId="15" applyFont="1" applyFill="1" applyBorder="1" applyAlignment="1">
      <alignment vertical="center" wrapText="1"/>
    </xf>
    <xf numFmtId="0" fontId="22" fillId="0" borderId="50" xfId="20" applyFont="1" applyFill="1" applyBorder="1" applyAlignment="1">
      <alignment vertical="center" wrapText="1"/>
      <protection/>
    </xf>
    <xf numFmtId="14" fontId="22" fillId="0" borderId="50" xfId="20" applyNumberFormat="1" applyFont="1" applyFill="1" applyBorder="1" applyAlignment="1">
      <alignment horizontal="center" vertical="center" wrapText="1"/>
      <protection/>
    </xf>
    <xf numFmtId="10" fontId="22" fillId="0" borderId="50" xfId="21" applyNumberFormat="1" applyFont="1" applyFill="1" applyBorder="1" applyAlignment="1">
      <alignment horizontal="right" vertical="center" wrapText="1" indent="1"/>
      <protection/>
    </xf>
    <xf numFmtId="10" fontId="22" fillId="0" borderId="50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0" fontId="11" fillId="0" borderId="17" xfId="0" applyFont="1" applyFill="1" applyBorder="1" applyAlignment="1">
      <alignment horizontal="left" vertical="center" wrapText="1" shrinkToFit="1"/>
    </xf>
    <xf numFmtId="10" fontId="22" fillId="0" borderId="54" xfId="21" applyNumberFormat="1" applyFont="1" applyFill="1" applyBorder="1" applyAlignment="1">
      <alignment horizontal="right" vertical="center" wrapText="1" indent="1"/>
      <protection/>
    </xf>
    <xf numFmtId="3" fontId="11" fillId="0" borderId="18" xfId="0" applyNumberFormat="1" applyFont="1" applyFill="1" applyBorder="1" applyAlignment="1">
      <alignment horizontal="right" vertical="center" indent="1"/>
    </xf>
    <xf numFmtId="4" fontId="11" fillId="0" borderId="56" xfId="0" applyNumberFormat="1" applyFont="1" applyFill="1" applyBorder="1" applyAlignment="1">
      <alignment horizontal="right" vertical="center" indent="1"/>
    </xf>
    <xf numFmtId="10" fontId="22" fillId="0" borderId="56" xfId="21" applyNumberFormat="1" applyFont="1" applyFill="1" applyBorder="1" applyAlignment="1">
      <alignment horizontal="right" vertical="center" wrapText="1" indent="1"/>
      <protection/>
    </xf>
    <xf numFmtId="4" fontId="11" fillId="0" borderId="57" xfId="0" applyNumberFormat="1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8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1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1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left" vertical="center" wrapText="1"/>
    </xf>
    <xf numFmtId="10" fontId="20" fillId="0" borderId="66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4462673"/>
        <c:axId val="29694250"/>
      </c:barChart>
      <c:catAx>
        <c:axId val="244626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9694250"/>
        <c:crosses val="autoZero"/>
        <c:auto val="1"/>
        <c:lblOffset val="0"/>
        <c:noMultiLvlLbl val="0"/>
      </c:catAx>
      <c:valAx>
        <c:axId val="29694250"/>
        <c:scaling>
          <c:orientation val="minMax"/>
          <c:max val="0.15"/>
          <c:min val="-0.05"/>
        </c:scaling>
        <c:axPos val="l"/>
        <c:delete val="0"/>
        <c:numFmt formatCode="0%" sourceLinked="0"/>
        <c:majorTickMark val="out"/>
        <c:minorTickMark val="none"/>
        <c:tickLblPos val="nextTo"/>
        <c:crossAx val="24462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25542555"/>
        <c:axId val="58694884"/>
      </c:barChart>
      <c:catAx>
        <c:axId val="25542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94884"/>
        <c:crosses val="autoZero"/>
        <c:auto val="0"/>
        <c:lblOffset val="100"/>
        <c:tickLblSkip val="1"/>
        <c:noMultiLvlLbl val="0"/>
      </c:catAx>
      <c:valAx>
        <c:axId val="58694884"/>
        <c:scaling>
          <c:orientation val="minMax"/>
          <c:max val="0.3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42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25"/>
          <c:y val="0.321"/>
          <c:w val="0.434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56462149"/>
        <c:axId val="59075326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23212623"/>
        <c:axId val="52657528"/>
      </c:lineChart>
      <c:catAx>
        <c:axId val="564621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9075326"/>
        <c:crosses val="autoZero"/>
        <c:auto val="0"/>
        <c:lblOffset val="40"/>
        <c:noMultiLvlLbl val="0"/>
      </c:catAx>
      <c:valAx>
        <c:axId val="59075326"/>
        <c:scaling>
          <c:orientation val="minMax"/>
          <c:max val="1200"/>
          <c:min val="-300"/>
        </c:scaling>
        <c:axPos val="l"/>
        <c:delete val="0"/>
        <c:numFmt formatCode="#,##0" sourceLinked="0"/>
        <c:majorTickMark val="in"/>
        <c:minorTickMark val="none"/>
        <c:tickLblPos val="nextTo"/>
        <c:crossAx val="56462149"/>
        <c:crossesAt val="1"/>
        <c:crossBetween val="between"/>
        <c:dispUnits/>
      </c:valAx>
      <c:catAx>
        <c:axId val="23212623"/>
        <c:scaling>
          <c:orientation val="minMax"/>
        </c:scaling>
        <c:axPos val="b"/>
        <c:delete val="1"/>
        <c:majorTickMark val="in"/>
        <c:minorTickMark val="none"/>
        <c:tickLblPos val="nextTo"/>
        <c:crossAx val="52657528"/>
        <c:crosses val="autoZero"/>
        <c:auto val="0"/>
        <c:lblOffset val="100"/>
        <c:noMultiLvlLbl val="0"/>
      </c:catAx>
      <c:valAx>
        <c:axId val="52657528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32126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1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56008377"/>
        <c:axId val="18689618"/>
      </c:barChart>
      <c:catAx>
        <c:axId val="56008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89618"/>
        <c:crosses val="autoZero"/>
        <c:auto val="0"/>
        <c:lblOffset val="0"/>
        <c:tickLblSkip val="1"/>
        <c:noMultiLvlLbl val="0"/>
      </c:catAx>
      <c:valAx>
        <c:axId val="18689618"/>
        <c:scaling>
          <c:orientation val="minMax"/>
          <c:max val="0.14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08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ВЧА'!$B$35:$B$36</c:f>
              <c:strCache/>
            </c:strRef>
          </c:cat>
          <c:val>
            <c:numRef>
              <c:f>'І_динаміка ВЧА'!$C$35:$C$36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ВЧА'!$B$35:$B$36</c:f>
              <c:strCache/>
            </c:strRef>
          </c:cat>
          <c:val>
            <c:numRef>
              <c:f>'І_динаміка ВЧА'!$E$35:$E$36</c:f>
              <c:numCache/>
            </c:numRef>
          </c:val>
        </c:ser>
        <c:overlap val="-20"/>
        <c:axId val="52763267"/>
        <c:axId val="65419148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ВЧА'!$D$35:$D$36</c:f>
              <c:numCache/>
            </c:numRef>
          </c:val>
          <c:smooth val="0"/>
        </c:ser>
        <c:axId val="50941869"/>
        <c:axId val="37532454"/>
      </c:lineChart>
      <c:catAx>
        <c:axId val="527632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5419148"/>
        <c:crosses val="autoZero"/>
        <c:auto val="0"/>
        <c:lblOffset val="100"/>
        <c:noMultiLvlLbl val="0"/>
      </c:catAx>
      <c:valAx>
        <c:axId val="6541914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763267"/>
        <c:crossesAt val="1"/>
        <c:crossBetween val="between"/>
        <c:dispUnits/>
        <c:minorUnit val="0.08793403499999972"/>
      </c:valAx>
      <c:catAx>
        <c:axId val="50941869"/>
        <c:scaling>
          <c:orientation val="minMax"/>
        </c:scaling>
        <c:axPos val="b"/>
        <c:delete val="1"/>
        <c:majorTickMark val="in"/>
        <c:minorTickMark val="none"/>
        <c:tickLblPos val="nextTo"/>
        <c:crossAx val="37532454"/>
        <c:crosses val="autoZero"/>
        <c:auto val="0"/>
        <c:lblOffset val="100"/>
        <c:noMultiLvlLbl val="0"/>
      </c:catAx>
      <c:valAx>
        <c:axId val="3753245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9418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3"/>
          <c:w val="0.96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'І_діаграма(дох)'!$A$2:$A$10</c:f>
              <c:strCache/>
            </c:strRef>
          </c:cat>
          <c:val>
            <c:numRef>
              <c:f>'І_діаграма(дох)'!$B$2:$B$10</c:f>
              <c:numCache/>
            </c:numRef>
          </c:val>
        </c:ser>
        <c:gapWidth val="60"/>
        <c:axId val="52054071"/>
        <c:axId val="2300704"/>
      </c:barChart>
      <c:catAx>
        <c:axId val="52054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0704"/>
        <c:crosses val="autoZero"/>
        <c:auto val="0"/>
        <c:lblOffset val="100"/>
        <c:tickLblSkip val="1"/>
        <c:noMultiLvlLbl val="0"/>
      </c:catAx>
      <c:valAx>
        <c:axId val="2300704"/>
        <c:scaling>
          <c:orientation val="minMax"/>
          <c:max val="0.14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54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3436065"/>
        <c:axId val="37374330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37981035"/>
        <c:axId val="24868916"/>
      </c:lineChart>
      <c:catAx>
        <c:axId val="34360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7374330"/>
        <c:crosses val="autoZero"/>
        <c:auto val="0"/>
        <c:lblOffset val="100"/>
        <c:noMultiLvlLbl val="0"/>
      </c:catAx>
      <c:valAx>
        <c:axId val="3737433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36065"/>
        <c:crossesAt val="1"/>
        <c:crossBetween val="between"/>
        <c:dispUnits/>
      </c:valAx>
      <c:catAx>
        <c:axId val="37981035"/>
        <c:scaling>
          <c:orientation val="minMax"/>
        </c:scaling>
        <c:axPos val="b"/>
        <c:delete val="1"/>
        <c:majorTickMark val="in"/>
        <c:minorTickMark val="none"/>
        <c:tickLblPos val="nextTo"/>
        <c:crossAx val="24868916"/>
        <c:crosses val="autoZero"/>
        <c:auto val="0"/>
        <c:lblOffset val="100"/>
        <c:noMultiLvlLbl val="0"/>
      </c:catAx>
      <c:valAx>
        <c:axId val="24868916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9810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65849877"/>
        <c:axId val="22167886"/>
      </c:barChart>
      <c:catAx>
        <c:axId val="65849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67886"/>
        <c:crosses val="autoZero"/>
        <c:auto val="0"/>
        <c:lblOffset val="100"/>
        <c:tickLblSkip val="1"/>
        <c:noMultiLvlLbl val="0"/>
      </c:catAx>
      <c:valAx>
        <c:axId val="22167886"/>
        <c:scaling>
          <c:orientation val="minMax"/>
          <c:max val="0.14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49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2006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907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1" t="s">
        <v>83</v>
      </c>
      <c r="B1" s="71"/>
      <c r="C1" s="71"/>
      <c r="D1" s="72"/>
      <c r="E1" s="72"/>
      <c r="F1" s="72"/>
    </row>
    <row r="2" spans="1:9" ht="15.75" thickBot="1">
      <c r="A2" s="25" t="s">
        <v>58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5" t="s">
        <v>106</v>
      </c>
      <c r="B3" s="86">
        <v>-0.00017992083483275856</v>
      </c>
      <c r="C3" s="86">
        <v>0.0023847194515145276</v>
      </c>
      <c r="D3" s="86">
        <v>0.009162319838496476</v>
      </c>
      <c r="E3" s="86">
        <v>0.010533780072824461</v>
      </c>
      <c r="F3" s="86">
        <v>0.03762330874451891</v>
      </c>
      <c r="G3" s="58"/>
      <c r="H3" s="58"/>
      <c r="I3" s="2"/>
      <c r="J3" s="2"/>
      <c r="K3" s="2"/>
      <c r="L3" s="2"/>
    </row>
    <row r="4" spans="1:12" ht="14.25">
      <c r="A4" s="85" t="s">
        <v>107</v>
      </c>
      <c r="B4" s="86">
        <v>0.014796153000219858</v>
      </c>
      <c r="C4" s="86">
        <v>0.1362003888825345</v>
      </c>
      <c r="D4" s="86">
        <v>0.031869134474794</v>
      </c>
      <c r="E4" s="86">
        <v>0.023495627703375432</v>
      </c>
      <c r="F4" s="86">
        <v>0.0711235379092715</v>
      </c>
      <c r="G4" s="58"/>
      <c r="H4" s="58"/>
      <c r="I4" s="2"/>
      <c r="J4" s="2"/>
      <c r="K4" s="2"/>
      <c r="L4" s="2"/>
    </row>
    <row r="5" spans="1:12" ht="15" thickBot="1">
      <c r="A5" s="75" t="s">
        <v>126</v>
      </c>
      <c r="B5" s="77">
        <v>-0.0041597174531541325</v>
      </c>
      <c r="C5" s="77">
        <v>-0.01886457016434895</v>
      </c>
      <c r="D5" s="77">
        <v>0.10544995293124201</v>
      </c>
      <c r="E5" s="77">
        <v>-0.003732561429275305</v>
      </c>
      <c r="F5" s="77">
        <v>-0.04100821290301404</v>
      </c>
      <c r="G5" s="58"/>
      <c r="H5" s="58"/>
      <c r="I5" s="2"/>
      <c r="J5" s="2"/>
      <c r="K5" s="2"/>
      <c r="L5" s="2"/>
    </row>
    <row r="6" spans="1:14" ht="14.25">
      <c r="A6" s="69"/>
      <c r="B6" s="68"/>
      <c r="C6" s="68"/>
      <c r="D6" s="70"/>
      <c r="E6" s="70"/>
      <c r="F6" s="70"/>
      <c r="G6" s="10"/>
      <c r="J6" s="2"/>
      <c r="K6" s="2"/>
      <c r="L6" s="2"/>
      <c r="M6" s="2"/>
      <c r="N6" s="2"/>
    </row>
    <row r="7" spans="1:14" ht="14.25">
      <c r="A7" s="69"/>
      <c r="B7" s="70"/>
      <c r="C7" s="70"/>
      <c r="D7" s="70"/>
      <c r="E7" s="70"/>
      <c r="F7" s="70"/>
      <c r="J7" s="4"/>
      <c r="K7" s="4"/>
      <c r="L7" s="4"/>
      <c r="M7" s="4"/>
      <c r="N7" s="4"/>
    </row>
    <row r="8" spans="1:6" ht="14.25">
      <c r="A8" s="69"/>
      <c r="B8" s="70"/>
      <c r="C8" s="70"/>
      <c r="D8" s="70"/>
      <c r="E8" s="70"/>
      <c r="F8" s="70"/>
    </row>
    <row r="9" spans="1:6" ht="14.25">
      <c r="A9" s="69"/>
      <c r="B9" s="70"/>
      <c r="C9" s="70"/>
      <c r="D9" s="70"/>
      <c r="E9" s="70"/>
      <c r="F9" s="70"/>
    </row>
    <row r="10" spans="1:14" ht="14.25">
      <c r="A10" s="69"/>
      <c r="B10" s="70"/>
      <c r="C10" s="70"/>
      <c r="D10" s="70"/>
      <c r="E10" s="70"/>
      <c r="F10" s="70"/>
      <c r="N10" s="10"/>
    </row>
    <row r="11" spans="1:6" ht="14.25">
      <c r="A11" s="69"/>
      <c r="B11" s="70"/>
      <c r="C11" s="70"/>
      <c r="D11" s="70"/>
      <c r="E11" s="70"/>
      <c r="F11" s="70"/>
    </row>
    <row r="12" spans="1:6" ht="14.25">
      <c r="A12" s="69"/>
      <c r="B12" s="70"/>
      <c r="C12" s="70"/>
      <c r="D12" s="70"/>
      <c r="E12" s="70"/>
      <c r="F12" s="70"/>
    </row>
    <row r="13" spans="1:6" ht="14.25">
      <c r="A13" s="69"/>
      <c r="B13" s="70"/>
      <c r="C13" s="70"/>
      <c r="D13" s="70"/>
      <c r="E13" s="70"/>
      <c r="F13" s="70"/>
    </row>
    <row r="14" spans="1:6" ht="14.25">
      <c r="A14" s="69"/>
      <c r="B14" s="70"/>
      <c r="C14" s="70"/>
      <c r="D14" s="70"/>
      <c r="E14" s="70"/>
      <c r="F14" s="70"/>
    </row>
    <row r="15" spans="1:6" ht="14.25">
      <c r="A15" s="69"/>
      <c r="B15" s="70"/>
      <c r="C15" s="70"/>
      <c r="D15" s="70"/>
      <c r="E15" s="70"/>
      <c r="F15" s="70"/>
    </row>
    <row r="16" spans="1:6" ht="14.25">
      <c r="A16" s="69"/>
      <c r="B16" s="70"/>
      <c r="C16" s="70"/>
      <c r="D16" s="70"/>
      <c r="E16" s="70"/>
      <c r="F16" s="70"/>
    </row>
    <row r="17" spans="1:6" ht="14.25">
      <c r="A17" s="69"/>
      <c r="B17" s="70"/>
      <c r="C17" s="70"/>
      <c r="D17" s="70"/>
      <c r="E17" s="70"/>
      <c r="F17" s="70"/>
    </row>
    <row r="18" spans="1:6" ht="14.25">
      <c r="A18" s="69"/>
      <c r="B18" s="70"/>
      <c r="C18" s="70"/>
      <c r="D18" s="70"/>
      <c r="E18" s="70"/>
      <c r="F18" s="70"/>
    </row>
    <row r="19" spans="1:6" ht="14.25">
      <c r="A19" s="69"/>
      <c r="B19" s="70"/>
      <c r="C19" s="70"/>
      <c r="D19" s="70"/>
      <c r="E19" s="70"/>
      <c r="F19" s="70"/>
    </row>
    <row r="20" spans="1:6" ht="14.25">
      <c r="A20" s="69"/>
      <c r="B20" s="70"/>
      <c r="C20" s="70"/>
      <c r="D20" s="70"/>
      <c r="E20" s="70"/>
      <c r="F20" s="70"/>
    </row>
    <row r="21" spans="1:6" ht="15" thickBot="1">
      <c r="A21" s="69"/>
      <c r="B21" s="70"/>
      <c r="C21" s="70"/>
      <c r="D21" s="70"/>
      <c r="E21" s="70"/>
      <c r="F21" s="70"/>
    </row>
    <row r="22" spans="1:6" ht="30.75" thickBot="1">
      <c r="A22" s="25" t="s">
        <v>74</v>
      </c>
      <c r="B22" s="18" t="s">
        <v>78</v>
      </c>
      <c r="C22" s="18" t="s">
        <v>68</v>
      </c>
      <c r="D22" s="74"/>
      <c r="E22" s="70"/>
      <c r="F22" s="70"/>
    </row>
    <row r="23" spans="1:6" ht="14.25">
      <c r="A23" s="27" t="s">
        <v>0</v>
      </c>
      <c r="B23" s="28">
        <v>0.014796153000219858</v>
      </c>
      <c r="C23" s="65">
        <v>-0.0041597174531541325</v>
      </c>
      <c r="D23" s="74"/>
      <c r="E23" s="70"/>
      <c r="F23" s="70"/>
    </row>
    <row r="24" spans="1:6" ht="28.5">
      <c r="A24" s="27" t="s">
        <v>5</v>
      </c>
      <c r="B24" s="28">
        <v>0.051861821722855694</v>
      </c>
      <c r="C24" s="65">
        <v>0.11200870785411743</v>
      </c>
      <c r="D24" s="74"/>
      <c r="E24" s="70"/>
      <c r="F24" s="70"/>
    </row>
    <row r="25" spans="1:6" ht="14.25">
      <c r="A25" s="27" t="s">
        <v>8</v>
      </c>
      <c r="B25" s="28">
        <v>0.09267146795467962</v>
      </c>
      <c r="C25" s="65">
        <v>-0.06556496598941097</v>
      </c>
      <c r="D25" s="74"/>
      <c r="E25" s="70"/>
      <c r="F25" s="70"/>
    </row>
    <row r="26" spans="1:6" ht="14.25">
      <c r="A26" s="27" t="s">
        <v>12</v>
      </c>
      <c r="B26" s="28">
        <v>0.10754565805086314</v>
      </c>
      <c r="C26" s="65">
        <v>0.12097697769578852</v>
      </c>
      <c r="D26" s="74"/>
      <c r="E26" s="70"/>
      <c r="F26" s="70"/>
    </row>
    <row r="27" spans="1:6" ht="14.25">
      <c r="A27" s="27" t="s">
        <v>11</v>
      </c>
      <c r="B27" s="28">
        <v>0.11837172095269732</v>
      </c>
      <c r="C27" s="65">
        <v>0.03855151157526482</v>
      </c>
      <c r="D27" s="74"/>
      <c r="E27" s="70"/>
      <c r="F27" s="70"/>
    </row>
    <row r="28" spans="1:6" ht="14.25">
      <c r="A28" s="27" t="s">
        <v>7</v>
      </c>
      <c r="B28" s="28">
        <v>0.12352279878865446</v>
      </c>
      <c r="C28" s="65">
        <v>-0.16920916838582745</v>
      </c>
      <c r="D28" s="74"/>
      <c r="E28" s="70"/>
      <c r="F28" s="70"/>
    </row>
    <row r="29" spans="1:6" ht="14.25">
      <c r="A29" s="27" t="s">
        <v>1</v>
      </c>
      <c r="B29" s="28">
        <v>0.1362003888825345</v>
      </c>
      <c r="C29" s="65">
        <v>-0.01886457016434895</v>
      </c>
      <c r="D29" s="74"/>
      <c r="E29" s="70"/>
      <c r="F29" s="70"/>
    </row>
    <row r="30" spans="1:6" ht="14.25">
      <c r="A30" s="27" t="s">
        <v>10</v>
      </c>
      <c r="B30" s="28">
        <v>0.1501045300991306</v>
      </c>
      <c r="C30" s="65">
        <v>0.0031813697778173555</v>
      </c>
      <c r="D30" s="74"/>
      <c r="E30" s="70"/>
      <c r="F30" s="70"/>
    </row>
    <row r="31" spans="1:6" ht="14.25">
      <c r="A31" s="27" t="s">
        <v>9</v>
      </c>
      <c r="B31" s="28">
        <v>0.15043175540200182</v>
      </c>
      <c r="C31" s="65">
        <v>0.1173878601423195</v>
      </c>
      <c r="D31" s="74"/>
      <c r="E31" s="70"/>
      <c r="F31" s="70"/>
    </row>
    <row r="32" spans="1:6" ht="14.25">
      <c r="A32" s="27" t="s">
        <v>69</v>
      </c>
      <c r="B32" s="28">
        <v>0.15498087780003633</v>
      </c>
      <c r="C32" s="65">
        <v>0.020260221217583085</v>
      </c>
      <c r="D32" s="74"/>
      <c r="E32" s="70"/>
      <c r="F32" s="70"/>
    </row>
    <row r="33" spans="1:6" ht="14.25">
      <c r="A33" s="27" t="s">
        <v>6</v>
      </c>
      <c r="B33" s="28">
        <v>0.2011888799888557</v>
      </c>
      <c r="C33" s="65">
        <v>-0.0768660736091642</v>
      </c>
      <c r="D33" s="74"/>
      <c r="E33" s="70"/>
      <c r="F33" s="70"/>
    </row>
    <row r="34" spans="1:6" ht="14.25">
      <c r="A34" s="27" t="s">
        <v>54</v>
      </c>
      <c r="B34" s="28">
        <v>0.20192199512469533</v>
      </c>
      <c r="C34" s="65">
        <v>-0.172345892621956</v>
      </c>
      <c r="D34" s="74"/>
      <c r="E34" s="70"/>
      <c r="F34" s="70"/>
    </row>
    <row r="35" spans="1:6" ht="15" thickBot="1">
      <c r="A35" s="75" t="s">
        <v>91</v>
      </c>
      <c r="B35" s="76">
        <v>0.20717428445153918</v>
      </c>
      <c r="C35" s="77">
        <v>-0.14885423400880904</v>
      </c>
      <c r="D35" s="74"/>
      <c r="E35" s="70"/>
      <c r="F35" s="70"/>
    </row>
    <row r="36" spans="1:6" ht="14.25">
      <c r="A36" s="69"/>
      <c r="B36" s="70"/>
      <c r="C36" s="70"/>
      <c r="D36" s="74"/>
      <c r="E36" s="70"/>
      <c r="F36" s="70"/>
    </row>
    <row r="37" spans="1:6" ht="14.25">
      <c r="A37" s="69"/>
      <c r="B37" s="70"/>
      <c r="C37" s="70"/>
      <c r="D37" s="74"/>
      <c r="E37" s="70"/>
      <c r="F37" s="70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9" t="s">
        <v>102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63</v>
      </c>
      <c r="G2" s="17" t="s">
        <v>64</v>
      </c>
      <c r="H2" s="18" t="s">
        <v>65</v>
      </c>
      <c r="I2" s="18" t="s">
        <v>16</v>
      </c>
      <c r="J2" s="18" t="s">
        <v>17</v>
      </c>
    </row>
    <row r="3" spans="1:11" ht="14.25" customHeight="1">
      <c r="A3" s="21">
        <v>1</v>
      </c>
      <c r="B3" s="108" t="s">
        <v>125</v>
      </c>
      <c r="C3" s="109" t="s">
        <v>39</v>
      </c>
      <c r="D3" s="110" t="s">
        <v>38</v>
      </c>
      <c r="E3" s="111">
        <v>10480043.5</v>
      </c>
      <c r="F3" s="112">
        <v>164425</v>
      </c>
      <c r="G3" s="111">
        <v>63.73753078911358</v>
      </c>
      <c r="H3" s="52">
        <v>100</v>
      </c>
      <c r="I3" s="108" t="s">
        <v>110</v>
      </c>
      <c r="J3" s="113" t="s">
        <v>111</v>
      </c>
      <c r="K3" s="49"/>
    </row>
    <row r="4" spans="1:11" ht="14.25" customHeight="1">
      <c r="A4" s="145">
        <v>2</v>
      </c>
      <c r="B4" s="170" t="s">
        <v>94</v>
      </c>
      <c r="C4" s="171" t="s">
        <v>39</v>
      </c>
      <c r="D4" s="172" t="s">
        <v>38</v>
      </c>
      <c r="E4" s="173">
        <v>827512.4804</v>
      </c>
      <c r="F4" s="174">
        <v>658</v>
      </c>
      <c r="G4" s="173">
        <v>1257.6177513677812</v>
      </c>
      <c r="H4" s="175">
        <v>5000</v>
      </c>
      <c r="I4" s="176" t="s">
        <v>21</v>
      </c>
      <c r="J4" s="177" t="s">
        <v>35</v>
      </c>
      <c r="K4" s="49"/>
    </row>
    <row r="5" spans="1:10" ht="15.75" thickBot="1">
      <c r="A5" s="190" t="s">
        <v>49</v>
      </c>
      <c r="B5" s="191"/>
      <c r="C5" s="114" t="s">
        <v>50</v>
      </c>
      <c r="D5" s="114" t="s">
        <v>50</v>
      </c>
      <c r="E5" s="96">
        <f>SUM(E3:E3)</f>
        <v>10480043.5</v>
      </c>
      <c r="F5" s="97">
        <f>SUM(F3:F3)</f>
        <v>164425</v>
      </c>
      <c r="G5" s="114" t="s">
        <v>50</v>
      </c>
      <c r="H5" s="114" t="s">
        <v>50</v>
      </c>
      <c r="I5" s="114" t="s">
        <v>50</v>
      </c>
      <c r="J5" s="114" t="s">
        <v>50</v>
      </c>
    </row>
    <row r="6" spans="1:10" ht="15" thickBot="1">
      <c r="A6" s="207"/>
      <c r="B6" s="207"/>
      <c r="C6" s="207"/>
      <c r="D6" s="207"/>
      <c r="E6" s="207"/>
      <c r="F6" s="207"/>
      <c r="G6" s="207"/>
      <c r="H6" s="207"/>
      <c r="I6" s="162"/>
      <c r="J6" s="162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205" t="s">
        <v>103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s="22" customFormat="1" ht="15.75" customHeight="1" thickBot="1">
      <c r="A2" s="196" t="s">
        <v>41</v>
      </c>
      <c r="B2" s="100"/>
      <c r="C2" s="101"/>
      <c r="D2" s="102"/>
      <c r="E2" s="198" t="s">
        <v>67</v>
      </c>
      <c r="F2" s="198"/>
      <c r="G2" s="198"/>
      <c r="H2" s="198"/>
      <c r="I2" s="198"/>
      <c r="J2" s="198"/>
      <c r="K2" s="198"/>
    </row>
    <row r="3" spans="1:11" s="22" customFormat="1" ht="60.75" thickBot="1">
      <c r="A3" s="197"/>
      <c r="B3" s="103" t="s">
        <v>25</v>
      </c>
      <c r="C3" s="26" t="s">
        <v>13</v>
      </c>
      <c r="D3" s="26" t="s">
        <v>14</v>
      </c>
      <c r="E3" s="17" t="s">
        <v>79</v>
      </c>
      <c r="F3" s="17" t="s">
        <v>87</v>
      </c>
      <c r="G3" s="17" t="s">
        <v>88</v>
      </c>
      <c r="H3" s="17" t="s">
        <v>77</v>
      </c>
      <c r="I3" s="17" t="s">
        <v>89</v>
      </c>
      <c r="J3" s="17" t="s">
        <v>51</v>
      </c>
      <c r="K3" s="18" t="s">
        <v>80</v>
      </c>
    </row>
    <row r="4" spans="1:11" s="22" customFormat="1" ht="14.25" collapsed="1">
      <c r="A4" s="21">
        <v>1</v>
      </c>
      <c r="B4" s="27" t="s">
        <v>94</v>
      </c>
      <c r="C4" s="104">
        <v>38945</v>
      </c>
      <c r="D4" s="104">
        <v>39016</v>
      </c>
      <c r="E4" s="98">
        <v>0.04188950855158957</v>
      </c>
      <c r="F4" s="98">
        <v>0.07250305512437771</v>
      </c>
      <c r="G4" s="98">
        <v>0.059978123023953556</v>
      </c>
      <c r="H4" s="98">
        <v>-0.09392443771424752</v>
      </c>
      <c r="I4" s="98">
        <v>-0.08848546947349134</v>
      </c>
      <c r="J4" s="105">
        <v>-0.7484764497264371</v>
      </c>
      <c r="K4" s="122">
        <v>-0.09320631120765521</v>
      </c>
    </row>
    <row r="5" spans="1:11" s="22" customFormat="1" ht="14.25">
      <c r="A5" s="163">
        <v>2</v>
      </c>
      <c r="B5" s="178" t="s">
        <v>125</v>
      </c>
      <c r="C5" s="179">
        <v>40555</v>
      </c>
      <c r="D5" s="179">
        <v>40626</v>
      </c>
      <c r="E5" s="180">
        <v>0.10035756726695344</v>
      </c>
      <c r="F5" s="180">
        <v>0.15082425512459685</v>
      </c>
      <c r="G5" s="180">
        <v>0.09104968714494</v>
      </c>
      <c r="H5" s="180">
        <v>-0.008156998270491989</v>
      </c>
      <c r="I5" s="180">
        <v>0.006469043667463259</v>
      </c>
      <c r="J5" s="181">
        <v>-0.3626246921088696</v>
      </c>
      <c r="K5" s="182">
        <v>-0.045389925936516584</v>
      </c>
    </row>
    <row r="6" spans="1:11" s="22" customFormat="1" ht="15.75" collapsed="1" thickBot="1">
      <c r="A6" s="163"/>
      <c r="B6" s="164" t="s">
        <v>90</v>
      </c>
      <c r="C6" s="165" t="s">
        <v>50</v>
      </c>
      <c r="D6" s="165" t="s">
        <v>50</v>
      </c>
      <c r="E6" s="166">
        <f>AVERAGE(E4:E5)</f>
        <v>0.0711235379092715</v>
      </c>
      <c r="F6" s="166">
        <f>AVERAGE(F4:F5)</f>
        <v>0.11166365512448728</v>
      </c>
      <c r="G6" s="166">
        <f>AVERAGE(G4:G5)</f>
        <v>0.07551390508444678</v>
      </c>
      <c r="H6" s="166">
        <f>AVERAGE(H4:H4)</f>
        <v>-0.09392443771424752</v>
      </c>
      <c r="I6" s="166">
        <f>AVERAGE(I4:I5)</f>
        <v>-0.04100821290301404</v>
      </c>
      <c r="J6" s="165" t="s">
        <v>50</v>
      </c>
      <c r="K6" s="166">
        <f>AVERAGE(K4:K5)</f>
        <v>-0.0692981185720859</v>
      </c>
    </row>
    <row r="7" spans="1:11" s="22" customFormat="1" ht="14.25" hidden="1">
      <c r="A7" s="210" t="s">
        <v>81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s="22" customFormat="1" ht="15" hidden="1" thickBot="1">
      <c r="A8" s="209" t="s">
        <v>82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</row>
    <row r="9" spans="3:4" s="22" customFormat="1" ht="15.75" customHeight="1" hidden="1">
      <c r="C9" s="64"/>
      <c r="D9" s="64"/>
    </row>
    <row r="10" spans="1:11" ht="15" thickBot="1">
      <c r="A10" s="208"/>
      <c r="B10" s="208"/>
      <c r="C10" s="208"/>
      <c r="D10" s="208"/>
      <c r="E10" s="208"/>
      <c r="F10" s="208"/>
      <c r="G10" s="208"/>
      <c r="H10" s="208"/>
      <c r="I10" s="167"/>
      <c r="J10" s="167"/>
      <c r="K10" s="167"/>
    </row>
    <row r="11" spans="2:5" ht="14.25">
      <c r="B11" s="29"/>
      <c r="C11" s="106"/>
      <c r="E11" s="106"/>
    </row>
    <row r="12" spans="5:6" ht="14.25">
      <c r="E12" s="106"/>
      <c r="F12" s="106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201" t="s">
        <v>104</v>
      </c>
      <c r="B1" s="201"/>
      <c r="C1" s="201"/>
      <c r="D1" s="201"/>
      <c r="E1" s="201"/>
      <c r="F1" s="201"/>
      <c r="G1" s="201"/>
    </row>
    <row r="2" spans="1:7" s="29" customFormat="1" ht="15.75" customHeight="1" thickBot="1">
      <c r="A2" s="214" t="s">
        <v>41</v>
      </c>
      <c r="B2" s="88"/>
      <c r="C2" s="202" t="s">
        <v>26</v>
      </c>
      <c r="D2" s="211"/>
      <c r="E2" s="212" t="s">
        <v>66</v>
      </c>
      <c r="F2" s="213"/>
      <c r="G2" s="89"/>
    </row>
    <row r="3" spans="1:7" s="29" customFormat="1" ht="45.75" thickBot="1">
      <c r="A3" s="197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85</v>
      </c>
    </row>
    <row r="4" spans="1:7" s="29" customFormat="1" ht="14.25">
      <c r="A4" s="21">
        <v>1</v>
      </c>
      <c r="B4" s="37" t="s">
        <v>125</v>
      </c>
      <c r="C4" s="38">
        <v>955.8271799999997</v>
      </c>
      <c r="D4" s="98">
        <v>0.10035756726701475</v>
      </c>
      <c r="E4" s="39">
        <v>0</v>
      </c>
      <c r="F4" s="98">
        <v>0</v>
      </c>
      <c r="G4" s="40">
        <v>0</v>
      </c>
    </row>
    <row r="5" spans="1:7" s="29" customFormat="1" ht="14.25">
      <c r="A5" s="145">
        <v>2</v>
      </c>
      <c r="B5" s="183" t="s">
        <v>94</v>
      </c>
      <c r="C5" s="155">
        <v>33.270410000000034</v>
      </c>
      <c r="D5" s="184">
        <v>0.041889508551522875</v>
      </c>
      <c r="E5" s="185">
        <v>0</v>
      </c>
      <c r="F5" s="184">
        <v>0</v>
      </c>
      <c r="G5" s="41">
        <v>0</v>
      </c>
    </row>
    <row r="6" spans="1:7" s="29" customFormat="1" ht="15.75" thickBot="1">
      <c r="A6" s="117"/>
      <c r="B6" s="90" t="s">
        <v>49</v>
      </c>
      <c r="C6" s="91">
        <v>955.8271799999997</v>
      </c>
      <c r="D6" s="95">
        <v>0.10035756726701475</v>
      </c>
      <c r="E6" s="92">
        <v>0</v>
      </c>
      <c r="F6" s="95">
        <v>0</v>
      </c>
      <c r="G6" s="118">
        <v>0</v>
      </c>
    </row>
    <row r="7" spans="1:8" s="29" customFormat="1" ht="15" customHeight="1" thickBot="1">
      <c r="A7" s="192"/>
      <c r="B7" s="192"/>
      <c r="C7" s="192"/>
      <c r="D7" s="192"/>
      <c r="E7" s="192"/>
      <c r="F7" s="192"/>
      <c r="G7" s="19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79"/>
      <c r="C29" s="79"/>
      <c r="D29" s="80"/>
      <c r="E29" s="79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56</v>
      </c>
      <c r="D35" s="35" t="s">
        <v>57</v>
      </c>
      <c r="E35" s="36" t="s">
        <v>53</v>
      </c>
    </row>
    <row r="36" spans="2:5" s="29" customFormat="1" ht="14.25">
      <c r="B36" s="124" t="str">
        <f aca="true" t="shared" si="0" ref="B36:D37">B4</f>
        <v>Індекс Української Біржі</v>
      </c>
      <c r="C36" s="186">
        <f t="shared" si="0"/>
        <v>955.8271799999997</v>
      </c>
      <c r="D36" s="187">
        <f t="shared" si="0"/>
        <v>0.10035756726701475</v>
      </c>
      <c r="E36" s="188">
        <f>G4</f>
        <v>0</v>
      </c>
    </row>
    <row r="37" spans="2:6" ht="14.25">
      <c r="B37" s="124" t="str">
        <f t="shared" si="0"/>
        <v>ТАСК Універсал</v>
      </c>
      <c r="C37" s="186">
        <f t="shared" si="0"/>
        <v>33.270410000000034</v>
      </c>
      <c r="D37" s="187">
        <f t="shared" si="0"/>
        <v>0.041889508551522875</v>
      </c>
      <c r="E37" s="188">
        <f>G5</f>
        <v>0</v>
      </c>
      <c r="F37" s="19"/>
    </row>
    <row r="38" spans="2:6" ht="14.25">
      <c r="B38" s="154"/>
      <c r="C38" s="155"/>
      <c r="D38" s="156"/>
      <c r="E38" s="157"/>
      <c r="F38" s="19"/>
    </row>
    <row r="39" spans="2:6" ht="14.25">
      <c r="B39" s="29"/>
      <c r="C39" s="158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4">
      <selection activeCell="A5" sqref="A5:B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25</v>
      </c>
      <c r="B1" s="67" t="s">
        <v>75</v>
      </c>
      <c r="C1" s="10"/>
      <c r="D1" s="10"/>
    </row>
    <row r="2" spans="1:4" ht="14.25">
      <c r="A2" s="27" t="s">
        <v>94</v>
      </c>
      <c r="B2" s="139">
        <v>0.04188950855158957</v>
      </c>
      <c r="C2" s="10"/>
      <c r="D2" s="10"/>
    </row>
    <row r="3" spans="1:4" ht="14.25">
      <c r="A3" s="27" t="s">
        <v>125</v>
      </c>
      <c r="B3" s="140">
        <v>0.10035756726695344</v>
      </c>
      <c r="C3" s="10"/>
      <c r="D3" s="10"/>
    </row>
    <row r="4" spans="1:4" ht="14.25">
      <c r="A4" s="27" t="s">
        <v>30</v>
      </c>
      <c r="B4" s="140">
        <v>0.0711235379092715</v>
      </c>
      <c r="C4" s="10"/>
      <c r="D4" s="10"/>
    </row>
    <row r="5" spans="1:4" ht="14.25">
      <c r="A5" s="27" t="s">
        <v>1</v>
      </c>
      <c r="B5" s="140">
        <v>0.1362003888825345</v>
      </c>
      <c r="C5" s="10"/>
      <c r="D5" s="10"/>
    </row>
    <row r="6" spans="1:4" ht="14.25">
      <c r="A6" s="27" t="s">
        <v>0</v>
      </c>
      <c r="B6" s="140">
        <v>0.014796153000219858</v>
      </c>
      <c r="C6" s="10"/>
      <c r="D6" s="10"/>
    </row>
    <row r="7" spans="1:4" ht="14.25">
      <c r="A7" s="27" t="s">
        <v>31</v>
      </c>
      <c r="B7" s="140">
        <v>0.020939534632294476</v>
      </c>
      <c r="C7" s="10"/>
      <c r="D7" s="10"/>
    </row>
    <row r="8" spans="1:4" ht="14.25">
      <c r="A8" s="27" t="s">
        <v>32</v>
      </c>
      <c r="B8" s="140">
        <v>0.002748292710982536</v>
      </c>
      <c r="C8" s="10"/>
      <c r="D8" s="10"/>
    </row>
    <row r="9" spans="1:4" ht="14.25">
      <c r="A9" s="27" t="s">
        <v>33</v>
      </c>
      <c r="B9" s="140">
        <v>0.008493150684931509</v>
      </c>
      <c r="C9" s="10"/>
      <c r="D9" s="10"/>
    </row>
    <row r="10" spans="1:4" ht="15" thickBot="1">
      <c r="A10" s="75" t="s">
        <v>92</v>
      </c>
      <c r="B10" s="141">
        <v>-0.03517900426000753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G41" sqref="G41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9" t="s">
        <v>96</v>
      </c>
      <c r="B1" s="189"/>
      <c r="C1" s="189"/>
      <c r="D1" s="189"/>
      <c r="E1" s="189"/>
      <c r="F1" s="189"/>
      <c r="G1" s="189"/>
      <c r="H1" s="189"/>
      <c r="I1" s="13"/>
    </row>
    <row r="2" spans="1:9" ht="30.75" thickBot="1">
      <c r="A2" s="15" t="s">
        <v>41</v>
      </c>
      <c r="B2" s="16" t="s">
        <v>76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1" t="s">
        <v>109</v>
      </c>
      <c r="C3" s="82">
        <v>30630518.99</v>
      </c>
      <c r="D3" s="83">
        <v>45832</v>
      </c>
      <c r="E3" s="82">
        <v>668.32167459417</v>
      </c>
      <c r="F3" s="83">
        <v>100</v>
      </c>
      <c r="G3" s="81" t="s">
        <v>110</v>
      </c>
      <c r="H3" s="84" t="s">
        <v>111</v>
      </c>
      <c r="I3" s="19"/>
    </row>
    <row r="4" spans="1:9" ht="14.25">
      <c r="A4" s="21">
        <v>2</v>
      </c>
      <c r="B4" s="81" t="s">
        <v>108</v>
      </c>
      <c r="C4" s="82">
        <v>26074277.39</v>
      </c>
      <c r="D4" s="83">
        <v>5835</v>
      </c>
      <c r="E4" s="82">
        <v>4468.599381319623</v>
      </c>
      <c r="F4" s="83">
        <v>1000</v>
      </c>
      <c r="G4" s="81" t="s">
        <v>20</v>
      </c>
      <c r="H4" s="84" t="s">
        <v>48</v>
      </c>
      <c r="I4" s="19"/>
    </row>
    <row r="5" spans="1:9" ht="14.25" customHeight="1">
      <c r="A5" s="21">
        <v>3</v>
      </c>
      <c r="B5" s="81" t="s">
        <v>71</v>
      </c>
      <c r="C5" s="82">
        <v>7976471.37</v>
      </c>
      <c r="D5" s="83">
        <v>1855</v>
      </c>
      <c r="E5" s="82">
        <v>4299.984566037736</v>
      </c>
      <c r="F5" s="83">
        <v>1000</v>
      </c>
      <c r="G5" s="81" t="s">
        <v>19</v>
      </c>
      <c r="H5" s="84" t="s">
        <v>46</v>
      </c>
      <c r="I5" s="19"/>
    </row>
    <row r="6" spans="1:9" ht="14.25">
      <c r="A6" s="21">
        <v>4</v>
      </c>
      <c r="B6" s="81" t="s">
        <v>70</v>
      </c>
      <c r="C6" s="82">
        <v>6630772.23</v>
      </c>
      <c r="D6" s="83">
        <v>8409</v>
      </c>
      <c r="E6" s="82">
        <v>788.5327898679986</v>
      </c>
      <c r="F6" s="83">
        <v>1000</v>
      </c>
      <c r="G6" s="81" t="s">
        <v>19</v>
      </c>
      <c r="H6" s="84" t="s">
        <v>46</v>
      </c>
      <c r="I6" s="19"/>
    </row>
    <row r="7" spans="1:9" ht="14.25" customHeight="1">
      <c r="A7" s="21">
        <v>5</v>
      </c>
      <c r="B7" s="81" t="s">
        <v>59</v>
      </c>
      <c r="C7" s="82">
        <v>6229451.08</v>
      </c>
      <c r="D7" s="83">
        <v>4048406</v>
      </c>
      <c r="E7" s="82">
        <v>1.538741687469093</v>
      </c>
      <c r="F7" s="83">
        <v>1</v>
      </c>
      <c r="G7" s="81" t="s">
        <v>20</v>
      </c>
      <c r="H7" s="84" t="s">
        <v>48</v>
      </c>
      <c r="I7" s="19"/>
    </row>
    <row r="8" spans="1:9" ht="14.25">
      <c r="A8" s="21">
        <v>6</v>
      </c>
      <c r="B8" s="81" t="s">
        <v>112</v>
      </c>
      <c r="C8" s="82">
        <v>5449541.0301</v>
      </c>
      <c r="D8" s="83">
        <v>3559</v>
      </c>
      <c r="E8" s="82">
        <v>1531.2000646529925</v>
      </c>
      <c r="F8" s="83">
        <v>1000</v>
      </c>
      <c r="G8" s="81" t="s">
        <v>113</v>
      </c>
      <c r="H8" s="84" t="s">
        <v>114</v>
      </c>
      <c r="I8" s="19"/>
    </row>
    <row r="9" spans="1:9" ht="14.25">
      <c r="A9" s="21">
        <v>7</v>
      </c>
      <c r="B9" s="81" t="s">
        <v>115</v>
      </c>
      <c r="C9" s="82">
        <v>4909713.06</v>
      </c>
      <c r="D9" s="83">
        <v>3641</v>
      </c>
      <c r="E9" s="82">
        <v>1348.4518154353198</v>
      </c>
      <c r="F9" s="83">
        <v>1000</v>
      </c>
      <c r="G9" s="81" t="s">
        <v>110</v>
      </c>
      <c r="H9" s="84" t="s">
        <v>111</v>
      </c>
      <c r="I9" s="19"/>
    </row>
    <row r="10" spans="1:9" ht="14.25">
      <c r="A10" s="21">
        <v>8</v>
      </c>
      <c r="B10" s="81" t="s">
        <v>62</v>
      </c>
      <c r="C10" s="82">
        <v>4782621.19</v>
      </c>
      <c r="D10" s="83">
        <v>1256</v>
      </c>
      <c r="E10" s="82">
        <v>3807.8194187898093</v>
      </c>
      <c r="F10" s="83">
        <v>1000</v>
      </c>
      <c r="G10" s="81" t="s">
        <v>45</v>
      </c>
      <c r="H10" s="84" t="s">
        <v>61</v>
      </c>
      <c r="I10" s="19"/>
    </row>
    <row r="11" spans="1:9" ht="14.25">
      <c r="A11" s="21">
        <v>9</v>
      </c>
      <c r="B11" s="81" t="s">
        <v>116</v>
      </c>
      <c r="C11" s="82">
        <v>3816620.79</v>
      </c>
      <c r="D11" s="83">
        <v>13376</v>
      </c>
      <c r="E11" s="82">
        <v>285.33349207535883</v>
      </c>
      <c r="F11" s="83">
        <v>100</v>
      </c>
      <c r="G11" s="81" t="s">
        <v>110</v>
      </c>
      <c r="H11" s="84" t="s">
        <v>111</v>
      </c>
      <c r="I11" s="19"/>
    </row>
    <row r="12" spans="1:9" ht="14.25">
      <c r="A12" s="21">
        <v>10</v>
      </c>
      <c r="B12" s="81" t="s">
        <v>60</v>
      </c>
      <c r="C12" s="82">
        <v>3738715.12</v>
      </c>
      <c r="D12" s="83">
        <v>675</v>
      </c>
      <c r="E12" s="82">
        <v>5538.837214814815</v>
      </c>
      <c r="F12" s="83">
        <v>1000</v>
      </c>
      <c r="G12" s="81" t="s">
        <v>18</v>
      </c>
      <c r="H12" s="84" t="s">
        <v>61</v>
      </c>
      <c r="I12" s="19"/>
    </row>
    <row r="13" spans="1:9" ht="14.25">
      <c r="A13" s="21">
        <v>11</v>
      </c>
      <c r="B13" s="81" t="s">
        <v>117</v>
      </c>
      <c r="C13" s="82">
        <v>2238158.82</v>
      </c>
      <c r="D13" s="83">
        <v>1596</v>
      </c>
      <c r="E13" s="82">
        <v>1402.3551503759397</v>
      </c>
      <c r="F13" s="83">
        <v>1000</v>
      </c>
      <c r="G13" s="81" t="s">
        <v>118</v>
      </c>
      <c r="H13" s="84" t="s">
        <v>119</v>
      </c>
      <c r="I13" s="19"/>
    </row>
    <row r="14" spans="1:9" ht="14.25">
      <c r="A14" s="21">
        <v>12</v>
      </c>
      <c r="B14" s="81" t="s">
        <v>73</v>
      </c>
      <c r="C14" s="82">
        <v>1536959.29</v>
      </c>
      <c r="D14" s="83">
        <v>531</v>
      </c>
      <c r="E14" s="82">
        <v>2894.4619397363467</v>
      </c>
      <c r="F14" s="83">
        <v>1000</v>
      </c>
      <c r="G14" s="81" t="s">
        <v>19</v>
      </c>
      <c r="H14" s="84" t="s">
        <v>46</v>
      </c>
      <c r="I14" s="19"/>
    </row>
    <row r="15" spans="1:9" ht="14.25">
      <c r="A15" s="21">
        <v>13</v>
      </c>
      <c r="B15" s="81" t="s">
        <v>72</v>
      </c>
      <c r="C15" s="82">
        <v>1366493.63</v>
      </c>
      <c r="D15" s="83">
        <v>366</v>
      </c>
      <c r="E15" s="82">
        <v>3733.589153005464</v>
      </c>
      <c r="F15" s="83">
        <v>1000</v>
      </c>
      <c r="G15" s="81" t="s">
        <v>19</v>
      </c>
      <c r="H15" s="84" t="s">
        <v>46</v>
      </c>
      <c r="I15" s="19"/>
    </row>
    <row r="16" spans="1:9" ht="14.25">
      <c r="A16" s="21">
        <v>14</v>
      </c>
      <c r="B16" s="81" t="s">
        <v>120</v>
      </c>
      <c r="C16" s="82">
        <v>1314926.4</v>
      </c>
      <c r="D16" s="83">
        <v>22481</v>
      </c>
      <c r="E16" s="82">
        <v>58.490565366309326</v>
      </c>
      <c r="F16" s="83">
        <v>100</v>
      </c>
      <c r="G16" s="81" t="s">
        <v>121</v>
      </c>
      <c r="H16" s="84" t="s">
        <v>122</v>
      </c>
      <c r="I16" s="19"/>
    </row>
    <row r="17" spans="1:9" ht="14.25">
      <c r="A17" s="21">
        <v>15</v>
      </c>
      <c r="B17" s="81" t="s">
        <v>105</v>
      </c>
      <c r="C17" s="82">
        <v>1049489.1001</v>
      </c>
      <c r="D17" s="83">
        <v>953</v>
      </c>
      <c r="E17" s="82">
        <v>1101.2477440713535</v>
      </c>
      <c r="F17" s="83">
        <v>1000</v>
      </c>
      <c r="G17" s="81" t="s">
        <v>21</v>
      </c>
      <c r="H17" s="84" t="s">
        <v>35</v>
      </c>
      <c r="I17" s="19"/>
    </row>
    <row r="18" spans="1:9" ht="14.25">
      <c r="A18" s="21">
        <v>16</v>
      </c>
      <c r="B18" s="81" t="s">
        <v>23</v>
      </c>
      <c r="C18" s="82">
        <v>939126.46</v>
      </c>
      <c r="D18" s="83">
        <v>7931</v>
      </c>
      <c r="E18" s="82">
        <v>118.4121119657042</v>
      </c>
      <c r="F18" s="83">
        <v>100</v>
      </c>
      <c r="G18" s="81" t="s">
        <v>47</v>
      </c>
      <c r="H18" s="84" t="s">
        <v>86</v>
      </c>
      <c r="I18" s="19"/>
    </row>
    <row r="19" spans="1:8" ht="15" customHeight="1" thickBot="1">
      <c r="A19" s="190" t="s">
        <v>49</v>
      </c>
      <c r="B19" s="191"/>
      <c r="C19" s="96">
        <f>SUM(C3:C18)</f>
        <v>108683855.95019999</v>
      </c>
      <c r="D19" s="97">
        <f>SUM(D3:D18)</f>
        <v>4166702</v>
      </c>
      <c r="E19" s="56" t="s">
        <v>50</v>
      </c>
      <c r="F19" s="56" t="s">
        <v>50</v>
      </c>
      <c r="G19" s="56" t="s">
        <v>50</v>
      </c>
      <c r="H19" s="56" t="s">
        <v>50</v>
      </c>
    </row>
    <row r="20" spans="1:8" ht="15" customHeight="1">
      <c r="A20" s="193" t="s">
        <v>84</v>
      </c>
      <c r="B20" s="193"/>
      <c r="C20" s="193"/>
      <c r="D20" s="193"/>
      <c r="E20" s="193"/>
      <c r="F20" s="193"/>
      <c r="G20" s="193"/>
      <c r="H20" s="193"/>
    </row>
    <row r="21" spans="1:8" ht="15" customHeight="1" thickBot="1">
      <c r="A21" s="192"/>
      <c r="B21" s="192"/>
      <c r="C21" s="192"/>
      <c r="D21" s="192"/>
      <c r="E21" s="192"/>
      <c r="F21" s="192"/>
      <c r="G21" s="192"/>
      <c r="H21" s="192"/>
    </row>
    <row r="23" spans="2:4" ht="14.25">
      <c r="B23" s="20" t="s">
        <v>55</v>
      </c>
      <c r="C23" s="23">
        <f>C19-SUM(C3:C16)</f>
        <v>1988615.5600999892</v>
      </c>
      <c r="D23" s="129">
        <f>C23/$C$19</f>
        <v>0.018297248866576764</v>
      </c>
    </row>
    <row r="24" spans="2:8" ht="14.25">
      <c r="B24" s="81" t="str">
        <f aca="true" t="shared" si="0" ref="B24:C29">B3</f>
        <v>КІНТО-Класичний</v>
      </c>
      <c r="C24" s="82">
        <f t="shared" si="0"/>
        <v>30630518.99</v>
      </c>
      <c r="D24" s="129">
        <f>C24/$C$19</f>
        <v>0.281831360529159</v>
      </c>
      <c r="H24" s="19"/>
    </row>
    <row r="25" spans="2:8" ht="14.25">
      <c r="B25" s="81" t="str">
        <f t="shared" si="0"/>
        <v>ОТП Класичний</v>
      </c>
      <c r="C25" s="82">
        <f t="shared" si="0"/>
        <v>26074277.39</v>
      </c>
      <c r="D25" s="129">
        <f aca="true" t="shared" si="1" ref="D25:D33">C25/$C$19</f>
        <v>0.2399093882162912</v>
      </c>
      <c r="H25" s="19"/>
    </row>
    <row r="26" spans="2:8" ht="14.25">
      <c r="B26" s="81" t="str">
        <f t="shared" si="0"/>
        <v>УНIВЕР.УА/Михайло Грушевський: Фонд Державних Паперiв</v>
      </c>
      <c r="C26" s="82">
        <f t="shared" si="0"/>
        <v>7976471.37</v>
      </c>
      <c r="D26" s="129">
        <f t="shared" si="1"/>
        <v>0.07339150143564006</v>
      </c>
      <c r="H26" s="19"/>
    </row>
    <row r="27" spans="2:8" ht="14.25">
      <c r="B27" s="81" t="str">
        <f t="shared" si="0"/>
        <v>УНІВЕР.УА/Ярослав Мудрий: Фонд Акцiй</v>
      </c>
      <c r="C27" s="82">
        <f t="shared" si="0"/>
        <v>6630772.23</v>
      </c>
      <c r="D27" s="129">
        <f t="shared" si="1"/>
        <v>0.06100972561222234</v>
      </c>
      <c r="H27" s="19"/>
    </row>
    <row r="28" spans="2:8" ht="14.25">
      <c r="B28" s="81" t="str">
        <f t="shared" si="0"/>
        <v>ОТП Фонд Акцій</v>
      </c>
      <c r="C28" s="82">
        <f t="shared" si="0"/>
        <v>6229451.08</v>
      </c>
      <c r="D28" s="129">
        <f t="shared" si="1"/>
        <v>0.057317170296703454</v>
      </c>
      <c r="H28" s="19"/>
    </row>
    <row r="29" spans="2:8" ht="14.25">
      <c r="B29" s="81" t="str">
        <f t="shared" si="0"/>
        <v>Софіївський</v>
      </c>
      <c r="C29" s="82">
        <f t="shared" si="0"/>
        <v>5449541.0301</v>
      </c>
      <c r="D29" s="129">
        <f t="shared" si="1"/>
        <v>0.050141219065663566</v>
      </c>
      <c r="H29" s="19"/>
    </row>
    <row r="30" spans="2:8" ht="14.25">
      <c r="B30" s="81" t="str">
        <f aca="true" t="shared" si="2" ref="B30:C33">B15</f>
        <v>УНIВЕР.УА/Тарас Шевченко: Фонд Заощаджень</v>
      </c>
      <c r="C30" s="82">
        <f t="shared" si="2"/>
        <v>1366493.63</v>
      </c>
      <c r="D30" s="129">
        <f t="shared" si="1"/>
        <v>0.012573105895563189</v>
      </c>
      <c r="H30" s="19"/>
    </row>
    <row r="31" spans="2:8" ht="14.25">
      <c r="B31" s="81" t="str">
        <f t="shared" si="2"/>
        <v>Аргентум</v>
      </c>
      <c r="C31" s="82">
        <f t="shared" si="2"/>
        <v>1314926.4</v>
      </c>
      <c r="D31" s="129">
        <f t="shared" si="1"/>
        <v>0.012098635887583083</v>
      </c>
      <c r="H31" s="19"/>
    </row>
    <row r="32" spans="2:4" ht="14.25">
      <c r="B32" s="81" t="str">
        <f t="shared" si="2"/>
        <v>ТАСК Ресурс</v>
      </c>
      <c r="C32" s="82">
        <f t="shared" si="2"/>
        <v>1049489.1001</v>
      </c>
      <c r="D32" s="129">
        <f t="shared" si="1"/>
        <v>0.009656347678544697</v>
      </c>
    </row>
    <row r="33" spans="2:4" ht="14.25">
      <c r="B33" s="81" t="str">
        <f t="shared" si="2"/>
        <v>Надбання</v>
      </c>
      <c r="C33" s="82">
        <f t="shared" si="2"/>
        <v>939126.46</v>
      </c>
      <c r="D33" s="129">
        <f t="shared" si="1"/>
        <v>0.008640901188032167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95" t="s">
        <v>97</v>
      </c>
      <c r="B1" s="195"/>
      <c r="C1" s="195"/>
      <c r="D1" s="195"/>
      <c r="E1" s="195"/>
      <c r="F1" s="195"/>
      <c r="G1" s="195"/>
      <c r="H1" s="195"/>
      <c r="I1" s="195"/>
      <c r="J1" s="99"/>
    </row>
    <row r="2" spans="1:11" s="20" customFormat="1" ht="15.75" customHeight="1" thickBot="1">
      <c r="A2" s="196" t="s">
        <v>41</v>
      </c>
      <c r="B2" s="100"/>
      <c r="C2" s="101"/>
      <c r="D2" s="102"/>
      <c r="E2" s="198" t="s">
        <v>67</v>
      </c>
      <c r="F2" s="198"/>
      <c r="G2" s="198"/>
      <c r="H2" s="198"/>
      <c r="I2" s="198"/>
      <c r="J2" s="198"/>
      <c r="K2" s="198"/>
    </row>
    <row r="3" spans="1:11" s="22" customFormat="1" ht="60.75" thickBot="1">
      <c r="A3" s="197"/>
      <c r="B3" s="103" t="s">
        <v>25</v>
      </c>
      <c r="C3" s="26" t="s">
        <v>13</v>
      </c>
      <c r="D3" s="26" t="s">
        <v>14</v>
      </c>
      <c r="E3" s="17" t="s">
        <v>79</v>
      </c>
      <c r="F3" s="17" t="s">
        <v>87</v>
      </c>
      <c r="G3" s="17" t="s">
        <v>88</v>
      </c>
      <c r="H3" s="17" t="s">
        <v>77</v>
      </c>
      <c r="I3" s="17" t="s">
        <v>89</v>
      </c>
      <c r="J3" s="17" t="s">
        <v>51</v>
      </c>
      <c r="K3" s="18" t="s">
        <v>80</v>
      </c>
    </row>
    <row r="4" spans="1:11" s="20" customFormat="1" ht="14.25" collapsed="1">
      <c r="A4" s="21">
        <v>1</v>
      </c>
      <c r="B4" s="146" t="s">
        <v>109</v>
      </c>
      <c r="C4" s="147">
        <v>38118</v>
      </c>
      <c r="D4" s="147">
        <v>38182</v>
      </c>
      <c r="E4" s="148">
        <v>0.029323831828143243</v>
      </c>
      <c r="F4" s="148">
        <v>0.03707939364313817</v>
      </c>
      <c r="G4" s="148">
        <v>0.06427427014019282</v>
      </c>
      <c r="H4" s="148">
        <v>0.0641160638686189</v>
      </c>
      <c r="I4" s="148">
        <v>0.07444253097650044</v>
      </c>
      <c r="J4" s="149">
        <v>5.683216745940611</v>
      </c>
      <c r="K4" s="122">
        <v>0.1228693312475082</v>
      </c>
    </row>
    <row r="5" spans="1:11" s="20" customFormat="1" ht="14.25" collapsed="1">
      <c r="A5" s="21">
        <v>2</v>
      </c>
      <c r="B5" s="146" t="s">
        <v>60</v>
      </c>
      <c r="C5" s="147">
        <v>38828</v>
      </c>
      <c r="D5" s="147">
        <v>39028</v>
      </c>
      <c r="E5" s="148">
        <v>0.006210684986821979</v>
      </c>
      <c r="F5" s="148">
        <v>0.01168853944386572</v>
      </c>
      <c r="G5" s="148">
        <v>0.04096090863506485</v>
      </c>
      <c r="H5" s="148">
        <v>0.08491584139360597</v>
      </c>
      <c r="I5" s="148">
        <v>0.0769057387911547</v>
      </c>
      <c r="J5" s="149">
        <v>4.538837214814685</v>
      </c>
      <c r="K5" s="123">
        <v>0.1293335463088272</v>
      </c>
    </row>
    <row r="6" spans="1:11" s="20" customFormat="1" ht="14.25" collapsed="1">
      <c r="A6" s="21">
        <v>3</v>
      </c>
      <c r="B6" s="146" t="s">
        <v>73</v>
      </c>
      <c r="C6" s="147">
        <v>38919</v>
      </c>
      <c r="D6" s="147">
        <v>39092</v>
      </c>
      <c r="E6" s="148">
        <v>0.026479840784630948</v>
      </c>
      <c r="F6" s="148">
        <v>0.03598385675788274</v>
      </c>
      <c r="G6" s="148">
        <v>0.03045781751686194</v>
      </c>
      <c r="H6" s="148">
        <v>0.0008264217948197317</v>
      </c>
      <c r="I6" s="148">
        <v>0.005022676132069526</v>
      </c>
      <c r="J6" s="149">
        <v>1.8944619397366567</v>
      </c>
      <c r="K6" s="123">
        <v>0.07946755252936111</v>
      </c>
    </row>
    <row r="7" spans="1:11" s="20" customFormat="1" ht="14.25" collapsed="1">
      <c r="A7" s="21">
        <v>4</v>
      </c>
      <c r="B7" s="146" t="s">
        <v>70</v>
      </c>
      <c r="C7" s="147">
        <v>38919</v>
      </c>
      <c r="D7" s="147">
        <v>39092</v>
      </c>
      <c r="E7" s="148">
        <v>0.039523945334710486</v>
      </c>
      <c r="F7" s="148">
        <v>-0.005803415130465783</v>
      </c>
      <c r="G7" s="148">
        <v>0.10342868318404097</v>
      </c>
      <c r="H7" s="148">
        <v>0.10063429654422906</v>
      </c>
      <c r="I7" s="148">
        <v>0.11073172728883329</v>
      </c>
      <c r="J7" s="149">
        <v>-0.21146721013206082</v>
      </c>
      <c r="K7" s="123">
        <v>-0.01694859247763092</v>
      </c>
    </row>
    <row r="8" spans="1:11" s="20" customFormat="1" ht="14.25" collapsed="1">
      <c r="A8" s="21">
        <v>5</v>
      </c>
      <c r="B8" s="146" t="s">
        <v>108</v>
      </c>
      <c r="C8" s="147">
        <v>39413</v>
      </c>
      <c r="D8" s="147">
        <v>39589</v>
      </c>
      <c r="E8" s="148">
        <v>0.004192901332025656</v>
      </c>
      <c r="F8" s="148">
        <v>0.012401493747593806</v>
      </c>
      <c r="G8" s="148">
        <v>0.05464433254381329</v>
      </c>
      <c r="H8" s="148">
        <v>0.1284245798095005</v>
      </c>
      <c r="I8" s="148">
        <v>0.11411215429323529</v>
      </c>
      <c r="J8" s="149">
        <v>3.468599381320039</v>
      </c>
      <c r="K8" s="123">
        <v>0.12683483454364652</v>
      </c>
    </row>
    <row r="9" spans="1:11" s="20" customFormat="1" ht="14.25">
      <c r="A9" s="21">
        <v>6</v>
      </c>
      <c r="B9" s="146" t="s">
        <v>105</v>
      </c>
      <c r="C9" s="147">
        <v>39429</v>
      </c>
      <c r="D9" s="147">
        <v>39618</v>
      </c>
      <c r="E9" s="148">
        <v>0.00928841571345207</v>
      </c>
      <c r="F9" s="148">
        <v>0.013536164740142409</v>
      </c>
      <c r="G9" s="148">
        <v>0.005618875973147697</v>
      </c>
      <c r="H9" s="148">
        <v>-0.031952699896749204</v>
      </c>
      <c r="I9" s="148">
        <v>-0.031078773384550895</v>
      </c>
      <c r="J9" s="149">
        <v>0.10124774407131243</v>
      </c>
      <c r="K9" s="123">
        <v>0.007771854207459183</v>
      </c>
    </row>
    <row r="10" spans="1:11" s="20" customFormat="1" ht="14.25">
      <c r="A10" s="21">
        <v>7</v>
      </c>
      <c r="B10" s="146" t="s">
        <v>23</v>
      </c>
      <c r="C10" s="147">
        <v>39560</v>
      </c>
      <c r="D10" s="147">
        <v>39770</v>
      </c>
      <c r="E10" s="148">
        <v>0.04436245764751012</v>
      </c>
      <c r="F10" s="148">
        <v>0.07809498418467209</v>
      </c>
      <c r="G10" s="148">
        <v>0.23184982998924597</v>
      </c>
      <c r="H10" s="148">
        <v>0.15626122047972113</v>
      </c>
      <c r="I10" s="148">
        <v>0.13555252640874693</v>
      </c>
      <c r="J10" s="149">
        <v>0.1841211196570638</v>
      </c>
      <c r="K10" s="123">
        <v>0.01413429389013876</v>
      </c>
    </row>
    <row r="11" spans="1:11" s="20" customFormat="1" ht="14.25">
      <c r="A11" s="21">
        <v>8</v>
      </c>
      <c r="B11" s="146" t="s">
        <v>115</v>
      </c>
      <c r="C11" s="147">
        <v>39884</v>
      </c>
      <c r="D11" s="147">
        <v>40001</v>
      </c>
      <c r="E11" s="148">
        <v>0.08061396837351142</v>
      </c>
      <c r="F11" s="148">
        <v>0.08872118529353323</v>
      </c>
      <c r="G11" s="148">
        <v>0.1352999291780812</v>
      </c>
      <c r="H11" s="148">
        <v>0.15121323650196672</v>
      </c>
      <c r="I11" s="148">
        <v>0.15460357487466925</v>
      </c>
      <c r="J11" s="149">
        <v>0.3484518154355092</v>
      </c>
      <c r="K11" s="123">
        <v>0.026551797125335952</v>
      </c>
    </row>
    <row r="12" spans="1:11" s="20" customFormat="1" ht="14.25">
      <c r="A12" s="21">
        <v>9</v>
      </c>
      <c r="B12" s="146" t="s">
        <v>120</v>
      </c>
      <c r="C12" s="147">
        <v>40031</v>
      </c>
      <c r="D12" s="147">
        <v>40129</v>
      </c>
      <c r="E12" s="148">
        <v>0.058745729624101184</v>
      </c>
      <c r="F12" s="148" t="s">
        <v>22</v>
      </c>
      <c r="G12" s="148" t="s">
        <v>22</v>
      </c>
      <c r="H12" s="148">
        <v>-0.10740148586398435</v>
      </c>
      <c r="I12" s="148" t="s">
        <v>22</v>
      </c>
      <c r="J12" s="149">
        <v>-0.4150943463369142</v>
      </c>
      <c r="K12" s="123">
        <v>-0.04734389353000812</v>
      </c>
    </row>
    <row r="13" spans="1:11" s="20" customFormat="1" ht="14.25">
      <c r="A13" s="21">
        <v>10</v>
      </c>
      <c r="B13" s="146" t="s">
        <v>59</v>
      </c>
      <c r="C13" s="147">
        <v>40253</v>
      </c>
      <c r="D13" s="147">
        <v>40366</v>
      </c>
      <c r="E13" s="148">
        <v>0.12667695162967174</v>
      </c>
      <c r="F13" s="148">
        <v>0.18966818787647655</v>
      </c>
      <c r="G13" s="148">
        <v>0.1252859353151643</v>
      </c>
      <c r="H13" s="148">
        <v>0.07391228740613709</v>
      </c>
      <c r="I13" s="148">
        <v>0.0825226474399301</v>
      </c>
      <c r="J13" s="149">
        <v>0.5387416874691247</v>
      </c>
      <c r="K13" s="123">
        <v>0.042275411004937036</v>
      </c>
    </row>
    <row r="14" spans="1:11" s="20" customFormat="1" ht="14.25">
      <c r="A14" s="21">
        <v>11</v>
      </c>
      <c r="B14" s="146" t="s">
        <v>112</v>
      </c>
      <c r="C14" s="147">
        <v>40114</v>
      </c>
      <c r="D14" s="147">
        <v>40401</v>
      </c>
      <c r="E14" s="148">
        <v>0.050875479225103826</v>
      </c>
      <c r="F14" s="148">
        <v>0.08190832600975595</v>
      </c>
      <c r="G14" s="148">
        <v>0.14208899733335034</v>
      </c>
      <c r="H14" s="148">
        <v>0.08074931128743579</v>
      </c>
      <c r="I14" s="148">
        <v>0.07583795669480176</v>
      </c>
      <c r="J14" s="149">
        <v>0.5312000646529973</v>
      </c>
      <c r="K14" s="123">
        <v>0.04218013053859937</v>
      </c>
    </row>
    <row r="15" spans="1:11" s="20" customFormat="1" ht="14.25" collapsed="1">
      <c r="A15" s="21">
        <v>12</v>
      </c>
      <c r="B15" s="146" t="s">
        <v>62</v>
      </c>
      <c r="C15" s="147">
        <v>40226</v>
      </c>
      <c r="D15" s="147">
        <v>40430</v>
      </c>
      <c r="E15" s="148">
        <v>0.005552901925651499</v>
      </c>
      <c r="F15" s="148">
        <v>0.010623692324110534</v>
      </c>
      <c r="G15" s="148">
        <v>0.045474994373592814</v>
      </c>
      <c r="H15" s="148">
        <v>0.10964079497770918</v>
      </c>
      <c r="I15" s="148">
        <v>0.1084064210251725</v>
      </c>
      <c r="J15" s="149">
        <v>2.8078194187898182</v>
      </c>
      <c r="K15" s="123">
        <v>0.13958349029244266</v>
      </c>
    </row>
    <row r="16" spans="1:11" s="20" customFormat="1" ht="14.25" collapsed="1">
      <c r="A16" s="21">
        <v>13</v>
      </c>
      <c r="B16" s="146" t="s">
        <v>72</v>
      </c>
      <c r="C16" s="147">
        <v>40427</v>
      </c>
      <c r="D16" s="147">
        <v>40543</v>
      </c>
      <c r="E16" s="148">
        <v>0.005948988468140959</v>
      </c>
      <c r="F16" s="148">
        <v>0.01206638345064226</v>
      </c>
      <c r="G16" s="148">
        <v>0.06975405100680176</v>
      </c>
      <c r="H16" s="148">
        <v>0.14804726977277172</v>
      </c>
      <c r="I16" s="148">
        <v>0.15326319896251817</v>
      </c>
      <c r="J16" s="149">
        <v>2.7335891530052105</v>
      </c>
      <c r="K16" s="123">
        <v>0.14197063657209807</v>
      </c>
    </row>
    <row r="17" spans="1:11" s="20" customFormat="1" ht="14.25" collapsed="1">
      <c r="A17" s="21">
        <v>14</v>
      </c>
      <c r="B17" s="146" t="s">
        <v>117</v>
      </c>
      <c r="C17" s="147">
        <v>40444</v>
      </c>
      <c r="D17" s="147">
        <v>40638</v>
      </c>
      <c r="E17" s="148">
        <v>0.0018647776197975308</v>
      </c>
      <c r="F17" s="148">
        <v>0.003200356449459818</v>
      </c>
      <c r="G17" s="148">
        <v>0.039480008099802566</v>
      </c>
      <c r="H17" s="148">
        <v>0.10267413521538127</v>
      </c>
      <c r="I17" s="148">
        <v>0.1159610350995468</v>
      </c>
      <c r="J17" s="149">
        <v>0.40235515037593483</v>
      </c>
      <c r="K17" s="123">
        <v>0.035614092280805476</v>
      </c>
    </row>
    <row r="18" spans="1:11" s="20" customFormat="1" ht="14.25">
      <c r="A18" s="21">
        <v>15</v>
      </c>
      <c r="B18" s="146" t="s">
        <v>71</v>
      </c>
      <c r="C18" s="147">
        <v>40427</v>
      </c>
      <c r="D18" s="147">
        <v>40708</v>
      </c>
      <c r="E18" s="148">
        <v>0.005659599962456907</v>
      </c>
      <c r="F18" s="148">
        <v>0.012120186864593485</v>
      </c>
      <c r="G18" s="148">
        <v>0.07685108496879223</v>
      </c>
      <c r="H18" s="148">
        <v>0.17255568793639697</v>
      </c>
      <c r="I18" s="148">
        <v>0.18252208387359037</v>
      </c>
      <c r="J18" s="149">
        <v>3.2999845660380123</v>
      </c>
      <c r="K18" s="123">
        <v>0.16649600665917208</v>
      </c>
    </row>
    <row r="19" spans="1:11" s="20" customFormat="1" ht="14.25">
      <c r="A19" s="21">
        <v>16</v>
      </c>
      <c r="B19" s="146" t="s">
        <v>116</v>
      </c>
      <c r="C19" s="147">
        <v>41026</v>
      </c>
      <c r="D19" s="147">
        <v>41242</v>
      </c>
      <c r="E19" s="148">
        <v>0.014585677140974473</v>
      </c>
      <c r="F19" s="148">
        <v>0.016914715954394755</v>
      </c>
      <c r="G19" s="148">
        <v>0.0645672184455166</v>
      </c>
      <c r="H19" s="148">
        <v>0.216705440731505</v>
      </c>
      <c r="I19" s="148">
        <v>0.22294379549241183</v>
      </c>
      <c r="J19" s="149">
        <v>1.8533349207535639</v>
      </c>
      <c r="K19" s="123">
        <v>0.13988404652171282</v>
      </c>
    </row>
    <row r="20" spans="1:12" s="20" customFormat="1" ht="15.75" thickBot="1">
      <c r="A20" s="145"/>
      <c r="B20" s="150" t="s">
        <v>90</v>
      </c>
      <c r="C20" s="151" t="s">
        <v>50</v>
      </c>
      <c r="D20" s="151" t="s">
        <v>50</v>
      </c>
      <c r="E20" s="152">
        <f>AVERAGE(E4:E19)</f>
        <v>0.031869134474794</v>
      </c>
      <c r="F20" s="152">
        <f>AVERAGE(F4:F19)</f>
        <v>0.03988027010731972</v>
      </c>
      <c r="G20" s="152">
        <f>AVERAGE(G4:G19)</f>
        <v>0.08200246244689796</v>
      </c>
      <c r="H20" s="152">
        <f>AVERAGE(H4:H19)</f>
        <v>0.09070765012244159</v>
      </c>
      <c r="I20" s="152">
        <f>AVERAGE(I4:I19)</f>
        <v>0.10544995293124201</v>
      </c>
      <c r="J20" s="151" t="s">
        <v>50</v>
      </c>
      <c r="K20" s="152">
        <f>AVERAGE(K4:K19)</f>
        <v>0.07191715860715034</v>
      </c>
      <c r="L20" s="153"/>
    </row>
    <row r="21" spans="1:11" s="20" customFormat="1" ht="14.25">
      <c r="A21" s="199" t="s">
        <v>81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1:11" s="20" customFormat="1" ht="15" collapsed="1" thickBot="1">
      <c r="A22" s="194"/>
      <c r="B22" s="194"/>
      <c r="C22" s="194"/>
      <c r="D22" s="194"/>
      <c r="E22" s="194"/>
      <c r="F22" s="194"/>
      <c r="G22" s="194"/>
      <c r="H22" s="194"/>
      <c r="I22" s="161"/>
      <c r="J22" s="161"/>
      <c r="K22" s="161"/>
    </row>
    <row r="23" spans="5:10" s="20" customFormat="1" ht="14.25" collapsed="1">
      <c r="E23" s="106"/>
      <c r="J23" s="19"/>
    </row>
    <row r="24" spans="5:10" s="20" customFormat="1" ht="14.25" collapsed="1">
      <c r="E24" s="107"/>
      <c r="J24" s="19"/>
    </row>
    <row r="25" spans="5:10" s="20" customFormat="1" ht="14.25">
      <c r="E25" s="106"/>
      <c r="F25" s="106"/>
      <c r="J25" s="19"/>
    </row>
    <row r="26" spans="5:10" s="20" customFormat="1" ht="14.25" collapsed="1">
      <c r="E26" s="107"/>
      <c r="I26" s="107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201" t="s">
        <v>98</v>
      </c>
      <c r="B1" s="201"/>
      <c r="C1" s="201"/>
      <c r="D1" s="201"/>
      <c r="E1" s="201"/>
      <c r="F1" s="201"/>
      <c r="G1" s="201"/>
    </row>
    <row r="2" spans="1:7" ht="15.75" thickBot="1">
      <c r="A2" s="196" t="s">
        <v>41</v>
      </c>
      <c r="B2" s="88"/>
      <c r="C2" s="202" t="s">
        <v>26</v>
      </c>
      <c r="D2" s="203"/>
      <c r="E2" s="202" t="s">
        <v>27</v>
      </c>
      <c r="F2" s="203"/>
      <c r="G2" s="89"/>
    </row>
    <row r="3" spans="1:7" ht="45.75" thickBot="1">
      <c r="A3" s="197"/>
      <c r="B3" s="42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85</v>
      </c>
    </row>
    <row r="4" spans="1:8" ht="15" customHeight="1">
      <c r="A4" s="21">
        <v>1</v>
      </c>
      <c r="B4" s="37" t="s">
        <v>108</v>
      </c>
      <c r="C4" s="38">
        <v>1061.1578100000022</v>
      </c>
      <c r="D4" s="94">
        <v>0.0424240489718237</v>
      </c>
      <c r="E4" s="39">
        <v>214</v>
      </c>
      <c r="F4" s="94">
        <v>0.03807151752357232</v>
      </c>
      <c r="G4" s="40">
        <v>954.2756255699903</v>
      </c>
      <c r="H4" s="53"/>
    </row>
    <row r="5" spans="1:8" ht="14.25" customHeight="1">
      <c r="A5" s="21">
        <v>2</v>
      </c>
      <c r="B5" s="37" t="s">
        <v>70</v>
      </c>
      <c r="C5" s="38">
        <v>425.81827000000044</v>
      </c>
      <c r="D5" s="94">
        <v>0.06862553255753737</v>
      </c>
      <c r="E5" s="39">
        <v>229</v>
      </c>
      <c r="F5" s="94">
        <v>0.027995110024449876</v>
      </c>
      <c r="G5" s="40">
        <v>171.67185305056717</v>
      </c>
      <c r="H5" s="53"/>
    </row>
    <row r="6" spans="1:7" ht="14.25">
      <c r="A6" s="21">
        <v>3</v>
      </c>
      <c r="B6" s="37" t="s">
        <v>115</v>
      </c>
      <c r="C6" s="38">
        <v>366.2653499999996</v>
      </c>
      <c r="D6" s="94">
        <v>0.08061396837336984</v>
      </c>
      <c r="E6" s="39">
        <v>0</v>
      </c>
      <c r="F6" s="94">
        <v>0</v>
      </c>
      <c r="G6" s="40">
        <v>0</v>
      </c>
    </row>
    <row r="7" spans="1:7" ht="14.25">
      <c r="A7" s="21">
        <v>4</v>
      </c>
      <c r="B7" s="37" t="s">
        <v>112</v>
      </c>
      <c r="C7" s="38">
        <v>263.82574999999997</v>
      </c>
      <c r="D7" s="94">
        <v>0.050875479225097844</v>
      </c>
      <c r="E7" s="39">
        <v>0</v>
      </c>
      <c r="F7" s="94">
        <v>0</v>
      </c>
      <c r="G7" s="40">
        <v>0</v>
      </c>
    </row>
    <row r="8" spans="1:7" ht="14.25">
      <c r="A8" s="21">
        <v>5</v>
      </c>
      <c r="B8" s="37" t="s">
        <v>120</v>
      </c>
      <c r="C8" s="38">
        <v>72.96020999999996</v>
      </c>
      <c r="D8" s="94">
        <v>0.05874572962408901</v>
      </c>
      <c r="E8" s="39">
        <v>0</v>
      </c>
      <c r="F8" s="94">
        <v>0</v>
      </c>
      <c r="G8" s="40">
        <v>0</v>
      </c>
    </row>
    <row r="9" spans="1:7" ht="14.25">
      <c r="A9" s="21">
        <v>6</v>
      </c>
      <c r="B9" s="37" t="s">
        <v>71</v>
      </c>
      <c r="C9" s="38">
        <v>44.88958000000007</v>
      </c>
      <c r="D9" s="94">
        <v>0.005659599962342452</v>
      </c>
      <c r="E9" s="39">
        <v>0</v>
      </c>
      <c r="F9" s="94">
        <v>0</v>
      </c>
      <c r="G9" s="40">
        <v>0</v>
      </c>
    </row>
    <row r="10" spans="1:7" ht="14.25">
      <c r="A10" s="21">
        <v>7</v>
      </c>
      <c r="B10" s="37" t="s">
        <v>23</v>
      </c>
      <c r="C10" s="38">
        <v>39.89223999999999</v>
      </c>
      <c r="D10" s="94">
        <v>0.04436245764757483</v>
      </c>
      <c r="E10" s="39">
        <v>0</v>
      </c>
      <c r="F10" s="94">
        <v>0</v>
      </c>
      <c r="G10" s="40">
        <v>0</v>
      </c>
    </row>
    <row r="11" spans="1:7" ht="14.25">
      <c r="A11" s="21">
        <v>8</v>
      </c>
      <c r="B11" s="37" t="s">
        <v>73</v>
      </c>
      <c r="C11" s="38">
        <v>39.64855000000005</v>
      </c>
      <c r="D11" s="94">
        <v>0.026479840784418635</v>
      </c>
      <c r="E11" s="39">
        <v>0</v>
      </c>
      <c r="F11" s="94">
        <v>0</v>
      </c>
      <c r="G11" s="40">
        <v>0</v>
      </c>
    </row>
    <row r="12" spans="1:7" ht="14.25">
      <c r="A12" s="21">
        <v>9</v>
      </c>
      <c r="B12" s="37" t="s">
        <v>62</v>
      </c>
      <c r="C12" s="38">
        <v>26.410770000000486</v>
      </c>
      <c r="D12" s="94">
        <v>0.005552901925647034</v>
      </c>
      <c r="E12" s="39">
        <v>0</v>
      </c>
      <c r="F12" s="94">
        <v>0</v>
      </c>
      <c r="G12" s="40">
        <v>0</v>
      </c>
    </row>
    <row r="13" spans="1:7" ht="14.25">
      <c r="A13" s="21">
        <v>10</v>
      </c>
      <c r="B13" s="37" t="s">
        <v>60</v>
      </c>
      <c r="C13" s="38">
        <v>23.076660000000146</v>
      </c>
      <c r="D13" s="94">
        <v>0.00621068498682731</v>
      </c>
      <c r="E13" s="39">
        <v>0</v>
      </c>
      <c r="F13" s="94">
        <v>0</v>
      </c>
      <c r="G13" s="40">
        <v>0</v>
      </c>
    </row>
    <row r="14" spans="1:7" ht="14.25">
      <c r="A14" s="21">
        <v>11</v>
      </c>
      <c r="B14" s="37" t="s">
        <v>105</v>
      </c>
      <c r="C14" s="38">
        <v>9.65837999999989</v>
      </c>
      <c r="D14" s="94">
        <v>0.009288415713541382</v>
      </c>
      <c r="E14" s="39">
        <v>0</v>
      </c>
      <c r="F14" s="94">
        <v>0</v>
      </c>
      <c r="G14" s="40">
        <v>0</v>
      </c>
    </row>
    <row r="15" spans="1:7" ht="14.25">
      <c r="A15" s="21">
        <v>12</v>
      </c>
      <c r="B15" s="37" t="s">
        <v>72</v>
      </c>
      <c r="C15" s="38">
        <v>8.081179999999934</v>
      </c>
      <c r="D15" s="94">
        <v>0.005948988468119483</v>
      </c>
      <c r="E15" s="39">
        <v>0</v>
      </c>
      <c r="F15" s="94">
        <v>0</v>
      </c>
      <c r="G15" s="40">
        <v>0</v>
      </c>
    </row>
    <row r="16" spans="1:8" ht="14.25">
      <c r="A16" s="21">
        <v>13</v>
      </c>
      <c r="B16" s="37" t="s">
        <v>117</v>
      </c>
      <c r="C16" s="38">
        <v>4.1658999999999065</v>
      </c>
      <c r="D16" s="94">
        <v>0.0018647776197965333</v>
      </c>
      <c r="E16" s="39">
        <v>0</v>
      </c>
      <c r="F16" s="94">
        <v>0</v>
      </c>
      <c r="G16" s="40">
        <v>0</v>
      </c>
      <c r="H16" s="53"/>
    </row>
    <row r="17" spans="1:7" ht="14.25">
      <c r="A17" s="21">
        <v>14</v>
      </c>
      <c r="B17" s="37" t="s">
        <v>109</v>
      </c>
      <c r="C17" s="38">
        <v>860.9286699999981</v>
      </c>
      <c r="D17" s="94">
        <v>0.028919735231344564</v>
      </c>
      <c r="E17" s="39">
        <v>-18</v>
      </c>
      <c r="F17" s="94">
        <v>-0.0003925845147219193</v>
      </c>
      <c r="G17" s="40">
        <v>-11.650919219784512</v>
      </c>
    </row>
    <row r="18" spans="1:7" ht="14.25">
      <c r="A18" s="21">
        <v>15</v>
      </c>
      <c r="B18" s="37" t="s">
        <v>116</v>
      </c>
      <c r="C18" s="38">
        <v>-50.312879999999886</v>
      </c>
      <c r="D18" s="94">
        <v>-0.013011053277259831</v>
      </c>
      <c r="E18" s="39">
        <v>-374</v>
      </c>
      <c r="F18" s="94">
        <v>-0.0272</v>
      </c>
      <c r="G18" s="40">
        <v>-106.20067649115093</v>
      </c>
    </row>
    <row r="19" spans="1:7" ht="14.25">
      <c r="A19" s="21">
        <v>16</v>
      </c>
      <c r="B19" s="37" t="s">
        <v>59</v>
      </c>
      <c r="C19" s="38">
        <v>482.71033000000006</v>
      </c>
      <c r="D19" s="94">
        <v>0.08399723443240416</v>
      </c>
      <c r="E19" s="39">
        <v>-159396</v>
      </c>
      <c r="F19" s="94">
        <v>-0.037881059992841866</v>
      </c>
      <c r="G19" s="40">
        <v>-230.51844737894982</v>
      </c>
    </row>
    <row r="20" spans="1:8" ht="15.75" thickBot="1">
      <c r="A20" s="87"/>
      <c r="B20" s="90" t="s">
        <v>49</v>
      </c>
      <c r="C20" s="91">
        <v>3679.1767700000005</v>
      </c>
      <c r="D20" s="95">
        <v>0.03503821733206873</v>
      </c>
      <c r="E20" s="92">
        <v>-159345</v>
      </c>
      <c r="F20" s="95">
        <v>-0.03683385779211368</v>
      </c>
      <c r="G20" s="93">
        <v>777.5774355306721</v>
      </c>
      <c r="H20" s="53"/>
    </row>
    <row r="21" spans="1:8" ht="15" customHeight="1" thickBot="1">
      <c r="A21" s="200"/>
      <c r="B21" s="200"/>
      <c r="C21" s="200"/>
      <c r="D21" s="200"/>
      <c r="E21" s="200"/>
      <c r="F21" s="200"/>
      <c r="G21" s="200"/>
      <c r="H21" s="160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">
      <c r="B48" s="60"/>
      <c r="C48" s="61"/>
      <c r="D48" s="62"/>
      <c r="E48" s="63"/>
    </row>
    <row r="49" spans="2:5" ht="15.75" thickBot="1">
      <c r="B49" s="78"/>
      <c r="C49" s="78"/>
      <c r="D49" s="78"/>
      <c r="E49" s="78"/>
    </row>
    <row r="52" ht="14.25" customHeight="1"/>
    <row r="53" ht="14.25">
      <c r="F53" s="53"/>
    </row>
    <row r="55" ht="14.25">
      <c r="F55"/>
    </row>
    <row r="56" ht="14.25">
      <c r="F56"/>
    </row>
    <row r="57" spans="2:6" ht="30.75" thickBot="1">
      <c r="B57" s="42" t="s">
        <v>25</v>
      </c>
      <c r="C57" s="35" t="s">
        <v>56</v>
      </c>
      <c r="D57" s="35" t="s">
        <v>57</v>
      </c>
      <c r="E57" s="59" t="s">
        <v>53</v>
      </c>
      <c r="F57"/>
    </row>
    <row r="58" spans="2:5" ht="14.25">
      <c r="B58" s="37" t="str">
        <f aca="true" t="shared" si="0" ref="B58:D62">B4</f>
        <v>ОТП Класичний</v>
      </c>
      <c r="C58" s="38">
        <f t="shared" si="0"/>
        <v>1061.1578100000022</v>
      </c>
      <c r="D58" s="94">
        <f t="shared" si="0"/>
        <v>0.0424240489718237</v>
      </c>
      <c r="E58" s="40">
        <f>G4</f>
        <v>954.2756255699903</v>
      </c>
    </row>
    <row r="59" spans="2:5" ht="14.25">
      <c r="B59" s="37" t="str">
        <f t="shared" si="0"/>
        <v>УНІВЕР.УА/Ярослав Мудрий: Фонд Акцiй</v>
      </c>
      <c r="C59" s="38">
        <f t="shared" si="0"/>
        <v>425.81827000000044</v>
      </c>
      <c r="D59" s="94">
        <f t="shared" si="0"/>
        <v>0.06862553255753737</v>
      </c>
      <c r="E59" s="40">
        <f>G5</f>
        <v>171.67185305056717</v>
      </c>
    </row>
    <row r="60" spans="2:5" ht="14.25">
      <c r="B60" s="37" t="str">
        <f t="shared" si="0"/>
        <v>КІНТО-Еквіті</v>
      </c>
      <c r="C60" s="38">
        <f t="shared" si="0"/>
        <v>366.2653499999996</v>
      </c>
      <c r="D60" s="94">
        <f t="shared" si="0"/>
        <v>0.08061396837336984</v>
      </c>
      <c r="E60" s="40">
        <f>G6</f>
        <v>0</v>
      </c>
    </row>
    <row r="61" spans="2:5" ht="14.25">
      <c r="B61" s="37" t="str">
        <f t="shared" si="0"/>
        <v>Софіївський</v>
      </c>
      <c r="C61" s="38">
        <f t="shared" si="0"/>
        <v>263.82574999999997</v>
      </c>
      <c r="D61" s="94">
        <f t="shared" si="0"/>
        <v>0.050875479225097844</v>
      </c>
      <c r="E61" s="40">
        <f>G7</f>
        <v>0</v>
      </c>
    </row>
    <row r="62" spans="2:5" ht="14.25">
      <c r="B62" s="125" t="str">
        <f t="shared" si="0"/>
        <v>Аргентум</v>
      </c>
      <c r="C62" s="126">
        <f t="shared" si="0"/>
        <v>72.96020999999996</v>
      </c>
      <c r="D62" s="127">
        <f t="shared" si="0"/>
        <v>0.05874572962408901</v>
      </c>
      <c r="E62" s="128">
        <f>G8</f>
        <v>0</v>
      </c>
    </row>
    <row r="63" spans="2:5" ht="14.25">
      <c r="B63" s="124" t="str">
        <f aca="true" t="shared" si="1" ref="B63:D67">B15</f>
        <v>УНIВЕР.УА/Тарас Шевченко: Фонд Заощаджень</v>
      </c>
      <c r="C63" s="38">
        <f t="shared" si="1"/>
        <v>8.081179999999934</v>
      </c>
      <c r="D63" s="94">
        <f t="shared" si="1"/>
        <v>0.005948988468119483</v>
      </c>
      <c r="E63" s="40">
        <f>G15</f>
        <v>0</v>
      </c>
    </row>
    <row r="64" spans="2:5" ht="14.25">
      <c r="B64" s="124" t="str">
        <f t="shared" si="1"/>
        <v>ВСІ</v>
      </c>
      <c r="C64" s="38">
        <f t="shared" si="1"/>
        <v>4.1658999999999065</v>
      </c>
      <c r="D64" s="94">
        <f t="shared" si="1"/>
        <v>0.0018647776197965333</v>
      </c>
      <c r="E64" s="40">
        <f>G16</f>
        <v>0</v>
      </c>
    </row>
    <row r="65" spans="2:5" ht="14.25">
      <c r="B65" s="124" t="str">
        <f t="shared" si="1"/>
        <v>КІНТО-Класичний</v>
      </c>
      <c r="C65" s="38">
        <f t="shared" si="1"/>
        <v>860.9286699999981</v>
      </c>
      <c r="D65" s="94">
        <f t="shared" si="1"/>
        <v>0.028919735231344564</v>
      </c>
      <c r="E65" s="40">
        <f>G17</f>
        <v>-11.650919219784512</v>
      </c>
    </row>
    <row r="66" spans="2:5" ht="14.25">
      <c r="B66" s="124" t="str">
        <f t="shared" si="1"/>
        <v>КІНТО-Казначейський</v>
      </c>
      <c r="C66" s="38">
        <f t="shared" si="1"/>
        <v>-50.312879999999886</v>
      </c>
      <c r="D66" s="94">
        <f t="shared" si="1"/>
        <v>-0.013011053277259831</v>
      </c>
      <c r="E66" s="40">
        <f>G18</f>
        <v>-106.20067649115093</v>
      </c>
    </row>
    <row r="67" spans="2:5" ht="14.25">
      <c r="B67" s="124" t="str">
        <f t="shared" si="1"/>
        <v>ОТП Фонд Акцій</v>
      </c>
      <c r="C67" s="38">
        <f t="shared" si="1"/>
        <v>482.71033000000006</v>
      </c>
      <c r="D67" s="94">
        <f t="shared" si="1"/>
        <v>0.08399723443240416</v>
      </c>
      <c r="E67" s="40">
        <f>G19</f>
        <v>-230.51844737894982</v>
      </c>
    </row>
    <row r="68" spans="2:5" ht="14.25">
      <c r="B68" s="132" t="s">
        <v>55</v>
      </c>
      <c r="C68" s="133">
        <f>C20-SUM(C58:C67)</f>
        <v>183.57618000000048</v>
      </c>
      <c r="D68" s="134"/>
      <c r="E68" s="133">
        <f>G20-SUM(E58:E67)</f>
        <v>0</v>
      </c>
    </row>
    <row r="69" spans="2:5" ht="15">
      <c r="B69" s="130" t="s">
        <v>49</v>
      </c>
      <c r="C69" s="131">
        <f>SUM(C58:C68)</f>
        <v>3679.1767700000005</v>
      </c>
      <c r="D69" s="131"/>
      <c r="E69" s="131">
        <f>SUM(E58:E68)</f>
        <v>777.5774355306721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A19" sqref="A19:B2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25</v>
      </c>
      <c r="B1" s="67" t="s">
        <v>75</v>
      </c>
      <c r="C1" s="10"/>
    </row>
    <row r="2" spans="1:3" ht="14.25">
      <c r="A2" s="215" t="s">
        <v>117</v>
      </c>
      <c r="B2" s="216">
        <v>0.0018647776197975308</v>
      </c>
      <c r="C2" s="10"/>
    </row>
    <row r="3" spans="1:3" ht="14.25">
      <c r="A3" s="135" t="s">
        <v>108</v>
      </c>
      <c r="B3" s="142">
        <v>0.004192901332025656</v>
      </c>
      <c r="C3" s="10"/>
    </row>
    <row r="4" spans="1:3" ht="14.25">
      <c r="A4" s="135" t="s">
        <v>62</v>
      </c>
      <c r="B4" s="142">
        <v>0.005552901925651499</v>
      </c>
      <c r="C4" s="10"/>
    </row>
    <row r="5" spans="1:3" ht="14.25">
      <c r="A5" s="135" t="s">
        <v>71</v>
      </c>
      <c r="B5" s="143">
        <v>0.005659599962456907</v>
      </c>
      <c r="C5" s="10"/>
    </row>
    <row r="6" spans="1:3" ht="14.25">
      <c r="A6" s="135" t="s">
        <v>72</v>
      </c>
      <c r="B6" s="143">
        <v>0.005948988468140959</v>
      </c>
      <c r="C6" s="10"/>
    </row>
    <row r="7" spans="1:3" ht="14.25">
      <c r="A7" s="135" t="s">
        <v>60</v>
      </c>
      <c r="B7" s="143">
        <v>0.006210684986821979</v>
      </c>
      <c r="C7" s="10"/>
    </row>
    <row r="8" spans="1:3" ht="14.25">
      <c r="A8" s="135" t="s">
        <v>105</v>
      </c>
      <c r="B8" s="143">
        <v>0.00928841571345207</v>
      </c>
      <c r="C8" s="10"/>
    </row>
    <row r="9" spans="1:3" ht="14.25">
      <c r="A9" s="135" t="s">
        <v>116</v>
      </c>
      <c r="B9" s="143">
        <v>0.014585677140974473</v>
      </c>
      <c r="C9" s="10"/>
    </row>
    <row r="10" spans="1:3" ht="14.25">
      <c r="A10" s="135" t="s">
        <v>73</v>
      </c>
      <c r="B10" s="143">
        <v>0.026479840784630948</v>
      </c>
      <c r="C10" s="10"/>
    </row>
    <row r="11" spans="1:3" ht="14.25">
      <c r="A11" s="135" t="s">
        <v>109</v>
      </c>
      <c r="B11" s="143">
        <v>0.029323831828143243</v>
      </c>
      <c r="C11" s="10"/>
    </row>
    <row r="12" spans="1:3" ht="14.25">
      <c r="A12" s="136" t="s">
        <v>70</v>
      </c>
      <c r="B12" s="168">
        <v>0.039523945334710486</v>
      </c>
      <c r="C12" s="10"/>
    </row>
    <row r="13" spans="1:3" ht="14.25">
      <c r="A13" s="135" t="s">
        <v>23</v>
      </c>
      <c r="B13" s="142">
        <v>0.04436245764751012</v>
      </c>
      <c r="C13" s="10"/>
    </row>
    <row r="14" spans="1:3" ht="14.25">
      <c r="A14" s="135" t="s">
        <v>112</v>
      </c>
      <c r="B14" s="142">
        <v>0.050875479225103826</v>
      </c>
      <c r="C14" s="10"/>
    </row>
    <row r="15" spans="1:3" ht="14.25">
      <c r="A15" s="135" t="s">
        <v>120</v>
      </c>
      <c r="B15" s="142">
        <v>0.058745729624101184</v>
      </c>
      <c r="C15" s="10"/>
    </row>
    <row r="16" spans="1:3" ht="14.25">
      <c r="A16" s="136" t="s">
        <v>115</v>
      </c>
      <c r="B16" s="168">
        <v>0.08061396837351142</v>
      </c>
      <c r="C16" s="10"/>
    </row>
    <row r="17" spans="1:3" ht="14.25">
      <c r="A17" s="135" t="s">
        <v>59</v>
      </c>
      <c r="B17" s="142">
        <v>0.12667695162967174</v>
      </c>
      <c r="C17" s="10"/>
    </row>
    <row r="18" spans="1:3" ht="14.25">
      <c r="A18" s="137" t="s">
        <v>30</v>
      </c>
      <c r="B18" s="142">
        <v>0.031869134474794</v>
      </c>
      <c r="C18" s="10"/>
    </row>
    <row r="19" spans="1:3" ht="14.25">
      <c r="A19" s="137" t="s">
        <v>1</v>
      </c>
      <c r="B19" s="142">
        <v>0.1362003888825345</v>
      </c>
      <c r="C19" s="10"/>
    </row>
    <row r="20" spans="1:3" ht="14.25">
      <c r="A20" s="137" t="s">
        <v>0</v>
      </c>
      <c r="B20" s="142">
        <v>0.014796153000219858</v>
      </c>
      <c r="C20" s="57"/>
    </row>
    <row r="21" spans="1:3" ht="14.25">
      <c r="A21" s="137" t="s">
        <v>31</v>
      </c>
      <c r="B21" s="142">
        <v>0.020939534632294476</v>
      </c>
      <c r="C21" s="9"/>
    </row>
    <row r="22" spans="1:3" ht="14.25">
      <c r="A22" s="137" t="s">
        <v>32</v>
      </c>
      <c r="B22" s="142">
        <v>0.002748292710982536</v>
      </c>
      <c r="C22" s="73"/>
    </row>
    <row r="23" spans="1:3" ht="14.25">
      <c r="A23" s="137" t="s">
        <v>33</v>
      </c>
      <c r="B23" s="142">
        <v>0.008493150684931509</v>
      </c>
      <c r="C23" s="10"/>
    </row>
    <row r="24" spans="1:3" ht="15" thickBot="1">
      <c r="A24" s="138" t="s">
        <v>92</v>
      </c>
      <c r="B24" s="144">
        <v>-0.03517900426000753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9" t="s">
        <v>99</v>
      </c>
      <c r="B1" s="189"/>
      <c r="C1" s="189"/>
      <c r="D1" s="189"/>
      <c r="E1" s="189"/>
      <c r="F1" s="189"/>
      <c r="G1" s="189"/>
      <c r="H1" s="189"/>
      <c r="I1" s="189"/>
      <c r="J1" s="189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8" t="s">
        <v>34</v>
      </c>
      <c r="C3" s="109" t="s">
        <v>39</v>
      </c>
      <c r="D3" s="110" t="s">
        <v>40</v>
      </c>
      <c r="E3" s="111">
        <v>1618844.9</v>
      </c>
      <c r="F3" s="112">
        <v>680</v>
      </c>
      <c r="G3" s="111">
        <v>2380.6542647058823</v>
      </c>
      <c r="H3" s="52">
        <v>1000</v>
      </c>
      <c r="I3" s="108" t="s">
        <v>24</v>
      </c>
      <c r="J3" s="113" t="s">
        <v>86</v>
      </c>
    </row>
    <row r="4" spans="1:10" ht="14.25">
      <c r="A4" s="21">
        <v>2</v>
      </c>
      <c r="B4" s="108" t="s">
        <v>93</v>
      </c>
      <c r="C4" s="109" t="s">
        <v>39</v>
      </c>
      <c r="D4" s="110" t="s">
        <v>95</v>
      </c>
      <c r="E4" s="111">
        <v>817891.2703</v>
      </c>
      <c r="F4" s="112">
        <v>1982</v>
      </c>
      <c r="G4" s="111">
        <v>412.6595712916246</v>
      </c>
      <c r="H4" s="52">
        <v>1000</v>
      </c>
      <c r="I4" s="108" t="s">
        <v>21</v>
      </c>
      <c r="J4" s="113" t="s">
        <v>35</v>
      </c>
    </row>
    <row r="5" spans="1:10" ht="15.75" thickBot="1">
      <c r="A5" s="190" t="s">
        <v>49</v>
      </c>
      <c r="B5" s="191"/>
      <c r="C5" s="114" t="s">
        <v>50</v>
      </c>
      <c r="D5" s="114" t="s">
        <v>50</v>
      </c>
      <c r="E5" s="96">
        <f>SUM(E3:E4)</f>
        <v>2436736.1703</v>
      </c>
      <c r="F5" s="97">
        <f>SUM(F3:F4)</f>
        <v>2662</v>
      </c>
      <c r="G5" s="114" t="s">
        <v>50</v>
      </c>
      <c r="H5" s="114" t="s">
        <v>50</v>
      </c>
      <c r="I5" s="114" t="s">
        <v>50</v>
      </c>
      <c r="J5" s="114" t="s">
        <v>50</v>
      </c>
    </row>
    <row r="6" spans="1:8" ht="14.25">
      <c r="A6" s="193"/>
      <c r="B6" s="193"/>
      <c r="C6" s="193"/>
      <c r="D6" s="193"/>
      <c r="E6" s="193"/>
      <c r="F6" s="193"/>
      <c r="G6" s="193"/>
      <c r="H6" s="193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05" t="s">
        <v>100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ht="15.75" customHeight="1" thickBot="1">
      <c r="A2" s="196" t="s">
        <v>41</v>
      </c>
      <c r="B2" s="100"/>
      <c r="C2" s="101"/>
      <c r="D2" s="102"/>
      <c r="E2" s="198" t="s">
        <v>67</v>
      </c>
      <c r="F2" s="198"/>
      <c r="G2" s="198"/>
      <c r="H2" s="198"/>
      <c r="I2" s="198"/>
      <c r="J2" s="198"/>
      <c r="K2" s="198"/>
    </row>
    <row r="3" spans="1:11" ht="45.75" thickBot="1">
      <c r="A3" s="197"/>
      <c r="B3" s="103" t="s">
        <v>25</v>
      </c>
      <c r="C3" s="26" t="s">
        <v>13</v>
      </c>
      <c r="D3" s="26" t="s">
        <v>14</v>
      </c>
      <c r="E3" s="17" t="s">
        <v>79</v>
      </c>
      <c r="F3" s="17" t="s">
        <v>87</v>
      </c>
      <c r="G3" s="17" t="s">
        <v>88</v>
      </c>
      <c r="H3" s="17" t="s">
        <v>77</v>
      </c>
      <c r="I3" s="17" t="s">
        <v>89</v>
      </c>
      <c r="J3" s="17" t="s">
        <v>51</v>
      </c>
      <c r="K3" s="18" t="s">
        <v>80</v>
      </c>
    </row>
    <row r="4" spans="1:11" ht="14.25" collapsed="1">
      <c r="A4" s="21">
        <v>1</v>
      </c>
      <c r="B4" s="27" t="s">
        <v>93</v>
      </c>
      <c r="C4" s="104">
        <v>39048</v>
      </c>
      <c r="D4" s="104">
        <v>39140</v>
      </c>
      <c r="E4" s="98">
        <v>0.020438239913115996</v>
      </c>
      <c r="F4" s="98">
        <v>0.027538049832034783</v>
      </c>
      <c r="G4" s="98">
        <v>-0.018843468851270972</v>
      </c>
      <c r="H4" s="98">
        <v>-0.13737460302281745</v>
      </c>
      <c r="I4" s="98">
        <v>-0.13101877760747105</v>
      </c>
      <c r="J4" s="105">
        <v>-0.5873404287083621</v>
      </c>
      <c r="K4" s="159">
        <v>-0.06226997624289876</v>
      </c>
    </row>
    <row r="5" spans="1:11" ht="14.25">
      <c r="A5" s="21">
        <v>2</v>
      </c>
      <c r="B5" s="27" t="s">
        <v>34</v>
      </c>
      <c r="C5" s="104">
        <v>39100</v>
      </c>
      <c r="D5" s="104">
        <v>39268</v>
      </c>
      <c r="E5" s="98">
        <v>0.02655301549363487</v>
      </c>
      <c r="F5" s="98">
        <v>0.041037628755905775</v>
      </c>
      <c r="G5" s="98">
        <v>0.11195065546723804</v>
      </c>
      <c r="H5" s="98">
        <v>0.13120506053794045</v>
      </c>
      <c r="I5" s="98">
        <v>0.12355365474892044</v>
      </c>
      <c r="J5" s="105">
        <v>1.3806542647059175</v>
      </c>
      <c r="K5" s="169">
        <v>0.06678579171594579</v>
      </c>
    </row>
    <row r="6" spans="1:11" ht="15.75" thickBot="1">
      <c r="A6" s="145"/>
      <c r="B6" s="150" t="s">
        <v>90</v>
      </c>
      <c r="C6" s="151" t="s">
        <v>50</v>
      </c>
      <c r="D6" s="151" t="s">
        <v>50</v>
      </c>
      <c r="E6" s="152">
        <f>AVERAGE(E4:E5)</f>
        <v>0.023495627703375432</v>
      </c>
      <c r="F6" s="152">
        <f>AVERAGE(F4:F5)</f>
        <v>0.03428783929397028</v>
      </c>
      <c r="G6" s="152">
        <f>AVERAGE(G4:G5)</f>
        <v>0.04655359330798353</v>
      </c>
      <c r="H6" s="152">
        <f>AVERAGE(H4:H5)</f>
        <v>-0.0030847712424385</v>
      </c>
      <c r="I6" s="152">
        <f>AVERAGE(I4:I5)</f>
        <v>-0.003732561429275305</v>
      </c>
      <c r="J6" s="151" t="s">
        <v>50</v>
      </c>
      <c r="K6" s="152">
        <f>AVERAGE(K4:K5)</f>
        <v>0.0022579077365235123</v>
      </c>
    </row>
    <row r="7" spans="1:11" ht="14.25">
      <c r="A7" s="206" t="s">
        <v>81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</row>
    <row r="8" spans="1:11" ht="15" thickBot="1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11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</sheetData>
  <mergeCells count="5">
    <mergeCell ref="A8:K8"/>
    <mergeCell ref="A2:A3"/>
    <mergeCell ref="A1:J1"/>
    <mergeCell ref="E2:K2"/>
    <mergeCell ref="A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6"/>
  <sheetViews>
    <sheetView zoomScale="85" zoomScaleNormal="85" workbookViewId="0" topLeftCell="A7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201" t="s">
        <v>101</v>
      </c>
      <c r="B1" s="201"/>
      <c r="C1" s="201"/>
      <c r="D1" s="201"/>
      <c r="E1" s="201"/>
      <c r="F1" s="201"/>
      <c r="G1" s="201"/>
    </row>
    <row r="2" spans="1:7" s="31" customFormat="1" ht="15.75" customHeight="1" thickBot="1">
      <c r="A2" s="196" t="s">
        <v>41</v>
      </c>
      <c r="B2" s="88"/>
      <c r="C2" s="202" t="s">
        <v>26</v>
      </c>
      <c r="D2" s="203"/>
      <c r="E2" s="202" t="s">
        <v>27</v>
      </c>
      <c r="F2" s="203"/>
      <c r="G2" s="89"/>
    </row>
    <row r="3" spans="1:7" s="31" customFormat="1" ht="45.75" thickBot="1">
      <c r="A3" s="197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85</v>
      </c>
    </row>
    <row r="4" spans="1:7" s="31" customFormat="1" ht="14.25">
      <c r="A4" s="21">
        <v>1</v>
      </c>
      <c r="B4" s="37" t="s">
        <v>34</v>
      </c>
      <c r="C4" s="38">
        <v>41.87334999999986</v>
      </c>
      <c r="D4" s="98">
        <v>0.026553015493526094</v>
      </c>
      <c r="E4" s="39">
        <v>0</v>
      </c>
      <c r="F4" s="98">
        <v>0</v>
      </c>
      <c r="G4" s="40">
        <v>0</v>
      </c>
    </row>
    <row r="5" spans="1:7" s="31" customFormat="1" ht="14.25">
      <c r="A5" s="21">
        <v>2</v>
      </c>
      <c r="B5" s="37" t="s">
        <v>93</v>
      </c>
      <c r="C5" s="38">
        <v>16.381449999999955</v>
      </c>
      <c r="D5" s="98">
        <v>0.0204382399131036</v>
      </c>
      <c r="E5" s="39">
        <v>0</v>
      </c>
      <c r="F5" s="98">
        <v>0</v>
      </c>
      <c r="G5" s="40">
        <v>0</v>
      </c>
    </row>
    <row r="6" spans="1:7" s="31" customFormat="1" ht="15.75" thickBot="1">
      <c r="A6" s="115"/>
      <c r="B6" s="90" t="s">
        <v>49</v>
      </c>
      <c r="C6" s="116">
        <v>58.25479999999982</v>
      </c>
      <c r="D6" s="95">
        <v>0.024492434848313354</v>
      </c>
      <c r="E6" s="92">
        <v>0</v>
      </c>
      <c r="F6" s="95">
        <v>0</v>
      </c>
      <c r="G6" s="93">
        <v>0</v>
      </c>
    </row>
    <row r="7" spans="1:11" s="31" customFormat="1" ht="15" customHeight="1" thickBot="1">
      <c r="A7" s="204"/>
      <c r="B7" s="204"/>
      <c r="C7" s="204"/>
      <c r="D7" s="204"/>
      <c r="E7" s="204"/>
      <c r="F7" s="204"/>
      <c r="G7" s="204"/>
      <c r="H7" s="7"/>
      <c r="I7" s="7"/>
      <c r="J7" s="7"/>
      <c r="K7" s="7"/>
    </row>
    <row r="8" s="31" customFormat="1" ht="14.25">
      <c r="D8" s="41"/>
    </row>
    <row r="9" spans="1:4" s="31" customFormat="1" ht="14.25">
      <c r="A9" s="29" t="s">
        <v>123</v>
      </c>
      <c r="D9" s="41"/>
    </row>
    <row r="10" spans="1:4" s="31" customFormat="1" ht="14.25">
      <c r="A10" s="29" t="s">
        <v>124</v>
      </c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25</v>
      </c>
      <c r="C34" s="35" t="s">
        <v>56</v>
      </c>
      <c r="D34" s="35" t="s">
        <v>57</v>
      </c>
      <c r="E34" s="36" t="s">
        <v>53</v>
      </c>
    </row>
    <row r="35" spans="1:5" ht="14.25">
      <c r="A35" s="22">
        <v>1</v>
      </c>
      <c r="B35" s="37" t="str">
        <f aca="true" t="shared" si="0" ref="B35:D36">B4</f>
        <v>Збалансований фонд "Паритет"</v>
      </c>
      <c r="C35" s="120">
        <f t="shared" si="0"/>
        <v>41.87334999999986</v>
      </c>
      <c r="D35" s="98">
        <f t="shared" si="0"/>
        <v>0.026553015493526094</v>
      </c>
      <c r="E35" s="121">
        <f>G4</f>
        <v>0</v>
      </c>
    </row>
    <row r="36" spans="1:5" ht="14.25">
      <c r="A36" s="22">
        <v>2</v>
      </c>
      <c r="B36" s="37" t="str">
        <f t="shared" si="0"/>
        <v>ТАСК Український Капітал</v>
      </c>
      <c r="C36" s="120">
        <f t="shared" si="0"/>
        <v>16.381449999999955</v>
      </c>
      <c r="D36" s="98">
        <f t="shared" si="0"/>
        <v>0.0204382399131036</v>
      </c>
      <c r="E36" s="121">
        <f>G5</f>
        <v>0</v>
      </c>
    </row>
  </sheetData>
  <mergeCells count="5">
    <mergeCell ref="A7:G7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3"/>
  <sheetViews>
    <sheetView zoomScale="85" zoomScaleNormal="85" workbookViewId="0" topLeftCell="A1">
      <selection activeCell="A5" sqref="A5:B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25</v>
      </c>
      <c r="B1" s="67" t="s">
        <v>75</v>
      </c>
      <c r="C1" s="10"/>
      <c r="D1" s="10"/>
    </row>
    <row r="2" spans="1:4" ht="14.25">
      <c r="A2" s="27" t="s">
        <v>93</v>
      </c>
      <c r="B2" s="139">
        <v>0.020438239913115996</v>
      </c>
      <c r="C2" s="10"/>
      <c r="D2" s="10"/>
    </row>
    <row r="3" spans="1:4" ht="14.25">
      <c r="A3" s="27" t="s">
        <v>34</v>
      </c>
      <c r="B3" s="139">
        <v>0.02655301549363487</v>
      </c>
      <c r="C3" s="10"/>
      <c r="D3" s="10"/>
    </row>
    <row r="4" spans="1:4" ht="14.25">
      <c r="A4" s="27" t="s">
        <v>30</v>
      </c>
      <c r="B4" s="140">
        <v>0.023495627703375432</v>
      </c>
      <c r="C4" s="10"/>
      <c r="D4" s="10"/>
    </row>
    <row r="5" spans="1:4" ht="14.25">
      <c r="A5" s="27" t="s">
        <v>1</v>
      </c>
      <c r="B5" s="140">
        <v>0.1362003888825345</v>
      </c>
      <c r="C5" s="10"/>
      <c r="D5" s="10"/>
    </row>
    <row r="6" spans="1:4" ht="14.25">
      <c r="A6" s="27" t="s">
        <v>0</v>
      </c>
      <c r="B6" s="140">
        <v>0.014796153000219858</v>
      </c>
      <c r="C6" s="10"/>
      <c r="D6" s="10"/>
    </row>
    <row r="7" spans="1:4" ht="14.25">
      <c r="A7" s="27" t="s">
        <v>31</v>
      </c>
      <c r="B7" s="140">
        <v>0.020939534632294476</v>
      </c>
      <c r="C7" s="10"/>
      <c r="D7" s="10"/>
    </row>
    <row r="8" spans="1:4" ht="14.25">
      <c r="A8" s="27" t="s">
        <v>32</v>
      </c>
      <c r="B8" s="140">
        <v>0.002748292710982536</v>
      </c>
      <c r="C8" s="10"/>
      <c r="D8" s="10"/>
    </row>
    <row r="9" spans="1:4" ht="14.25">
      <c r="A9" s="27" t="s">
        <v>33</v>
      </c>
      <c r="B9" s="140">
        <v>0.008493150684931509</v>
      </c>
      <c r="C9" s="10"/>
      <c r="D9" s="10"/>
    </row>
    <row r="10" spans="1:4" ht="15" thickBot="1">
      <c r="A10" s="75" t="s">
        <v>92</v>
      </c>
      <c r="B10" s="141">
        <v>-0.03517900426000753</v>
      </c>
      <c r="C10" s="10"/>
      <c r="D10" s="10"/>
    </row>
    <row r="11" spans="2:4" ht="12.75">
      <c r="B11" s="10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spans="1:4" ht="14.25">
      <c r="A16" s="54"/>
      <c r="B16" s="55"/>
      <c r="C16" s="10"/>
      <c r="D16" s="10"/>
    </row>
    <row r="17" ht="12.75">
      <c r="B17" s="10"/>
    </row>
    <row r="21" spans="1:2" ht="12.75">
      <c r="A21" s="7"/>
      <c r="B21" s="8"/>
    </row>
    <row r="22" ht="12.75">
      <c r="B22" s="8"/>
    </row>
    <row r="23" ht="12.75">
      <c r="B23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2020-12-08T10:15:41Z</dcterms:modified>
  <cp:category/>
  <cp:version/>
  <cp:contentType/>
  <cp:contentStatus/>
</cp:coreProperties>
</file>