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64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<sst xmlns="http://schemas.openxmlformats.org/spreadsheetml/2006/main" count="371" uniqueCount="130">
  <si>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</si>
  <si>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</si>
  <si>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</si>
  <si>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</si>
  <si>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</si>
  <si>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</si>
  <si>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</si>
  <si>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</si>
  <si>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</si>
  <si>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</si>
  <si>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</si>
  <si>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</si>
  <si>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</si>
  <si>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</si>
  <si>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</si>
  <si>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</si>
  <si>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</si>
  <si>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</si>
  <si>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</si>
  <si>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</si>
  <si>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</si>
  <si>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</si>
  <si>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</si>
  <si>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</si>
  <si>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</si>
  <si>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</si>
  <si>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</si>
  <si>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</si>
  <si>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</si>
  <si>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</si>
  <si>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</si>
  <si>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</si>
  <si>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</si>
  <si>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</si>
  <si>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</si>
  <si>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</si>
  <si>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</si>
  <si>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</si>
  <si>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</si>
  <si>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</si>
  <si>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</si>
  <si>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</si>
  <si>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</si>
  <si>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</si>
  <si>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</si>
  <si>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</si>
  <si>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</si>
  <si>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</si>
  <si>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</si>
  <si>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</si>
  <si>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</si>
  <si>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</si>
  <si>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</si>
  <si>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</si>
  <si>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</si>
  <si>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</si>
  <si>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</si>
  <si>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</si>
  <si>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</si>
  <si>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</si>
  <si>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</si>
  <si>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</si>
  <si>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</si>
  <si>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</si>
  <si>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</si>
  <si>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</si>
  <si>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</si>
  <si>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</si>
  <si>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</si>
  <si>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</si>
  <si>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</si>
  <si>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</si>
  <si>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</si>
  <si>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</si>
  <si>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</si>
  <si>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</si>
  <si>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</si>
  <si>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</si>
  <si>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</si>
  <si>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</si>
  <si>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</si>
  <si>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</si>
  <si>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</si>
  <si>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</si>
  <si>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</si>
  <si>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</si>
  <si>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</si>
  <si>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</si>
  <si>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</si>
  <si>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</si>
  <si>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</si>
  <si>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</si>
  <si>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</si>
  <si>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</si>
  <si>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</si>
  <si>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</si>
  <si>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</si>
  <si>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</si>
  <si>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</si>
  <si>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</si>
  <si>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</si>
  <si>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</si>
  <si>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</si>
  <si>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</si>
  <si>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</si>
  <si>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</si>
  <si>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</si>
  <si>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</si>
  <si>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</si>
  <si>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</si>
  <si>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</si>
  <si>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</si>
  <si>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</si>
  <si>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</si>
  <si>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</si>
  <si>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</si>
  <si>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</si>
  <si>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січень</t>
  </si>
  <si>
    <t>лютий</t>
  </si>
  <si>
    <t>ТАСК Ресурс</t>
  </si>
  <si>
    <t>з початку 2021 року</t>
  </si>
  <si>
    <t>INDU (США)</t>
  </si>
  <si>
    <t>Аргентум</t>
  </si>
  <si>
    <t>ТОВ КУА "ОЗОН"</t>
  </si>
  <si>
    <t>http://ozoncap.com/</t>
  </si>
  <si>
    <t>Платинум</t>
  </si>
  <si>
    <t>Аурум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</si>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</sst>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dd/mm/yy;@"/>
    <numFmt numFmtId="182" formatCode="#,##0.00&quot; грн.&quot;;\-#,##0.00&quot; грн.&quot;"/>
    <numFmt numFmtId="183" formatCode="#,##0.00\ &quot;грн.&quot;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ash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ash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tted">
        <color indexed="23"/>
      </right>
      <top style="dash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ash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ashed">
        <color indexed="23"/>
      </top>
      <bottom style="dotted">
        <color indexed="2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82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2" fillId="0" borderId="48" xfId="20" applyFont="1" applyFill="1" applyBorder="1" applyAlignment="1">
      <alignment horizontal="left" vertical="center" wrapTex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vertical="center" wrapText="1"/>
    </xf>
    <xf numFmtId="0" fontId="11" fillId="0" borderId="38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0" fontId="20" fillId="0" borderId="47" xfId="0" applyNumberFormat="1" applyFont="1" applyBorder="1" applyAlignment="1">
      <alignment horizontal="right" vertical="center" indent="1"/>
    </xf>
    <xf numFmtId="10" fontId="20" fillId="0" borderId="59" xfId="0" applyNumberFormat="1" applyFont="1" applyBorder="1" applyAlignment="1">
      <alignment horizontal="right" vertical="center" indent="1"/>
    </xf>
    <xf numFmtId="10" fontId="11" fillId="0" borderId="59" xfId="0" applyNumberFormat="1" applyFont="1" applyBorder="1" applyAlignment="1">
      <alignment horizontal="right" vertical="center" indent="1"/>
    </xf>
    <xf numFmtId="0" fontId="11" fillId="0" borderId="60" xfId="0" applyFont="1" applyFill="1" applyBorder="1" applyAlignment="1">
      <alignment horizontal="left" vertical="center" wrapText="1" shrinkToFit="1"/>
    </xf>
    <xf numFmtId="4" fontId="11" fillId="0" borderId="61" xfId="0" applyNumberFormat="1" applyFont="1" applyFill="1" applyBorder="1" applyAlignment="1">
      <alignment horizontal="right" vertical="center" indent="1"/>
    </xf>
    <xf numFmtId="10" fontId="22" fillId="0" borderId="61" xfId="21" applyNumberFormat="1" applyFont="1" applyFill="1" applyBorder="1" applyAlignment="1">
      <alignment horizontal="right" vertical="center" wrapText="1" indent="1"/>
      <protection/>
    </xf>
    <xf numFmtId="4" fontId="11" fillId="0" borderId="62" xfId="0" applyNumberFormat="1" applyFont="1" applyFill="1" applyBorder="1" applyAlignment="1">
      <alignment horizontal="right" vertical="center" indent="1"/>
    </xf>
    <xf numFmtId="0" fontId="11" fillId="0" borderId="63" xfId="0" applyFont="1" applyFill="1" applyBorder="1" applyAlignment="1">
      <alignment horizontal="left" vertical="center" wrapText="1" shrinkToFit="1"/>
    </xf>
    <xf numFmtId="4" fontId="11" fillId="0" borderId="64" xfId="0" applyNumberFormat="1" applyFont="1" applyFill="1" applyBorder="1" applyAlignment="1">
      <alignment horizontal="right" vertical="center" indent="1"/>
    </xf>
    <xf numFmtId="10" fontId="22" fillId="0" borderId="64" xfId="21" applyNumberFormat="1" applyFont="1" applyFill="1" applyBorder="1" applyAlignment="1">
      <alignment horizontal="right" vertical="center" wrapText="1" indent="1"/>
      <protection/>
    </xf>
    <xf numFmtId="4" fontId="11" fillId="0" borderId="65" xfId="0" applyNumberFormat="1" applyFont="1" applyFill="1" applyBorder="1" applyAlignment="1">
      <alignment horizontal="right" vertical="center" indent="1"/>
    </xf>
    <xf numFmtId="0" fontId="11" fillId="0" borderId="66" xfId="0" applyFont="1" applyFill="1" applyBorder="1" applyAlignment="1">
      <alignment horizontal="left" vertical="center" wrapText="1" shrinkToFit="1"/>
    </xf>
    <xf numFmtId="4" fontId="11" fillId="0" borderId="67" xfId="0" applyNumberFormat="1" applyFont="1" applyFill="1" applyBorder="1" applyAlignment="1">
      <alignment horizontal="right" vertical="center" indent="1"/>
    </xf>
    <xf numFmtId="10" fontId="22" fillId="0" borderId="67" xfId="21" applyNumberFormat="1" applyFont="1" applyFill="1" applyBorder="1" applyAlignment="1">
      <alignment horizontal="right" vertical="center" wrapText="1" indent="1"/>
      <protection/>
    </xf>
    <xf numFmtId="4" fontId="11" fillId="0" borderId="68" xfId="0" applyNumberFormat="1" applyFont="1" applyFill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0900603"/>
        <c:axId val="11234516"/>
      </c:barChart>
      <c:catAx>
        <c:axId val="609006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234516"/>
        <c:crosses val="autoZero"/>
        <c:auto val="1"/>
        <c:lblOffset val="0"/>
        <c:noMultiLvlLbl val="0"/>
      </c:catAx>
      <c:valAx>
        <c:axId val="11234516"/>
        <c:scaling>
          <c:orientation val="minMax"/>
          <c:max val="0.1"/>
          <c:min val="-0.14"/>
        </c:scaling>
        <c:axPos val="l"/>
        <c:delete val="0"/>
        <c:numFmt formatCode="0%" sourceLinked="0"/>
        <c:majorTickMark val="out"/>
        <c:minorTickMark val="none"/>
        <c:tickLblPos val="nextTo"/>
        <c:crossAx val="60900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4001781"/>
        <c:axId val="37580574"/>
      </c:barChart>
      <c:catAx>
        <c:axId val="34001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80574"/>
        <c:crosses val="autoZero"/>
        <c:auto val="0"/>
        <c:lblOffset val="100"/>
        <c:tickLblSkip val="1"/>
        <c:noMultiLvlLbl val="0"/>
      </c:catAx>
      <c:valAx>
        <c:axId val="37580574"/>
        <c:scaling>
          <c:orientation val="minMax"/>
          <c:max val="0.1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0178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2680847"/>
        <c:axId val="24127624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15822025"/>
        <c:axId val="8180498"/>
      </c:lineChart>
      <c:catAx>
        <c:axId val="26808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4127624"/>
        <c:crosses val="autoZero"/>
        <c:auto val="0"/>
        <c:lblOffset val="40"/>
        <c:noMultiLvlLbl val="0"/>
      </c:catAx>
      <c:valAx>
        <c:axId val="24127624"/>
        <c:scaling>
          <c:orientation val="minMax"/>
          <c:max val="40000"/>
          <c:min val="-150"/>
        </c:scaling>
        <c:axPos val="l"/>
        <c:delete val="0"/>
        <c:numFmt formatCode="#,##0" sourceLinked="0"/>
        <c:majorTickMark val="in"/>
        <c:minorTickMark val="none"/>
        <c:tickLblPos val="nextTo"/>
        <c:crossAx val="2680847"/>
        <c:crossesAt val="1"/>
        <c:crossBetween val="between"/>
        <c:dispUnits/>
      </c:valAx>
      <c:catAx>
        <c:axId val="15822025"/>
        <c:scaling>
          <c:orientation val="minMax"/>
        </c:scaling>
        <c:axPos val="b"/>
        <c:delete val="1"/>
        <c:majorTickMark val="in"/>
        <c:minorTickMark val="none"/>
        <c:tickLblPos val="nextTo"/>
        <c:crossAx val="8180498"/>
        <c:crosses val="autoZero"/>
        <c:auto val="0"/>
        <c:lblOffset val="100"/>
        <c:noMultiLvlLbl val="0"/>
      </c:catAx>
      <c:valAx>
        <c:axId val="818049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58220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1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6515619"/>
        <c:axId val="58640572"/>
      </c:barChart>
      <c:catAx>
        <c:axId val="651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40572"/>
        <c:crosses val="autoZero"/>
        <c:auto val="0"/>
        <c:lblOffset val="0"/>
        <c:tickLblSkip val="1"/>
        <c:noMultiLvlLbl val="0"/>
      </c:catAx>
      <c:valAx>
        <c:axId val="58640572"/>
        <c:scaling>
          <c:orientation val="minMax"/>
          <c:max val="0.0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6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ВЧА'!$B$36:$B$39</c:f>
              <c:strCache/>
            </c:strRef>
          </c:cat>
          <c:val>
            <c:numRef>
              <c:f>'І_динаміка ВЧА'!$C$36:$C$39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ВЧА'!$B$36:$B$39</c:f>
              <c:strCache/>
            </c:strRef>
          </c:cat>
          <c:val>
            <c:numRef>
              <c:f>'І_динаміка ВЧА'!$E$36:$E$39</c:f>
              <c:numCache/>
            </c:numRef>
          </c:val>
        </c:ser>
        <c:overlap val="-20"/>
        <c:axId val="58003101"/>
        <c:axId val="52265862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ВЧА'!$D$36:$D$39</c:f>
              <c:numCache/>
            </c:numRef>
          </c:val>
          <c:smooth val="0"/>
        </c:ser>
        <c:axId val="630711"/>
        <c:axId val="5676400"/>
      </c:lineChart>
      <c:catAx>
        <c:axId val="580031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265862"/>
        <c:crosses val="autoZero"/>
        <c:auto val="0"/>
        <c:lblOffset val="100"/>
        <c:noMultiLvlLbl val="0"/>
      </c:catAx>
      <c:valAx>
        <c:axId val="52265862"/>
        <c:scaling>
          <c:orientation val="minMax"/>
          <c:max val="6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003101"/>
        <c:crossesAt val="1"/>
        <c:crossBetween val="between"/>
        <c:dispUnits/>
      </c:valAx>
      <c:catAx>
        <c:axId val="630711"/>
        <c:scaling>
          <c:orientation val="minMax"/>
        </c:scaling>
        <c:axPos val="b"/>
        <c:delete val="1"/>
        <c:majorTickMark val="in"/>
        <c:minorTickMark val="none"/>
        <c:tickLblPos val="nextTo"/>
        <c:crossAx val="5676400"/>
        <c:crosses val="autoZero"/>
        <c:auto val="0"/>
        <c:lblOffset val="100"/>
        <c:noMultiLvlLbl val="0"/>
      </c:catAx>
      <c:valAx>
        <c:axId val="5676400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07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9"/>
          <c:w val="0.964"/>
          <c:h val="0.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'І_діаграма(дох)'!$A$2:$A$12</c:f>
              <c:strCache/>
            </c:strRef>
          </c:cat>
          <c:val>
            <c:numRef>
              <c:f>'І_діаграма(дох)'!$B$2:$B$12</c:f>
              <c:numCache/>
            </c:numRef>
          </c:val>
        </c:ser>
        <c:gapWidth val="60"/>
        <c:axId val="51087601"/>
        <c:axId val="57135226"/>
      </c:barChart>
      <c:catAx>
        <c:axId val="51087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35226"/>
        <c:crosses val="autoZero"/>
        <c:auto val="0"/>
        <c:lblOffset val="100"/>
        <c:tickLblSkip val="1"/>
        <c:noMultiLvlLbl val="0"/>
      </c:catAx>
      <c:valAx>
        <c:axId val="57135226"/>
        <c:scaling>
          <c:orientation val="minMax"/>
          <c:max val="0.07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8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44454987"/>
        <c:axId val="64550564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44084165"/>
        <c:axId val="61213166"/>
      </c:lineChart>
      <c:catAx>
        <c:axId val="444549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4550564"/>
        <c:crosses val="autoZero"/>
        <c:auto val="0"/>
        <c:lblOffset val="100"/>
        <c:noMultiLvlLbl val="0"/>
      </c:catAx>
      <c:valAx>
        <c:axId val="6455056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454987"/>
        <c:crossesAt val="1"/>
        <c:crossBetween val="between"/>
        <c:dispUnits/>
      </c:valAx>
      <c:catAx>
        <c:axId val="44084165"/>
        <c:scaling>
          <c:orientation val="minMax"/>
        </c:scaling>
        <c:axPos val="b"/>
        <c:delete val="1"/>
        <c:majorTickMark val="in"/>
        <c:minorTickMark val="none"/>
        <c:tickLblPos val="nextTo"/>
        <c:crossAx val="61213166"/>
        <c:crosses val="autoZero"/>
        <c:auto val="0"/>
        <c:lblOffset val="100"/>
        <c:noMultiLvlLbl val="0"/>
      </c:catAx>
      <c:valAx>
        <c:axId val="6121316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0841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14047583"/>
        <c:axId val="59319384"/>
      </c:barChart>
      <c:catAx>
        <c:axId val="14047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9384"/>
        <c:crosses val="autoZero"/>
        <c:auto val="0"/>
        <c:lblOffset val="100"/>
        <c:tickLblSkip val="1"/>
        <c:noMultiLvlLbl val="0"/>
      </c:catAx>
      <c:valAx>
        <c:axId val="59319384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475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35305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6105525" y="190500"/>
        <a:ext cx="10658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104775</xdr:rowOff>
    </xdr:from>
    <xdr:to>
      <xdr:col>18</xdr:col>
      <xdr:colOff>314325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4991100" y="104775"/>
        <a:ext cx="105537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57150</xdr:rowOff>
    </xdr:from>
    <xdr:to>
      <xdr:col>18</xdr:col>
      <xdr:colOff>485775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4991100" y="57150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3" t="s">
        <v>93</v>
      </c>
      <c r="B1" s="73"/>
      <c r="C1" s="73"/>
      <c r="D1" s="74"/>
      <c r="E1" s="74"/>
      <c r="F1" s="74"/>
    </row>
    <row r="2" spans="1:9" ht="15.75" thickBot="1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8" t="s">
        <v>117</v>
      </c>
      <c r="B3" s="89">
        <v>0.02774776822652525</v>
      </c>
      <c r="C3" s="89">
        <v>0.02991812402602223</v>
      </c>
      <c r="D3" s="89">
        <v>0.0065846367571529875</v>
      </c>
      <c r="E3" s="89">
        <v>0.007557226769998815</v>
      </c>
      <c r="F3" s="89">
        <v>0.008513845442345644</v>
      </c>
      <c r="G3" s="60"/>
      <c r="H3" s="60"/>
      <c r="I3" s="2"/>
      <c r="J3" s="2"/>
      <c r="K3" s="2"/>
      <c r="L3" s="2"/>
    </row>
    <row r="4" spans="1:12" ht="14.25">
      <c r="A4" s="88" t="s">
        <v>118</v>
      </c>
      <c r="B4" s="89">
        <v>0.015098462818078584</v>
      </c>
      <c r="C4" s="89">
        <v>0.06690043591560291</v>
      </c>
      <c r="D4" s="89">
        <v>0.016201239603368514</v>
      </c>
      <c r="E4" s="89">
        <v>0.009031652993891637</v>
      </c>
      <c r="F4" s="89">
        <v>0.0014285218839309073</v>
      </c>
      <c r="G4" s="60"/>
      <c r="H4" s="60"/>
      <c r="I4" s="2"/>
      <c r="J4" s="2"/>
      <c r="K4" s="2"/>
      <c r="L4" s="2"/>
    </row>
    <row r="5" spans="1:12" ht="15" thickBot="1">
      <c r="A5" s="77" t="s">
        <v>120</v>
      </c>
      <c r="B5" s="79">
        <v>0.04326517969145671</v>
      </c>
      <c r="C5" s="79">
        <v>0.09882009548074322</v>
      </c>
      <c r="D5" s="79">
        <v>0.019192391639773772</v>
      </c>
      <c r="E5" s="79">
        <v>0.02259584647520485</v>
      </c>
      <c r="F5" s="79">
        <v>0.010602004583596466</v>
      </c>
      <c r="G5" s="60"/>
      <c r="H5" s="60"/>
      <c r="I5" s="2"/>
      <c r="J5" s="2"/>
      <c r="K5" s="2"/>
      <c r="L5" s="2"/>
    </row>
    <row r="6" spans="1:14" ht="14.25">
      <c r="A6" s="71"/>
      <c r="B6" s="70"/>
      <c r="C6" s="70"/>
      <c r="D6" s="72"/>
      <c r="E6" s="72"/>
      <c r="F6" s="72"/>
      <c r="G6" s="10"/>
      <c r="J6" s="2"/>
      <c r="K6" s="2"/>
      <c r="L6" s="2"/>
      <c r="M6" s="2"/>
      <c r="N6" s="2"/>
    </row>
    <row r="7" spans="1:14" ht="14.25">
      <c r="A7" s="71"/>
      <c r="B7" s="72"/>
      <c r="C7" s="72"/>
      <c r="D7" s="72"/>
      <c r="E7" s="72"/>
      <c r="F7" s="72"/>
      <c r="J7" s="4"/>
      <c r="K7" s="4"/>
      <c r="L7" s="4"/>
      <c r="M7" s="4"/>
      <c r="N7" s="4"/>
    </row>
    <row r="8" spans="1:6" ht="14.25">
      <c r="A8" s="71"/>
      <c r="B8" s="72"/>
      <c r="C8" s="72"/>
      <c r="D8" s="72"/>
      <c r="E8" s="72"/>
      <c r="F8" s="72"/>
    </row>
    <row r="9" spans="1:6" ht="14.25">
      <c r="A9" s="71"/>
      <c r="B9" s="72"/>
      <c r="C9" s="72"/>
      <c r="D9" s="72"/>
      <c r="E9" s="72"/>
      <c r="F9" s="72"/>
    </row>
    <row r="10" spans="1:14" ht="14.25">
      <c r="A10" s="71"/>
      <c r="B10" s="72"/>
      <c r="C10" s="72"/>
      <c r="D10" s="72"/>
      <c r="E10" s="72"/>
      <c r="F10" s="72"/>
      <c r="N10" s="10"/>
    </row>
    <row r="11" spans="1:6" ht="14.25">
      <c r="A11" s="71"/>
      <c r="B11" s="72"/>
      <c r="C11" s="72"/>
      <c r="D11" s="72"/>
      <c r="E11" s="72"/>
      <c r="F11" s="72"/>
    </row>
    <row r="12" spans="1:6" ht="14.25">
      <c r="A12" s="71"/>
      <c r="B12" s="72"/>
      <c r="C12" s="72"/>
      <c r="D12" s="72"/>
      <c r="E12" s="72"/>
      <c r="F12" s="72"/>
    </row>
    <row r="13" spans="1:6" ht="14.25">
      <c r="A13" s="71"/>
      <c r="B13" s="72"/>
      <c r="C13" s="72"/>
      <c r="D13" s="72"/>
      <c r="E13" s="72"/>
      <c r="F13" s="72"/>
    </row>
    <row r="14" spans="1:6" ht="14.25">
      <c r="A14" s="71"/>
      <c r="B14" s="72"/>
      <c r="C14" s="72"/>
      <c r="D14" s="72"/>
      <c r="E14" s="72"/>
      <c r="F14" s="72"/>
    </row>
    <row r="15" spans="1:6" ht="14.25">
      <c r="A15" s="71"/>
      <c r="B15" s="72"/>
      <c r="C15" s="72"/>
      <c r="D15" s="72"/>
      <c r="E15" s="72"/>
      <c r="F15" s="72"/>
    </row>
    <row r="16" spans="1:6" ht="14.25">
      <c r="A16" s="71"/>
      <c r="B16" s="72"/>
      <c r="C16" s="72"/>
      <c r="D16" s="72"/>
      <c r="E16" s="72"/>
      <c r="F16" s="72"/>
    </row>
    <row r="17" spans="1:6" ht="14.25">
      <c r="A17" s="71"/>
      <c r="B17" s="72"/>
      <c r="C17" s="72"/>
      <c r="D17" s="72"/>
      <c r="E17" s="72"/>
      <c r="F17" s="72"/>
    </row>
    <row r="18" spans="1:6" ht="14.25">
      <c r="A18" s="71"/>
      <c r="B18" s="72"/>
      <c r="C18" s="72"/>
      <c r="D18" s="72"/>
      <c r="E18" s="72"/>
      <c r="F18" s="72"/>
    </row>
    <row r="19" spans="1:6" ht="14.25">
      <c r="A19" s="71"/>
      <c r="B19" s="72"/>
      <c r="C19" s="72"/>
      <c r="D19" s="72"/>
      <c r="E19" s="72"/>
      <c r="F19" s="72"/>
    </row>
    <row r="20" spans="1:6" ht="14.25">
      <c r="A20" s="71"/>
      <c r="B20" s="72"/>
      <c r="C20" s="72"/>
      <c r="D20" s="72"/>
      <c r="E20" s="72"/>
      <c r="F20" s="72"/>
    </row>
    <row r="21" spans="1:6" ht="15" thickBot="1">
      <c r="A21" s="71"/>
      <c r="B21" s="72"/>
      <c r="C21" s="72"/>
      <c r="D21" s="72"/>
      <c r="E21" s="72"/>
      <c r="F21" s="72"/>
    </row>
    <row r="22" spans="1:6" ht="30.75" thickBot="1">
      <c r="A22" s="25" t="s">
        <v>83</v>
      </c>
      <c r="B22" s="18" t="s">
        <v>88</v>
      </c>
      <c r="C22" s="18" t="s">
        <v>69</v>
      </c>
      <c r="D22" s="76"/>
      <c r="E22" s="72"/>
      <c r="F22" s="72"/>
    </row>
    <row r="23" spans="1:6" ht="14.25">
      <c r="A23" s="27" t="s">
        <v>103</v>
      </c>
      <c r="B23" s="28">
        <v>-0.020908516896730567</v>
      </c>
      <c r="C23" s="67">
        <v>-0.03865966390790232</v>
      </c>
      <c r="D23" s="76"/>
      <c r="E23" s="72"/>
      <c r="F23" s="72"/>
    </row>
    <row r="24" spans="1:6" ht="28.5">
      <c r="A24" s="27" t="s">
        <v>5</v>
      </c>
      <c r="B24" s="28">
        <v>0.007467550178434479</v>
      </c>
      <c r="C24" s="67">
        <v>0.02771456603552558</v>
      </c>
      <c r="D24" s="76"/>
      <c r="E24" s="72"/>
      <c r="F24" s="72"/>
    </row>
    <row r="25" spans="1:6" ht="14.25">
      <c r="A25" s="27" t="s">
        <v>7</v>
      </c>
      <c r="B25" s="28">
        <v>0.011856492276190567</v>
      </c>
      <c r="C25" s="67">
        <v>-0.011042096945919733</v>
      </c>
      <c r="D25" s="76"/>
      <c r="E25" s="72"/>
      <c r="F25" s="72"/>
    </row>
    <row r="26" spans="1:6" ht="14.25">
      <c r="A26" s="27" t="s">
        <v>0</v>
      </c>
      <c r="B26" s="28">
        <v>0.015098462818078584</v>
      </c>
      <c r="C26" s="67">
        <v>0.04326517969145671</v>
      </c>
      <c r="D26" s="76"/>
      <c r="E26" s="72"/>
      <c r="F26" s="72"/>
    </row>
    <row r="27" spans="1:6" ht="14.25">
      <c r="A27" s="27" t="s">
        <v>73</v>
      </c>
      <c r="B27" s="28">
        <v>0.021226213580382458</v>
      </c>
      <c r="C27" s="67">
        <v>0.017518896206164758</v>
      </c>
      <c r="D27" s="76"/>
      <c r="E27" s="72"/>
      <c r="F27" s="72"/>
    </row>
    <row r="28" spans="1:6" ht="14.25">
      <c r="A28" s="27" t="s">
        <v>8</v>
      </c>
      <c r="B28" s="28">
        <v>0.024625482300589363</v>
      </c>
      <c r="C28" s="67">
        <v>0.06752468310623105</v>
      </c>
      <c r="D28" s="76"/>
      <c r="E28" s="72"/>
      <c r="F28" s="72"/>
    </row>
    <row r="29" spans="1:6" ht="14.25">
      <c r="A29" s="27" t="s">
        <v>11</v>
      </c>
      <c r="B29" s="28">
        <v>0.026091474971999817</v>
      </c>
      <c r="C29" s="67">
        <v>0.021197521998692403</v>
      </c>
      <c r="D29" s="76"/>
      <c r="E29" s="72"/>
      <c r="F29" s="72"/>
    </row>
    <row r="30" spans="1:6" ht="14.25">
      <c r="A30" s="27" t="s">
        <v>10</v>
      </c>
      <c r="B30" s="28">
        <v>0.026310088610996818</v>
      </c>
      <c r="C30" s="67">
        <v>0.0049209915167383045</v>
      </c>
      <c r="D30" s="76"/>
      <c r="E30" s="72"/>
      <c r="F30" s="72"/>
    </row>
    <row r="31" spans="1:6" ht="14.25">
      <c r="A31" s="27" t="s">
        <v>121</v>
      </c>
      <c r="B31" s="28">
        <v>0.03167668469266527</v>
      </c>
      <c r="C31" s="67">
        <v>0.017192290845378766</v>
      </c>
      <c r="D31" s="76"/>
      <c r="E31" s="72"/>
      <c r="F31" s="72"/>
    </row>
    <row r="32" spans="1:6" ht="14.25">
      <c r="A32" s="27" t="s">
        <v>54</v>
      </c>
      <c r="B32" s="28">
        <v>0.03238425316603788</v>
      </c>
      <c r="C32" s="67">
        <v>0.01763654447695795</v>
      </c>
      <c r="D32" s="76"/>
      <c r="E32" s="72"/>
      <c r="F32" s="72"/>
    </row>
    <row r="33" spans="1:6" ht="14.25">
      <c r="A33" s="27" t="s">
        <v>9</v>
      </c>
      <c r="B33" s="28">
        <v>0.04708822743705676</v>
      </c>
      <c r="C33" s="67">
        <v>0.055452214441172654</v>
      </c>
      <c r="D33" s="76"/>
      <c r="E33" s="72"/>
      <c r="F33" s="72"/>
    </row>
    <row r="34" spans="1:6" ht="14.25">
      <c r="A34" s="27" t="s">
        <v>6</v>
      </c>
      <c r="B34" s="28">
        <v>0.056306385563813954</v>
      </c>
      <c r="C34" s="67">
        <v>0.01853945326382611</v>
      </c>
      <c r="D34" s="76"/>
      <c r="E34" s="72"/>
      <c r="F34" s="72"/>
    </row>
    <row r="35" spans="1:6" ht="15" thickBot="1">
      <c r="A35" s="77" t="s">
        <v>1</v>
      </c>
      <c r="B35" s="78">
        <v>0.06690043591560291</v>
      </c>
      <c r="C35" s="79">
        <v>0.09882009548074322</v>
      </c>
      <c r="D35" s="76"/>
      <c r="E35" s="72"/>
      <c r="F35" s="72"/>
    </row>
    <row r="36" spans="1:6" ht="14.25">
      <c r="A36" s="71"/>
      <c r="B36" s="72"/>
      <c r="C36" s="72"/>
      <c r="D36" s="76"/>
      <c r="E36" s="72"/>
      <c r="F36" s="72"/>
    </row>
    <row r="37" spans="1:6" ht="14.25">
      <c r="A37" s="71"/>
      <c r="B37" s="72"/>
      <c r="C37" s="72"/>
      <c r="D37" s="76"/>
      <c r="E37" s="72"/>
      <c r="F37" s="72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E6" sqref="E6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0" t="s">
        <v>114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64</v>
      </c>
      <c r="G2" s="17" t="s">
        <v>65</v>
      </c>
      <c r="H2" s="18" t="s">
        <v>66</v>
      </c>
      <c r="I2" s="18" t="s">
        <v>15</v>
      </c>
      <c r="J2" s="18" t="s">
        <v>16</v>
      </c>
    </row>
    <row r="3" spans="1:11" ht="14.25" customHeight="1">
      <c r="A3" s="21">
        <v>1</v>
      </c>
      <c r="B3" s="111" t="s">
        <v>82</v>
      </c>
      <c r="C3" s="112" t="s">
        <v>39</v>
      </c>
      <c r="D3" s="113" t="s">
        <v>38</v>
      </c>
      <c r="E3" s="114">
        <v>11994088.66</v>
      </c>
      <c r="F3" s="115">
        <v>164425</v>
      </c>
      <c r="G3" s="114">
        <v>72.94565</v>
      </c>
      <c r="H3" s="53">
        <v>100</v>
      </c>
      <c r="I3" s="111" t="s">
        <v>94</v>
      </c>
      <c r="J3" s="116" t="s">
        <v>75</v>
      </c>
      <c r="K3" s="49"/>
    </row>
    <row r="4" spans="1:11" ht="14.25" customHeight="1">
      <c r="A4" s="21">
        <v>2</v>
      </c>
      <c r="B4" s="111" t="s">
        <v>127</v>
      </c>
      <c r="C4" s="112" t="s">
        <v>39</v>
      </c>
      <c r="D4" s="113" t="s">
        <v>128</v>
      </c>
      <c r="E4" s="114">
        <v>2432423.95</v>
      </c>
      <c r="F4" s="115">
        <v>173506</v>
      </c>
      <c r="G4" s="114">
        <v>14.01925</v>
      </c>
      <c r="H4" s="53">
        <v>10</v>
      </c>
      <c r="I4" s="111" t="s">
        <v>129</v>
      </c>
      <c r="J4" s="116" t="s">
        <v>75</v>
      </c>
      <c r="K4" s="49"/>
    </row>
    <row r="5" spans="1:11" ht="14.25">
      <c r="A5" s="21">
        <v>3</v>
      </c>
      <c r="B5" s="111" t="s">
        <v>106</v>
      </c>
      <c r="C5" s="112" t="s">
        <v>39</v>
      </c>
      <c r="D5" s="113" t="s">
        <v>38</v>
      </c>
      <c r="E5" s="114">
        <v>901560.5404</v>
      </c>
      <c r="F5" s="115">
        <v>658</v>
      </c>
      <c r="G5" s="114">
        <v>1370.1528</v>
      </c>
      <c r="H5" s="53">
        <v>5000</v>
      </c>
      <c r="I5" s="111" t="s">
        <v>21</v>
      </c>
      <c r="J5" s="116" t="s">
        <v>35</v>
      </c>
      <c r="K5" s="50"/>
    </row>
    <row r="6" spans="1:10" ht="15.75" thickBot="1">
      <c r="A6" s="171" t="s">
        <v>49</v>
      </c>
      <c r="B6" s="172"/>
      <c r="C6" s="117" t="s">
        <v>50</v>
      </c>
      <c r="D6" s="117" t="s">
        <v>50</v>
      </c>
      <c r="E6" s="99">
        <f>SUM(E3:E5)</f>
        <v>15328073.1504</v>
      </c>
      <c r="F6" s="100">
        <f>SUM(F3:F5)</f>
        <v>338589</v>
      </c>
      <c r="G6" s="117" t="s">
        <v>50</v>
      </c>
      <c r="H6" s="117" t="s">
        <v>50</v>
      </c>
      <c r="I6" s="117" t="s">
        <v>50</v>
      </c>
      <c r="J6" s="118" t="s">
        <v>50</v>
      </c>
    </row>
    <row r="7" spans="1:10" ht="15" thickBot="1">
      <c r="A7" s="188"/>
      <c r="B7" s="188"/>
      <c r="C7" s="188"/>
      <c r="D7" s="188"/>
      <c r="E7" s="188"/>
      <c r="F7" s="188"/>
      <c r="G7" s="188"/>
      <c r="H7" s="188"/>
      <c r="I7" s="164"/>
      <c r="J7" s="164"/>
    </row>
  </sheetData>
  <mergeCells count="3">
    <mergeCell ref="A1:J1"/>
    <mergeCell ref="A6:B6"/>
    <mergeCell ref="A7:H7"/>
  </mergeCells>
  <hyperlinks>
    <hyperlink ref="J6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s="22" customFormat="1" ht="15.75" customHeight="1" thickBot="1">
      <c r="A2" s="177" t="s">
        <v>41</v>
      </c>
      <c r="B2" s="103"/>
      <c r="C2" s="104"/>
      <c r="D2" s="105"/>
      <c r="E2" s="179" t="s">
        <v>68</v>
      </c>
      <c r="F2" s="179"/>
      <c r="G2" s="179"/>
      <c r="H2" s="179"/>
      <c r="I2" s="179"/>
      <c r="J2" s="179"/>
      <c r="K2" s="179"/>
    </row>
    <row r="3" spans="1:11" s="22" customFormat="1" ht="60.75" thickBot="1">
      <c r="A3" s="178"/>
      <c r="B3" s="106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2" customFormat="1" ht="14.25" collapsed="1">
      <c r="A4" s="21">
        <v>1</v>
      </c>
      <c r="B4" s="27" t="s">
        <v>106</v>
      </c>
      <c r="C4" s="107">
        <v>38945</v>
      </c>
      <c r="D4" s="107">
        <v>39016</v>
      </c>
      <c r="E4" s="101">
        <v>0.009647483828614245</v>
      </c>
      <c r="F4" s="101">
        <v>0.0894827144416499</v>
      </c>
      <c r="G4" s="101">
        <v>0.22808585148230587</v>
      </c>
      <c r="H4" s="101">
        <v>-0.008938522270790727</v>
      </c>
      <c r="I4" s="101">
        <v>0.043985925317050034</v>
      </c>
      <c r="J4" s="108">
        <v>-0.72596944</v>
      </c>
      <c r="K4" s="126">
        <v>-0.08627266143269585</v>
      </c>
    </row>
    <row r="5" spans="1:11" s="22" customFormat="1" ht="14.25">
      <c r="A5" s="21">
        <v>2</v>
      </c>
      <c r="B5" s="27" t="s">
        <v>82</v>
      </c>
      <c r="C5" s="107">
        <v>40555</v>
      </c>
      <c r="D5" s="107">
        <v>40626</v>
      </c>
      <c r="E5" s="101">
        <v>0.03674002211464922</v>
      </c>
      <c r="F5" s="101">
        <v>0.144469357378612</v>
      </c>
      <c r="G5" s="101">
        <v>0.29307371048311914</v>
      </c>
      <c r="H5" s="101">
        <v>0.07998942302325363</v>
      </c>
      <c r="I5" s="101">
        <v>0.055826672568262126</v>
      </c>
      <c r="J5" s="108">
        <v>-0.27054350000000005</v>
      </c>
      <c r="K5" s="198">
        <v>-0.03124699366293049</v>
      </c>
    </row>
    <row r="6" spans="1:11" s="22" customFormat="1" ht="14.25" collapsed="1">
      <c r="A6" s="21">
        <v>3</v>
      </c>
      <c r="B6" s="27" t="s">
        <v>127</v>
      </c>
      <c r="C6" s="107">
        <v>41848</v>
      </c>
      <c r="D6" s="107">
        <v>42032</v>
      </c>
      <c r="E6" s="101">
        <v>-0.04210194029147074</v>
      </c>
      <c r="F6" s="101">
        <v>-0.029372402376434015</v>
      </c>
      <c r="G6" s="101">
        <v>-0.0822839913486565</v>
      </c>
      <c r="H6" s="101">
        <v>0.21285329918936924</v>
      </c>
      <c r="I6" s="101">
        <v>-0.06800658413452276</v>
      </c>
      <c r="J6" s="108">
        <v>0.40192499999999987</v>
      </c>
      <c r="K6" s="127">
        <v>0.057092051358740514</v>
      </c>
    </row>
    <row r="7" spans="1:11" s="22" customFormat="1" ht="15.75" collapsed="1" thickBot="1">
      <c r="A7" s="165"/>
      <c r="B7" s="166" t="s">
        <v>102</v>
      </c>
      <c r="C7" s="167" t="s">
        <v>50</v>
      </c>
      <c r="D7" s="167" t="s">
        <v>50</v>
      </c>
      <c r="E7" s="168">
        <f>AVERAGE(E4:E6)</f>
        <v>0.0014285218839309073</v>
      </c>
      <c r="F7" s="168">
        <f>AVERAGE(F4:F6)</f>
        <v>0.06819322314794263</v>
      </c>
      <c r="G7" s="168">
        <f>AVERAGE(G4:G6)</f>
        <v>0.14629185687225618</v>
      </c>
      <c r="H7" s="168">
        <f>AVERAGE(H4:H6)</f>
        <v>0.09463473331394405</v>
      </c>
      <c r="I7" s="168">
        <f>AVERAGE(I4:I6)</f>
        <v>0.010602004583596466</v>
      </c>
      <c r="J7" s="167" t="s">
        <v>50</v>
      </c>
      <c r="K7" s="168">
        <f>AVERAGE(K4:K6)</f>
        <v>-0.02014253457896194</v>
      </c>
    </row>
    <row r="8" spans="1:11" s="22" customFormat="1" ht="14.25" hidden="1">
      <c r="A8" s="191" t="s">
        <v>91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s="22" customFormat="1" ht="15" hidden="1" thickBot="1">
      <c r="A9" s="190" t="s">
        <v>92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3:4" s="22" customFormat="1" ht="15.75" customHeight="1" hidden="1">
      <c r="C10" s="66"/>
      <c r="D10" s="66"/>
    </row>
    <row r="11" spans="1:11" ht="15" thickBot="1">
      <c r="A11" s="189"/>
      <c r="B11" s="189"/>
      <c r="C11" s="189"/>
      <c r="D11" s="189"/>
      <c r="E11" s="189"/>
      <c r="F11" s="189"/>
      <c r="G11" s="189"/>
      <c r="H11" s="189"/>
      <c r="I11" s="169"/>
      <c r="J11" s="169"/>
      <c r="K11" s="169"/>
    </row>
    <row r="12" spans="2:5" ht="14.25">
      <c r="B12" s="29"/>
      <c r="C12" s="109"/>
      <c r="E12" s="109"/>
    </row>
    <row r="13" spans="5:6" ht="14.25">
      <c r="E13" s="109"/>
      <c r="F13" s="109"/>
    </row>
  </sheetData>
  <mergeCells count="6">
    <mergeCell ref="A11:H11"/>
    <mergeCell ref="A9:K9"/>
    <mergeCell ref="A1:J1"/>
    <mergeCell ref="A2:A3"/>
    <mergeCell ref="E2:K2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2" t="s">
        <v>116</v>
      </c>
      <c r="B1" s="182"/>
      <c r="C1" s="182"/>
      <c r="D1" s="182"/>
      <c r="E1" s="182"/>
      <c r="F1" s="182"/>
      <c r="G1" s="182"/>
    </row>
    <row r="2" spans="1:7" s="29" customFormat="1" ht="15.75" customHeight="1" thickBot="1">
      <c r="A2" s="195" t="s">
        <v>41</v>
      </c>
      <c r="B2" s="91"/>
      <c r="C2" s="183" t="s">
        <v>26</v>
      </c>
      <c r="D2" s="192"/>
      <c r="E2" s="193" t="s">
        <v>67</v>
      </c>
      <c r="F2" s="194"/>
      <c r="G2" s="92"/>
    </row>
    <row r="3" spans="1:7" s="29" customFormat="1" ht="45.75" thickBot="1">
      <c r="A3" s="178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29" customFormat="1" ht="14.25">
      <c r="A4" s="21">
        <v>1</v>
      </c>
      <c r="B4" s="37" t="s">
        <v>82</v>
      </c>
      <c r="C4" s="38">
        <v>425.04651999999953</v>
      </c>
      <c r="D4" s="101">
        <v>0.03673999237416552</v>
      </c>
      <c r="E4" s="39">
        <v>0</v>
      </c>
      <c r="F4" s="101">
        <v>0</v>
      </c>
      <c r="G4" s="40">
        <v>0</v>
      </c>
    </row>
    <row r="5" spans="1:7" s="29" customFormat="1" ht="14.25">
      <c r="A5" s="21">
        <v>2</v>
      </c>
      <c r="B5" s="37" t="s">
        <v>106</v>
      </c>
      <c r="C5" s="38">
        <v>8.614680000000051</v>
      </c>
      <c r="D5" s="101">
        <v>0.009647482990896064</v>
      </c>
      <c r="E5" s="39">
        <v>0</v>
      </c>
      <c r="F5" s="101">
        <v>0</v>
      </c>
      <c r="G5" s="40">
        <v>0</v>
      </c>
    </row>
    <row r="6" spans="1:7" s="29" customFormat="1" ht="14.25">
      <c r="A6" s="21">
        <v>3</v>
      </c>
      <c r="B6" s="37" t="s">
        <v>127</v>
      </c>
      <c r="C6" s="38">
        <v>-106.91104999999982</v>
      </c>
      <c r="D6" s="101">
        <v>-0.0421019873313288</v>
      </c>
      <c r="E6" s="39">
        <v>0</v>
      </c>
      <c r="F6" s="101">
        <v>0</v>
      </c>
      <c r="G6" s="40">
        <v>0</v>
      </c>
    </row>
    <row r="7" spans="1:7" s="29" customFormat="1" ht="15.75" thickBot="1">
      <c r="A7" s="121"/>
      <c r="B7" s="93" t="s">
        <v>49</v>
      </c>
      <c r="C7" s="94">
        <v>326.7501499999998</v>
      </c>
      <c r="D7" s="98">
        <v>0.02178142221131344</v>
      </c>
      <c r="E7" s="95">
        <v>0</v>
      </c>
      <c r="F7" s="98">
        <v>0</v>
      </c>
      <c r="G7" s="122">
        <v>0</v>
      </c>
    </row>
    <row r="8" spans="1:8" s="29" customFormat="1" ht="15" customHeight="1" thickBot="1">
      <c r="A8" s="173"/>
      <c r="B8" s="173"/>
      <c r="C8" s="173"/>
      <c r="D8" s="173"/>
      <c r="E8" s="173"/>
      <c r="F8" s="173"/>
      <c r="G8" s="173"/>
      <c r="H8" s="7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1"/>
      <c r="C29" s="81"/>
      <c r="D29" s="82"/>
      <c r="E29" s="81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56</v>
      </c>
      <c r="D35" s="35" t="s">
        <v>57</v>
      </c>
      <c r="E35" s="36" t="s">
        <v>53</v>
      </c>
    </row>
    <row r="36" spans="2:5" s="29" customFormat="1" ht="14.25">
      <c r="B36" s="199" t="str">
        <f>B4</f>
        <v>Індекс Української Біржі</v>
      </c>
      <c r="C36" s="200">
        <f>C4</f>
        <v>425.04651999999953</v>
      </c>
      <c r="D36" s="201">
        <f>D4</f>
        <v>0.03673999237416552</v>
      </c>
      <c r="E36" s="202">
        <f>G4</f>
        <v>0</v>
      </c>
    </row>
    <row r="37" spans="2:5" s="29" customFormat="1" ht="14.25">
      <c r="B37" s="203" t="str">
        <f>B5</f>
        <v>ТАСК Універсал</v>
      </c>
      <c r="C37" s="204">
        <f>C5</f>
        <v>8.614680000000051</v>
      </c>
      <c r="D37" s="205">
        <f>D5</f>
        <v>0.009647482990896064</v>
      </c>
      <c r="E37" s="206">
        <f>G5</f>
        <v>0</v>
      </c>
    </row>
    <row r="38" spans="2:6" ht="14.25">
      <c r="B38" s="207" t="str">
        <f>B6</f>
        <v>КІНТО-Голд</v>
      </c>
      <c r="C38" s="208">
        <f>C6</f>
        <v>-106.91104999999982</v>
      </c>
      <c r="D38" s="209">
        <f>D6</f>
        <v>-0.0421019873313288</v>
      </c>
      <c r="E38" s="210">
        <f>G6</f>
        <v>0</v>
      </c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8:G8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25</v>
      </c>
      <c r="B1" s="69" t="s">
        <v>85</v>
      </c>
      <c r="C1" s="10"/>
      <c r="D1" s="10"/>
    </row>
    <row r="2" spans="1:4" ht="14.25">
      <c r="A2" s="27" t="s">
        <v>127</v>
      </c>
      <c r="B2" s="143">
        <v>-0.04210194029147074</v>
      </c>
      <c r="C2" s="10"/>
      <c r="D2" s="10"/>
    </row>
    <row r="3" spans="1:4" ht="14.25">
      <c r="A3" s="27" t="s">
        <v>106</v>
      </c>
      <c r="B3" s="143">
        <v>0.009647483828614245</v>
      </c>
      <c r="C3" s="10"/>
      <c r="D3" s="10"/>
    </row>
    <row r="4" spans="1:4" ht="14.25">
      <c r="A4" s="27" t="s">
        <v>82</v>
      </c>
      <c r="B4" s="143">
        <v>0.03674002211464922</v>
      </c>
      <c r="C4" s="10"/>
      <c r="D4" s="10"/>
    </row>
    <row r="5" spans="1:4" ht="14.25">
      <c r="A5" s="27" t="s">
        <v>30</v>
      </c>
      <c r="B5" s="144">
        <v>0.0014285218839309073</v>
      </c>
      <c r="C5" s="10"/>
      <c r="D5" s="10"/>
    </row>
    <row r="6" spans="1:4" ht="14.25">
      <c r="A6" s="27" t="s">
        <v>1</v>
      </c>
      <c r="B6" s="144">
        <v>0.06690043591560291</v>
      </c>
      <c r="C6" s="10"/>
      <c r="D6" s="10"/>
    </row>
    <row r="7" spans="1:4" ht="14.25">
      <c r="A7" s="27" t="s">
        <v>0</v>
      </c>
      <c r="B7" s="144">
        <v>0.015098462818078584</v>
      </c>
      <c r="C7" s="10"/>
      <c r="D7" s="10"/>
    </row>
    <row r="8" spans="1:4" ht="14.25">
      <c r="A8" s="27" t="s">
        <v>31</v>
      </c>
      <c r="B8" s="144">
        <v>0.0014352934088033287</v>
      </c>
      <c r="C8" s="10"/>
      <c r="D8" s="10"/>
    </row>
    <row r="9" spans="1:4" ht="14.25">
      <c r="A9" s="27" t="s">
        <v>32</v>
      </c>
      <c r="B9" s="144">
        <v>-0.00856152328646631</v>
      </c>
      <c r="C9" s="10"/>
      <c r="D9" s="10"/>
    </row>
    <row r="10" spans="1:4" ht="14.25">
      <c r="A10" s="27" t="s">
        <v>33</v>
      </c>
      <c r="B10" s="144">
        <v>0.0065205479452054805</v>
      </c>
      <c r="C10" s="10"/>
      <c r="D10" s="10"/>
    </row>
    <row r="11" spans="1:4" ht="15" thickBot="1">
      <c r="A11" s="77" t="s">
        <v>104</v>
      </c>
      <c r="B11" s="145">
        <v>-0.0381883933702003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0" t="s">
        <v>108</v>
      </c>
      <c r="B1" s="170"/>
      <c r="C1" s="170"/>
      <c r="D1" s="170"/>
      <c r="E1" s="170"/>
      <c r="F1" s="170"/>
      <c r="G1" s="170"/>
      <c r="H1" s="170"/>
      <c r="I1" s="13"/>
    </row>
    <row r="2" spans="1:9" ht="30.75" thickBot="1">
      <c r="A2" s="15" t="s">
        <v>41</v>
      </c>
      <c r="B2" s="16" t="s">
        <v>86</v>
      </c>
      <c r="C2" s="17" t="s">
        <v>42</v>
      </c>
      <c r="D2" s="17" t="s">
        <v>43</v>
      </c>
      <c r="E2" s="17" t="s">
        <v>44</v>
      </c>
      <c r="F2" s="17" t="s">
        <v>14</v>
      </c>
      <c r="G2" s="17" t="s">
        <v>15</v>
      </c>
      <c r="H2" s="18" t="s">
        <v>16</v>
      </c>
      <c r="I2" s="19"/>
    </row>
    <row r="3" spans="1:9" ht="14.25">
      <c r="A3" s="21">
        <v>1</v>
      </c>
      <c r="B3" s="84" t="s">
        <v>19</v>
      </c>
      <c r="C3" s="85">
        <v>70208173.03</v>
      </c>
      <c r="D3" s="86">
        <v>15326</v>
      </c>
      <c r="E3" s="85">
        <v>4580.98</v>
      </c>
      <c r="F3" s="86">
        <v>1000</v>
      </c>
      <c r="G3" s="84" t="s">
        <v>20</v>
      </c>
      <c r="H3" s="87" t="s">
        <v>48</v>
      </c>
      <c r="I3" s="19"/>
    </row>
    <row r="4" spans="1:9" ht="14.25">
      <c r="A4" s="21">
        <v>2</v>
      </c>
      <c r="B4" s="84" t="s">
        <v>74</v>
      </c>
      <c r="C4" s="85">
        <v>31183400.91</v>
      </c>
      <c r="D4" s="86">
        <v>45555</v>
      </c>
      <c r="E4" s="85">
        <v>684.52203</v>
      </c>
      <c r="F4" s="86">
        <v>100</v>
      </c>
      <c r="G4" s="84" t="s">
        <v>94</v>
      </c>
      <c r="H4" s="87" t="s">
        <v>75</v>
      </c>
      <c r="I4" s="19"/>
    </row>
    <row r="5" spans="1:9" ht="14.25" customHeight="1">
      <c r="A5" s="21">
        <v>3</v>
      </c>
      <c r="B5" s="84" t="s">
        <v>79</v>
      </c>
      <c r="C5" s="85">
        <v>8156785.92</v>
      </c>
      <c r="D5" s="86">
        <v>1830</v>
      </c>
      <c r="E5" s="85">
        <v>4457.26007</v>
      </c>
      <c r="F5" s="86">
        <v>1000</v>
      </c>
      <c r="G5" s="84" t="s">
        <v>18</v>
      </c>
      <c r="H5" s="87" t="s">
        <v>46</v>
      </c>
      <c r="I5" s="19"/>
    </row>
    <row r="6" spans="1:9" ht="14.25">
      <c r="A6" s="21">
        <v>4</v>
      </c>
      <c r="B6" s="84" t="s">
        <v>59</v>
      </c>
      <c r="C6" s="85">
        <v>7913279.63</v>
      </c>
      <c r="D6" s="86">
        <v>4492131</v>
      </c>
      <c r="E6" s="85">
        <v>1.76</v>
      </c>
      <c r="F6" s="86">
        <v>1</v>
      </c>
      <c r="G6" s="84" t="s">
        <v>20</v>
      </c>
      <c r="H6" s="87" t="s">
        <v>48</v>
      </c>
      <c r="I6" s="19"/>
    </row>
    <row r="7" spans="1:9" ht="14.25" customHeight="1">
      <c r="A7" s="21">
        <v>5</v>
      </c>
      <c r="B7" s="84" t="s">
        <v>78</v>
      </c>
      <c r="C7" s="85">
        <v>7276474.07</v>
      </c>
      <c r="D7" s="86">
        <v>8932</v>
      </c>
      <c r="E7" s="85">
        <v>814.65227</v>
      </c>
      <c r="F7" s="86">
        <v>1000</v>
      </c>
      <c r="G7" s="84" t="s">
        <v>18</v>
      </c>
      <c r="H7" s="87" t="s">
        <v>46</v>
      </c>
      <c r="I7" s="19"/>
    </row>
    <row r="8" spans="1:9" ht="14.25">
      <c r="A8" s="21">
        <v>6</v>
      </c>
      <c r="B8" s="84" t="s">
        <v>76</v>
      </c>
      <c r="C8" s="85">
        <v>5017177.43</v>
      </c>
      <c r="D8" s="86">
        <v>3639</v>
      </c>
      <c r="E8" s="85">
        <v>1378.72422</v>
      </c>
      <c r="F8" s="86">
        <v>1000</v>
      </c>
      <c r="G8" s="84" t="s">
        <v>94</v>
      </c>
      <c r="H8" s="87" t="s">
        <v>75</v>
      </c>
      <c r="I8" s="19"/>
    </row>
    <row r="9" spans="1:9" ht="14.25">
      <c r="A9" s="21">
        <v>7</v>
      </c>
      <c r="B9" s="84" t="s">
        <v>63</v>
      </c>
      <c r="C9" s="85">
        <v>4833502.22</v>
      </c>
      <c r="D9" s="86">
        <v>1256</v>
      </c>
      <c r="E9" s="85">
        <v>3848.33</v>
      </c>
      <c r="F9" s="86">
        <v>1000</v>
      </c>
      <c r="G9" s="84" t="s">
        <v>45</v>
      </c>
      <c r="H9" s="87" t="s">
        <v>62</v>
      </c>
      <c r="I9" s="19"/>
    </row>
    <row r="10" spans="1:9" ht="14.25">
      <c r="A10" s="21">
        <v>8</v>
      </c>
      <c r="B10" s="84" t="s">
        <v>60</v>
      </c>
      <c r="C10" s="85">
        <v>4649763.4851</v>
      </c>
      <c r="D10" s="86">
        <v>2679</v>
      </c>
      <c r="E10" s="85">
        <v>1735.634</v>
      </c>
      <c r="F10" s="86">
        <v>1000</v>
      </c>
      <c r="G10" s="84" t="s">
        <v>77</v>
      </c>
      <c r="H10" s="87" t="s">
        <v>84</v>
      </c>
      <c r="I10" s="19"/>
    </row>
    <row r="11" spans="1:9" ht="14.25">
      <c r="A11" s="21">
        <v>9</v>
      </c>
      <c r="B11" s="84" t="s">
        <v>101</v>
      </c>
      <c r="C11" s="85">
        <v>4297159.49</v>
      </c>
      <c r="D11" s="86">
        <v>14742</v>
      </c>
      <c r="E11" s="85">
        <v>291.49094</v>
      </c>
      <c r="F11" s="86">
        <v>100</v>
      </c>
      <c r="G11" s="84" t="s">
        <v>94</v>
      </c>
      <c r="H11" s="87" t="s">
        <v>75</v>
      </c>
      <c r="I11" s="19"/>
    </row>
    <row r="12" spans="1:9" ht="14.25">
      <c r="A12" s="21">
        <v>10</v>
      </c>
      <c r="B12" s="84" t="s">
        <v>61</v>
      </c>
      <c r="C12" s="85">
        <v>3805920.39</v>
      </c>
      <c r="D12" s="86">
        <v>675</v>
      </c>
      <c r="E12" s="85">
        <v>5638.4</v>
      </c>
      <c r="F12" s="86">
        <v>1000</v>
      </c>
      <c r="G12" s="84" t="s">
        <v>17</v>
      </c>
      <c r="H12" s="87" t="s">
        <v>62</v>
      </c>
      <c r="I12" s="19"/>
    </row>
    <row r="13" spans="1:9" ht="14.25">
      <c r="A13" s="21">
        <v>11</v>
      </c>
      <c r="B13" s="84" t="s">
        <v>70</v>
      </c>
      <c r="C13" s="85">
        <v>2203277.02</v>
      </c>
      <c r="D13" s="86">
        <v>1596</v>
      </c>
      <c r="E13" s="85">
        <v>1380.49939</v>
      </c>
      <c r="F13" s="86">
        <v>1000</v>
      </c>
      <c r="G13" s="84" t="s">
        <v>71</v>
      </c>
      <c r="H13" s="87" t="s">
        <v>72</v>
      </c>
      <c r="I13" s="19"/>
    </row>
    <row r="14" spans="1:9" ht="14.25">
      <c r="A14" s="21">
        <v>12</v>
      </c>
      <c r="B14" s="84" t="s">
        <v>81</v>
      </c>
      <c r="C14" s="85">
        <v>1623224.78</v>
      </c>
      <c r="D14" s="86">
        <v>531</v>
      </c>
      <c r="E14" s="85">
        <v>3056.92049</v>
      </c>
      <c r="F14" s="86">
        <v>1000</v>
      </c>
      <c r="G14" s="84" t="s">
        <v>18</v>
      </c>
      <c r="H14" s="87" t="s">
        <v>46</v>
      </c>
      <c r="I14" s="19"/>
    </row>
    <row r="15" spans="1:9" ht="14.25">
      <c r="A15" s="21">
        <v>13</v>
      </c>
      <c r="B15" s="84" t="s">
        <v>122</v>
      </c>
      <c r="C15" s="85">
        <v>1424027.66</v>
      </c>
      <c r="D15" s="86">
        <v>22481</v>
      </c>
      <c r="E15" s="85">
        <v>63.34361</v>
      </c>
      <c r="F15" s="86">
        <v>100</v>
      </c>
      <c r="G15" s="84" t="s">
        <v>123</v>
      </c>
      <c r="H15" s="87" t="s">
        <v>124</v>
      </c>
      <c r="I15" s="19"/>
    </row>
    <row r="16" spans="1:9" ht="14.25">
      <c r="A16" s="21">
        <v>14</v>
      </c>
      <c r="B16" s="84" t="s">
        <v>80</v>
      </c>
      <c r="C16" s="85">
        <v>1408877.62</v>
      </c>
      <c r="D16" s="86">
        <v>366</v>
      </c>
      <c r="E16" s="85">
        <v>3849.3924</v>
      </c>
      <c r="F16" s="86">
        <v>1000</v>
      </c>
      <c r="G16" s="84" t="s">
        <v>18</v>
      </c>
      <c r="H16" s="87" t="s">
        <v>46</v>
      </c>
      <c r="I16" s="19"/>
    </row>
    <row r="17" spans="1:9" ht="14.25">
      <c r="A17" s="21">
        <v>15</v>
      </c>
      <c r="B17" s="84" t="s">
        <v>119</v>
      </c>
      <c r="C17" s="85">
        <v>1074927.4001</v>
      </c>
      <c r="D17" s="86">
        <v>953</v>
      </c>
      <c r="E17" s="85">
        <v>1127.94061</v>
      </c>
      <c r="F17" s="86">
        <v>1000</v>
      </c>
      <c r="G17" s="84" t="s">
        <v>21</v>
      </c>
      <c r="H17" s="87" t="s">
        <v>35</v>
      </c>
      <c r="I17" s="19"/>
    </row>
    <row r="18" spans="1:9" ht="14.25">
      <c r="A18" s="21">
        <v>16</v>
      </c>
      <c r="B18" s="84" t="s">
        <v>23</v>
      </c>
      <c r="C18" s="85">
        <v>1041320.01</v>
      </c>
      <c r="D18" s="86">
        <v>7931</v>
      </c>
      <c r="E18" s="85">
        <v>131.29744</v>
      </c>
      <c r="F18" s="86">
        <v>100</v>
      </c>
      <c r="G18" s="84" t="s">
        <v>47</v>
      </c>
      <c r="H18" s="87" t="s">
        <v>97</v>
      </c>
      <c r="I18" s="19"/>
    </row>
    <row r="19" spans="1:8" ht="15" customHeight="1" thickBot="1">
      <c r="A19" s="171" t="s">
        <v>49</v>
      </c>
      <c r="B19" s="172"/>
      <c r="C19" s="99">
        <f>SUM(C3:C18)</f>
        <v>156117291.0652</v>
      </c>
      <c r="D19" s="100">
        <f>SUM(D3:D18)</f>
        <v>4620623</v>
      </c>
      <c r="E19" s="57" t="s">
        <v>50</v>
      </c>
      <c r="F19" s="57" t="s">
        <v>50</v>
      </c>
      <c r="G19" s="57" t="s">
        <v>50</v>
      </c>
      <c r="H19" s="58" t="s">
        <v>50</v>
      </c>
    </row>
    <row r="20" spans="1:8" ht="15" customHeight="1">
      <c r="A20" s="174" t="s">
        <v>95</v>
      </c>
      <c r="B20" s="174"/>
      <c r="C20" s="174"/>
      <c r="D20" s="174"/>
      <c r="E20" s="174"/>
      <c r="F20" s="174"/>
      <c r="G20" s="174"/>
      <c r="H20" s="174"/>
    </row>
    <row r="21" spans="1:8" ht="15" customHeight="1" thickBot="1">
      <c r="A21" s="173"/>
      <c r="B21" s="173"/>
      <c r="C21" s="173"/>
      <c r="D21" s="173"/>
      <c r="E21" s="173"/>
      <c r="F21" s="173"/>
      <c r="G21" s="173"/>
      <c r="H21" s="173"/>
    </row>
    <row r="23" spans="2:4" ht="14.25">
      <c r="B23" s="20" t="s">
        <v>55</v>
      </c>
      <c r="C23" s="23">
        <f>C19-SUM(C3:C12)</f>
        <v>8775654.490099996</v>
      </c>
      <c r="D23" s="133">
        <f>C23/$C$19</f>
        <v>0.05621193162027759</v>
      </c>
    </row>
    <row r="24" spans="2:8" ht="14.25">
      <c r="B24" s="84" t="str">
        <f>B3</f>
        <v>ОТП Класичний</v>
      </c>
      <c r="C24" s="85">
        <f>C3</f>
        <v>70208173.03</v>
      </c>
      <c r="D24" s="133">
        <f>C24/$C$19</f>
        <v>0.4497142664400872</v>
      </c>
      <c r="H24" s="19"/>
    </row>
    <row r="25" spans="2:8" ht="14.25">
      <c r="B25" s="84" t="str">
        <f>B4</f>
        <v>КІНТО-Класичний</v>
      </c>
      <c r="C25" s="85">
        <f>C4</f>
        <v>31183400.91</v>
      </c>
      <c r="D25" s="133">
        <f aca="true" t="shared" si="0" ref="D25:D33">C25/$C$19</f>
        <v>0.19974341533364634</v>
      </c>
      <c r="H25" s="19"/>
    </row>
    <row r="26" spans="2:8" ht="14.25">
      <c r="B26" s="84" t="str">
        <f aca="true" t="shared" si="1" ref="B26:C33">B5</f>
        <v>УНIВЕР.УА/Михайло Грушевський: Фонд Державних Паперiв</v>
      </c>
      <c r="C26" s="85">
        <f t="shared" si="1"/>
        <v>8156785.92</v>
      </c>
      <c r="D26" s="133">
        <f t="shared" si="0"/>
        <v>0.05224780589225983</v>
      </c>
      <c r="H26" s="19"/>
    </row>
    <row r="27" spans="2:8" ht="14.25">
      <c r="B27" s="84" t="str">
        <f t="shared" si="1"/>
        <v>ОТП Фонд Акцій</v>
      </c>
      <c r="C27" s="85">
        <f t="shared" si="1"/>
        <v>7913279.63</v>
      </c>
      <c r="D27" s="133">
        <f t="shared" si="0"/>
        <v>0.050688040869829976</v>
      </c>
      <c r="H27" s="19"/>
    </row>
    <row r="28" spans="2:8" ht="14.25">
      <c r="B28" s="84" t="str">
        <f t="shared" si="1"/>
        <v>УНІВЕР.УА/Ярослав Мудрий: Фонд Акцiй</v>
      </c>
      <c r="C28" s="85">
        <f t="shared" si="1"/>
        <v>7276474.07</v>
      </c>
      <c r="D28" s="133">
        <f t="shared" si="0"/>
        <v>0.04660902082243466</v>
      </c>
      <c r="H28" s="19"/>
    </row>
    <row r="29" spans="2:8" ht="14.25">
      <c r="B29" s="84" t="str">
        <f t="shared" si="1"/>
        <v>КІНТО-Еквіті</v>
      </c>
      <c r="C29" s="85">
        <f t="shared" si="1"/>
        <v>5017177.43</v>
      </c>
      <c r="D29" s="133">
        <f t="shared" si="0"/>
        <v>0.03213723089715061</v>
      </c>
      <c r="H29" s="19"/>
    </row>
    <row r="30" spans="2:8" ht="14.25">
      <c r="B30" s="84" t="str">
        <f t="shared" si="1"/>
        <v>Альтус-Депозит</v>
      </c>
      <c r="C30" s="85">
        <f t="shared" si="1"/>
        <v>4833502.22</v>
      </c>
      <c r="D30" s="133">
        <f t="shared" si="0"/>
        <v>0.0309607102904531</v>
      </c>
      <c r="H30" s="19"/>
    </row>
    <row r="31" spans="2:8" ht="14.25">
      <c r="B31" s="84" t="str">
        <f t="shared" si="1"/>
        <v>Софіївський</v>
      </c>
      <c r="C31" s="85">
        <f t="shared" si="1"/>
        <v>4649763.4851</v>
      </c>
      <c r="D31" s="133">
        <f t="shared" si="0"/>
        <v>0.02978378277879609</v>
      </c>
      <c r="H31" s="19"/>
    </row>
    <row r="32" spans="2:4" ht="14.25">
      <c r="B32" s="84" t="str">
        <f t="shared" si="1"/>
        <v>КІНТО-Казначейський</v>
      </c>
      <c r="C32" s="85">
        <f t="shared" si="1"/>
        <v>4297159.49</v>
      </c>
      <c r="D32" s="133">
        <f t="shared" si="0"/>
        <v>0.02752519891089679</v>
      </c>
    </row>
    <row r="33" spans="2:4" ht="14.25">
      <c r="B33" s="84" t="str">
        <f t="shared" si="1"/>
        <v>Альтус-Збалансований</v>
      </c>
      <c r="C33" s="85">
        <f t="shared" si="1"/>
        <v>3805920.39</v>
      </c>
      <c r="D33" s="133">
        <f t="shared" si="0"/>
        <v>0.024378596144167756</v>
      </c>
    </row>
  </sheetData>
  <mergeCells count="4">
    <mergeCell ref="A1:H1"/>
    <mergeCell ref="A19:B19"/>
    <mergeCell ref="A21:H21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76" t="s">
        <v>109</v>
      </c>
      <c r="B1" s="176"/>
      <c r="C1" s="176"/>
      <c r="D1" s="176"/>
      <c r="E1" s="176"/>
      <c r="F1" s="176"/>
      <c r="G1" s="176"/>
      <c r="H1" s="176"/>
      <c r="I1" s="176"/>
      <c r="J1" s="102"/>
    </row>
    <row r="2" spans="1:11" s="20" customFormat="1" ht="15.75" customHeight="1" thickBot="1">
      <c r="A2" s="177" t="s">
        <v>41</v>
      </c>
      <c r="B2" s="103"/>
      <c r="C2" s="104"/>
      <c r="D2" s="105"/>
      <c r="E2" s="179" t="s">
        <v>68</v>
      </c>
      <c r="F2" s="179"/>
      <c r="G2" s="179"/>
      <c r="H2" s="179"/>
      <c r="I2" s="179"/>
      <c r="J2" s="179"/>
      <c r="K2" s="179"/>
    </row>
    <row r="3" spans="1:11" s="22" customFormat="1" ht="60.75" thickBot="1">
      <c r="A3" s="178"/>
      <c r="B3" s="106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s="20" customFormat="1" ht="14.25" collapsed="1">
      <c r="A4" s="21">
        <v>1</v>
      </c>
      <c r="B4" s="150" t="s">
        <v>74</v>
      </c>
      <c r="C4" s="151">
        <v>38118</v>
      </c>
      <c r="D4" s="151">
        <v>38182</v>
      </c>
      <c r="E4" s="152">
        <v>0.006800782922921744</v>
      </c>
      <c r="F4" s="152">
        <v>0.024240363176979862</v>
      </c>
      <c r="G4" s="152">
        <v>0.09274096621231087</v>
      </c>
      <c r="H4" s="152">
        <v>0.0818283483356097</v>
      </c>
      <c r="I4" s="152">
        <v>0.01462036454941451</v>
      </c>
      <c r="J4" s="153">
        <v>5.845220299999529</v>
      </c>
      <c r="K4" s="126">
        <v>0.12260008805740696</v>
      </c>
    </row>
    <row r="5" spans="1:11" s="20" customFormat="1" ht="14.25" collapsed="1">
      <c r="A5" s="21">
        <v>2</v>
      </c>
      <c r="B5" s="150" t="s">
        <v>61</v>
      </c>
      <c r="C5" s="151">
        <v>38828</v>
      </c>
      <c r="D5" s="151">
        <v>39028</v>
      </c>
      <c r="E5" s="152">
        <v>0.006684568359655252</v>
      </c>
      <c r="F5" s="152">
        <v>0.017974882827503258</v>
      </c>
      <c r="G5" s="152">
        <v>0.037017691318802726</v>
      </c>
      <c r="H5" s="152">
        <v>0.07961758437868793</v>
      </c>
      <c r="I5" s="152">
        <v>0.012022069777586797</v>
      </c>
      <c r="J5" s="153">
        <v>4.638400000000178</v>
      </c>
      <c r="K5" s="127">
        <v>0.1284260160986539</v>
      </c>
    </row>
    <row r="6" spans="1:11" s="20" customFormat="1" ht="14.25" collapsed="1">
      <c r="A6" s="21">
        <v>3</v>
      </c>
      <c r="B6" s="150" t="s">
        <v>81</v>
      </c>
      <c r="C6" s="151">
        <v>38919</v>
      </c>
      <c r="D6" s="151">
        <v>39092</v>
      </c>
      <c r="E6" s="152">
        <v>0.013759851402134204</v>
      </c>
      <c r="F6" s="152">
        <v>0.05612737474807594</v>
      </c>
      <c r="G6" s="152">
        <v>0.1057588390899371</v>
      </c>
      <c r="H6" s="152">
        <v>-0.00476998123790473</v>
      </c>
      <c r="I6" s="152">
        <v>0.027840878642799938</v>
      </c>
      <c r="J6" s="153">
        <v>2.056920490000276</v>
      </c>
      <c r="K6" s="127">
        <v>0.08223261622137334</v>
      </c>
    </row>
    <row r="7" spans="1:11" s="20" customFormat="1" ht="14.25" collapsed="1">
      <c r="A7" s="21">
        <v>4</v>
      </c>
      <c r="B7" s="150" t="s">
        <v>78</v>
      </c>
      <c r="C7" s="151">
        <v>38919</v>
      </c>
      <c r="D7" s="151">
        <v>39092</v>
      </c>
      <c r="E7" s="152">
        <v>0.019065994249684026</v>
      </c>
      <c r="F7" s="152">
        <v>0.033124152008829455</v>
      </c>
      <c r="G7" s="152">
        <v>0.045613428685931545</v>
      </c>
      <c r="H7" s="152">
        <v>0.10751368689495999</v>
      </c>
      <c r="I7" s="152">
        <v>-0.0015854482313990559</v>
      </c>
      <c r="J7" s="153">
        <v>-0.18534773000003169</v>
      </c>
      <c r="K7" s="127">
        <v>-0.014393143185961854</v>
      </c>
    </row>
    <row r="8" spans="1:11" s="20" customFormat="1" ht="14.25" collapsed="1">
      <c r="A8" s="21">
        <v>5</v>
      </c>
      <c r="B8" s="150" t="s">
        <v>19</v>
      </c>
      <c r="C8" s="151">
        <v>39413</v>
      </c>
      <c r="D8" s="151">
        <v>39589</v>
      </c>
      <c r="E8" s="152">
        <v>0.009927358105630724</v>
      </c>
      <c r="F8" s="152">
        <v>0.025148958418992784</v>
      </c>
      <c r="G8" s="152" t="s">
        <v>22</v>
      </c>
      <c r="H8" s="152">
        <v>0.10840597737059365</v>
      </c>
      <c r="I8" s="152">
        <v>0.019041771774395144</v>
      </c>
      <c r="J8" s="153">
        <v>3.580979999999519</v>
      </c>
      <c r="K8" s="127">
        <v>0.12648638342331453</v>
      </c>
    </row>
    <row r="9" spans="1:11" s="20" customFormat="1" ht="14.25" collapsed="1">
      <c r="A9" s="21">
        <v>6</v>
      </c>
      <c r="B9" s="150" t="s">
        <v>119</v>
      </c>
      <c r="C9" s="151">
        <v>39429</v>
      </c>
      <c r="D9" s="151">
        <v>39618</v>
      </c>
      <c r="E9" s="152">
        <v>-0.0003272505332236886</v>
      </c>
      <c r="F9" s="152">
        <v>0.02423875121864838</v>
      </c>
      <c r="G9" s="152">
        <v>0.04416339232926547</v>
      </c>
      <c r="H9" s="152">
        <v>-0.023169737230406495</v>
      </c>
      <c r="I9" s="152">
        <v>0.007920419778067789</v>
      </c>
      <c r="J9" s="153">
        <v>0.12794060999997692</v>
      </c>
      <c r="K9" s="127">
        <v>0.009525911258426056</v>
      </c>
    </row>
    <row r="10" spans="1:11" s="20" customFormat="1" ht="14.25" collapsed="1">
      <c r="A10" s="21">
        <v>7</v>
      </c>
      <c r="B10" s="150" t="s">
        <v>23</v>
      </c>
      <c r="C10" s="151">
        <v>39560</v>
      </c>
      <c r="D10" s="151">
        <v>39770</v>
      </c>
      <c r="E10" s="152">
        <v>0.05637015288205438</v>
      </c>
      <c r="F10" s="152">
        <v>0.10881767076024107</v>
      </c>
      <c r="G10" s="152">
        <v>0.19017111604138015</v>
      </c>
      <c r="H10" s="152">
        <v>0.16565858463907635</v>
      </c>
      <c r="I10" s="152">
        <v>0.08675008953648988</v>
      </c>
      <c r="J10" s="153">
        <v>0.3129743999999557</v>
      </c>
      <c r="K10" s="127">
        <v>0.02241748961851253</v>
      </c>
    </row>
    <row r="11" spans="1:11" s="20" customFormat="1" ht="14.25" collapsed="1">
      <c r="A11" s="21">
        <v>8</v>
      </c>
      <c r="B11" s="150" t="s">
        <v>76</v>
      </c>
      <c r="C11" s="151">
        <v>39884</v>
      </c>
      <c r="D11" s="151">
        <v>40001</v>
      </c>
      <c r="E11" s="152">
        <v>0.004199478686389924</v>
      </c>
      <c r="F11" s="152">
        <v>0.022449745368190888</v>
      </c>
      <c r="G11" s="152">
        <v>0.19735073933070324</v>
      </c>
      <c r="H11" s="152">
        <v>0.1257434669303663</v>
      </c>
      <c r="I11" s="152">
        <v>0.009070696028263603</v>
      </c>
      <c r="J11" s="153">
        <v>0.3787242200001617</v>
      </c>
      <c r="K11" s="127">
        <v>0.027952420158765534</v>
      </c>
    </row>
    <row r="12" spans="1:11" s="20" customFormat="1" ht="14.25" collapsed="1">
      <c r="A12" s="21">
        <v>9</v>
      </c>
      <c r="B12" s="150" t="s">
        <v>122</v>
      </c>
      <c r="C12" s="151">
        <v>40031</v>
      </c>
      <c r="D12" s="151">
        <v>40129</v>
      </c>
      <c r="E12" s="152">
        <v>0.021031666780342517</v>
      </c>
      <c r="F12" s="152">
        <v>0.0829713234116245</v>
      </c>
      <c r="G12" s="152">
        <v>0.16369953057858555</v>
      </c>
      <c r="H12" s="152" t="s">
        <v>22</v>
      </c>
      <c r="I12" s="152" t="s">
        <v>22</v>
      </c>
      <c r="J12" s="153">
        <v>-0.3665638999999842</v>
      </c>
      <c r="K12" s="127">
        <v>-0.03960597702939861</v>
      </c>
    </row>
    <row r="13" spans="1:11" s="20" customFormat="1" ht="14.25" collapsed="1">
      <c r="A13" s="21">
        <v>10</v>
      </c>
      <c r="B13" s="150" t="s">
        <v>59</v>
      </c>
      <c r="C13" s="151">
        <v>40253</v>
      </c>
      <c r="D13" s="151">
        <v>40366</v>
      </c>
      <c r="E13" s="152">
        <v>0.04142011834321302</v>
      </c>
      <c r="F13" s="152">
        <v>0.14379297347187414</v>
      </c>
      <c r="G13" s="152">
        <v>0.3203994208248335</v>
      </c>
      <c r="H13" s="152">
        <v>0.14986835314033375</v>
      </c>
      <c r="I13" s="152">
        <v>0.0468339221774865</v>
      </c>
      <c r="J13" s="153">
        <v>0.7600000000000771</v>
      </c>
      <c r="K13" s="127">
        <v>0.054518772280696126</v>
      </c>
    </row>
    <row r="14" spans="1:11" s="20" customFormat="1" ht="14.25">
      <c r="A14" s="21">
        <v>11</v>
      </c>
      <c r="B14" s="150" t="s">
        <v>60</v>
      </c>
      <c r="C14" s="151">
        <v>40114</v>
      </c>
      <c r="D14" s="151">
        <v>40401</v>
      </c>
      <c r="E14" s="152">
        <v>0.06180727203948155</v>
      </c>
      <c r="F14" s="152">
        <v>0.13351223353534447</v>
      </c>
      <c r="G14" s="152">
        <v>0.22517465773463674</v>
      </c>
      <c r="H14" s="152">
        <v>0.15477043881515185</v>
      </c>
      <c r="I14" s="152" t="s">
        <v>22</v>
      </c>
      <c r="J14" s="153">
        <v>0.7356340000000157</v>
      </c>
      <c r="K14" s="127">
        <v>0.053634759043931446</v>
      </c>
    </row>
    <row r="15" spans="1:11" s="20" customFormat="1" ht="14.25">
      <c r="A15" s="21">
        <v>12</v>
      </c>
      <c r="B15" s="150" t="s">
        <v>63</v>
      </c>
      <c r="C15" s="151">
        <v>40226</v>
      </c>
      <c r="D15" s="151">
        <v>40430</v>
      </c>
      <c r="E15" s="152">
        <v>0.0036067283870284683</v>
      </c>
      <c r="F15" s="152">
        <v>0.010638633128698505</v>
      </c>
      <c r="G15" s="152">
        <v>0.033594306049838485</v>
      </c>
      <c r="H15" s="152">
        <v>0.09702164778592781</v>
      </c>
      <c r="I15" s="152">
        <v>0.0073239362885595405</v>
      </c>
      <c r="J15" s="153">
        <v>2.8483300000000606</v>
      </c>
      <c r="K15" s="127">
        <v>0.13730967020701068</v>
      </c>
    </row>
    <row r="16" spans="1:11" s="20" customFormat="1" ht="14.25">
      <c r="A16" s="21">
        <v>13</v>
      </c>
      <c r="B16" s="150" t="s">
        <v>80</v>
      </c>
      <c r="C16" s="151">
        <v>40427</v>
      </c>
      <c r="D16" s="151">
        <v>40543</v>
      </c>
      <c r="E16" s="152">
        <v>0.009485074294282247</v>
      </c>
      <c r="F16" s="152">
        <v>0.03101660234894843</v>
      </c>
      <c r="G16" s="152">
        <v>0.06526688981594098</v>
      </c>
      <c r="H16" s="152">
        <v>0.1079067692454716</v>
      </c>
      <c r="I16" s="152">
        <v>0.026744796977027585</v>
      </c>
      <c r="J16" s="153">
        <v>2.8493924000001565</v>
      </c>
      <c r="K16" s="127">
        <v>0.14180645148797177</v>
      </c>
    </row>
    <row r="17" spans="1:11" s="20" customFormat="1" ht="14.25" collapsed="1">
      <c r="A17" s="21">
        <v>14</v>
      </c>
      <c r="B17" s="150" t="s">
        <v>70</v>
      </c>
      <c r="C17" s="151">
        <v>40444</v>
      </c>
      <c r="D17" s="151">
        <v>40638</v>
      </c>
      <c r="E17" s="152">
        <v>-0.005407580839362547</v>
      </c>
      <c r="F17" s="152">
        <v>-0.015585039210642915</v>
      </c>
      <c r="G17" s="152">
        <v>0.004837078934046168</v>
      </c>
      <c r="H17" s="152">
        <v>0.07587843935227245</v>
      </c>
      <c r="I17" s="152">
        <v>-0.0073564590067408675</v>
      </c>
      <c r="J17" s="153">
        <v>0.38049939000000843</v>
      </c>
      <c r="K17" s="127">
        <v>0.03309248721341218</v>
      </c>
    </row>
    <row r="18" spans="1:11" s="20" customFormat="1" ht="14.25" collapsed="1">
      <c r="A18" s="21">
        <v>15</v>
      </c>
      <c r="B18" s="150" t="s">
        <v>79</v>
      </c>
      <c r="C18" s="151">
        <v>40427</v>
      </c>
      <c r="D18" s="151">
        <v>40708</v>
      </c>
      <c r="E18" s="152">
        <v>0.010243392689408992</v>
      </c>
      <c r="F18" s="152">
        <v>0.036575828922015496</v>
      </c>
      <c r="G18" s="152">
        <v>0.07294670690506733</v>
      </c>
      <c r="H18" s="152">
        <v>0.14832402586885585</v>
      </c>
      <c r="I18" s="152">
        <v>0.030344410562312296</v>
      </c>
      <c r="J18" s="153">
        <v>3.4572600699998652</v>
      </c>
      <c r="K18" s="127">
        <v>0.1663510474667531</v>
      </c>
    </row>
    <row r="19" spans="1:11" s="20" customFormat="1" ht="14.25" collapsed="1">
      <c r="A19" s="21">
        <v>16</v>
      </c>
      <c r="B19" s="150" t="s">
        <v>101</v>
      </c>
      <c r="C19" s="151">
        <v>41026</v>
      </c>
      <c r="D19" s="151">
        <v>41242</v>
      </c>
      <c r="E19" s="152">
        <v>0.0005522258842554084</v>
      </c>
      <c r="F19" s="152">
        <v>0.021579836282098253</v>
      </c>
      <c r="G19" s="152">
        <v>0.04014098398465871</v>
      </c>
      <c r="H19" s="152">
        <v>0.11158535990092311</v>
      </c>
      <c r="I19" s="152">
        <v>-0.010877965897430841</v>
      </c>
      <c r="J19" s="153">
        <v>1.9149093999999565</v>
      </c>
      <c r="K19" s="127">
        <v>0.13847334042686676</v>
      </c>
    </row>
    <row r="20" spans="1:12" s="20" customFormat="1" ht="15.75" thickBot="1">
      <c r="A20" s="149"/>
      <c r="B20" s="154" t="s">
        <v>102</v>
      </c>
      <c r="C20" s="155" t="s">
        <v>50</v>
      </c>
      <c r="D20" s="155" t="s">
        <v>50</v>
      </c>
      <c r="E20" s="156">
        <f>AVERAGE(E4:E19)</f>
        <v>0.016201239603368514</v>
      </c>
      <c r="F20" s="156">
        <f>AVERAGE(F4:F19)</f>
        <v>0.04728901815108891</v>
      </c>
      <c r="G20" s="156">
        <f>AVERAGE(G4:G19)</f>
        <v>0.10925838318906257</v>
      </c>
      <c r="H20" s="156">
        <f>AVERAGE(H4:H19)</f>
        <v>0.09907886427932794</v>
      </c>
      <c r="I20" s="156">
        <f>AVERAGE(I4:I19)</f>
        <v>0.019192391639773772</v>
      </c>
      <c r="J20" s="155" t="s">
        <v>50</v>
      </c>
      <c r="K20" s="156">
        <f>AVERAGE(K4:K19)</f>
        <v>0.0744267707967334</v>
      </c>
      <c r="L20" s="157"/>
    </row>
    <row r="21" spans="1:11" s="20" customFormat="1" ht="14.25">
      <c r="A21" s="180" t="s">
        <v>91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1" s="20" customFormat="1" ht="15" collapsed="1" thickBot="1">
      <c r="A22" s="175"/>
      <c r="B22" s="175"/>
      <c r="C22" s="175"/>
      <c r="D22" s="175"/>
      <c r="E22" s="175"/>
      <c r="F22" s="175"/>
      <c r="G22" s="175"/>
      <c r="H22" s="175"/>
      <c r="I22" s="163"/>
      <c r="J22" s="163"/>
      <c r="K22" s="163"/>
    </row>
    <row r="23" spans="5:10" s="20" customFormat="1" ht="14.25" collapsed="1">
      <c r="E23" s="109"/>
      <c r="J23" s="19"/>
    </row>
    <row r="24" spans="5:10" s="20" customFormat="1" ht="14.25" collapsed="1">
      <c r="E24" s="110"/>
      <c r="J24" s="19"/>
    </row>
    <row r="25" spans="5:10" s="20" customFormat="1" ht="14.25">
      <c r="E25" s="109"/>
      <c r="F25" s="109"/>
      <c r="J25" s="19"/>
    </row>
    <row r="26" spans="5:10" s="20" customFormat="1" ht="14.25" collapsed="1">
      <c r="E26" s="110"/>
      <c r="I26" s="110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2" t="s">
        <v>110</v>
      </c>
      <c r="B1" s="182"/>
      <c r="C1" s="182"/>
      <c r="D1" s="182"/>
      <c r="E1" s="182"/>
      <c r="F1" s="182"/>
      <c r="G1" s="182"/>
    </row>
    <row r="2" spans="1:7" ht="15.75" thickBot="1">
      <c r="A2" s="177" t="s">
        <v>41</v>
      </c>
      <c r="B2" s="91"/>
      <c r="C2" s="183" t="s">
        <v>26</v>
      </c>
      <c r="D2" s="184"/>
      <c r="E2" s="183" t="s">
        <v>27</v>
      </c>
      <c r="F2" s="184"/>
      <c r="G2" s="92"/>
    </row>
    <row r="3" spans="1:7" ht="45.75" thickBot="1">
      <c r="A3" s="178"/>
      <c r="B3" s="42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8" ht="15" customHeight="1">
      <c r="A4" s="21">
        <v>1</v>
      </c>
      <c r="B4" s="37" t="s">
        <v>19</v>
      </c>
      <c r="C4" s="38">
        <v>38592.63281</v>
      </c>
      <c r="D4" s="97">
        <v>1.2206855407641048</v>
      </c>
      <c r="E4" s="39">
        <v>8356</v>
      </c>
      <c r="F4" s="97">
        <v>1.1988522238163557</v>
      </c>
      <c r="G4" s="40">
        <v>38124.22470802173</v>
      </c>
      <c r="H4" s="54"/>
    </row>
    <row r="5" spans="1:8" ht="14.25" customHeight="1">
      <c r="A5" s="21">
        <v>2</v>
      </c>
      <c r="B5" s="37" t="s">
        <v>59</v>
      </c>
      <c r="C5" s="38">
        <v>970.04296</v>
      </c>
      <c r="D5" s="97">
        <v>0.13971048462042415</v>
      </c>
      <c r="E5" s="39">
        <v>385499</v>
      </c>
      <c r="F5" s="97">
        <v>0.09387230216878455</v>
      </c>
      <c r="G5" s="40">
        <v>672.0756607262517</v>
      </c>
      <c r="H5" s="54"/>
    </row>
    <row r="6" spans="1:7" ht="14.25">
      <c r="A6" s="21">
        <v>3</v>
      </c>
      <c r="B6" s="37" t="s">
        <v>78</v>
      </c>
      <c r="C6" s="38">
        <v>567.01996</v>
      </c>
      <c r="D6" s="97">
        <v>0.08451059515481207</v>
      </c>
      <c r="E6" s="39">
        <v>539</v>
      </c>
      <c r="F6" s="97">
        <v>0.06422018348623854</v>
      </c>
      <c r="G6" s="40">
        <v>449.83902458715636</v>
      </c>
    </row>
    <row r="7" spans="1:7" ht="14.25">
      <c r="A7" s="21">
        <v>4</v>
      </c>
      <c r="B7" s="37" t="s">
        <v>60</v>
      </c>
      <c r="C7" s="38">
        <v>270.660415</v>
      </c>
      <c r="D7" s="97">
        <v>0.061807272098260806</v>
      </c>
      <c r="E7" s="39">
        <v>0</v>
      </c>
      <c r="F7" s="97">
        <v>0</v>
      </c>
      <c r="G7" s="40">
        <v>0</v>
      </c>
    </row>
    <row r="8" spans="1:7" ht="14.25">
      <c r="A8" s="21">
        <v>5</v>
      </c>
      <c r="B8" s="37" t="s">
        <v>79</v>
      </c>
      <c r="C8" s="38">
        <v>82.70596999999974</v>
      </c>
      <c r="D8" s="97">
        <v>0.010243392499476022</v>
      </c>
      <c r="E8" s="39">
        <v>0</v>
      </c>
      <c r="F8" s="97">
        <v>0</v>
      </c>
      <c r="G8" s="40">
        <v>0</v>
      </c>
    </row>
    <row r="9" spans="1:7" ht="14.25">
      <c r="A9" s="21">
        <v>6</v>
      </c>
      <c r="B9" s="37" t="s">
        <v>23</v>
      </c>
      <c r="C9" s="38">
        <v>55.567040000000034</v>
      </c>
      <c r="D9" s="97">
        <v>0.056370147177948686</v>
      </c>
      <c r="E9" s="39">
        <v>0</v>
      </c>
      <c r="F9" s="97">
        <v>0</v>
      </c>
      <c r="G9" s="40">
        <v>0</v>
      </c>
    </row>
    <row r="10" spans="1:8" ht="14.25">
      <c r="A10" s="21">
        <v>7</v>
      </c>
      <c r="B10" s="37" t="s">
        <v>122</v>
      </c>
      <c r="C10" s="38">
        <v>29.332799999999818</v>
      </c>
      <c r="D10" s="97">
        <v>0.021031697212965862</v>
      </c>
      <c r="E10" s="39">
        <v>0</v>
      </c>
      <c r="F10" s="97">
        <v>0</v>
      </c>
      <c r="G10" s="40">
        <v>0</v>
      </c>
      <c r="H10" s="54"/>
    </row>
    <row r="11" spans="1:7" ht="14.25">
      <c r="A11" s="21">
        <v>8</v>
      </c>
      <c r="B11" s="37" t="s">
        <v>61</v>
      </c>
      <c r="C11" s="38">
        <v>25.27212000000011</v>
      </c>
      <c r="D11" s="97">
        <v>0.006684599622910732</v>
      </c>
      <c r="E11" s="39">
        <v>0</v>
      </c>
      <c r="F11" s="97">
        <v>0</v>
      </c>
      <c r="G11" s="40">
        <v>0</v>
      </c>
    </row>
    <row r="12" spans="1:7" ht="14.25">
      <c r="A12" s="21">
        <v>9</v>
      </c>
      <c r="B12" s="37" t="s">
        <v>81</v>
      </c>
      <c r="C12" s="38">
        <v>22.032169999999926</v>
      </c>
      <c r="D12" s="97">
        <v>0.01375984991586985</v>
      </c>
      <c r="E12" s="39">
        <v>0</v>
      </c>
      <c r="F12" s="97">
        <v>0</v>
      </c>
      <c r="G12" s="40">
        <v>0</v>
      </c>
    </row>
    <row r="13" spans="1:7" ht="14.25">
      <c r="A13" s="21">
        <v>10</v>
      </c>
      <c r="B13" s="37" t="s">
        <v>76</v>
      </c>
      <c r="C13" s="38">
        <v>20.981410000000146</v>
      </c>
      <c r="D13" s="97">
        <v>0.004199476945262077</v>
      </c>
      <c r="E13" s="39">
        <v>0</v>
      </c>
      <c r="F13" s="97">
        <v>0</v>
      </c>
      <c r="G13" s="40">
        <v>0</v>
      </c>
    </row>
    <row r="14" spans="1:7" ht="14.25">
      <c r="A14" s="21">
        <v>11</v>
      </c>
      <c r="B14" s="37" t="s">
        <v>63</v>
      </c>
      <c r="C14" s="38">
        <v>17.364200000000185</v>
      </c>
      <c r="D14" s="97">
        <v>0.003605419929389853</v>
      </c>
      <c r="E14" s="39">
        <v>0</v>
      </c>
      <c r="F14" s="97">
        <v>0</v>
      </c>
      <c r="G14" s="40">
        <v>0</v>
      </c>
    </row>
    <row r="15" spans="1:7" ht="14.25">
      <c r="A15" s="21">
        <v>12</v>
      </c>
      <c r="B15" s="37" t="s">
        <v>80</v>
      </c>
      <c r="C15" s="38">
        <v>13.237750000000002</v>
      </c>
      <c r="D15" s="97">
        <v>0.009485075831202788</v>
      </c>
      <c r="E15" s="39">
        <v>0</v>
      </c>
      <c r="F15" s="97">
        <v>0</v>
      </c>
      <c r="G15" s="40">
        <v>0</v>
      </c>
    </row>
    <row r="16" spans="1:7" ht="14.25">
      <c r="A16" s="21">
        <v>13</v>
      </c>
      <c r="B16" s="37" t="s">
        <v>119</v>
      </c>
      <c r="C16" s="38">
        <v>-0.3518900000001304</v>
      </c>
      <c r="D16" s="97">
        <v>-0.0003272545126089101</v>
      </c>
      <c r="E16" s="39">
        <v>0</v>
      </c>
      <c r="F16" s="97">
        <v>0</v>
      </c>
      <c r="G16" s="40">
        <v>0</v>
      </c>
    </row>
    <row r="17" spans="1:7" ht="14.25">
      <c r="A17" s="21">
        <v>14</v>
      </c>
      <c r="B17" s="37" t="s">
        <v>70</v>
      </c>
      <c r="C17" s="38">
        <v>-11.979189999999944</v>
      </c>
      <c r="D17" s="97">
        <v>-0.005407586691744313</v>
      </c>
      <c r="E17" s="39">
        <v>0</v>
      </c>
      <c r="F17" s="97">
        <v>0</v>
      </c>
      <c r="G17" s="40">
        <v>0</v>
      </c>
    </row>
    <row r="18" spans="1:7" ht="14.25">
      <c r="A18" s="21">
        <v>15</v>
      </c>
      <c r="B18" s="37" t="s">
        <v>74</v>
      </c>
      <c r="C18" s="38">
        <v>151.48762000000104</v>
      </c>
      <c r="D18" s="97">
        <v>0.004881671928647009</v>
      </c>
      <c r="E18" s="39">
        <v>-87</v>
      </c>
      <c r="F18" s="97">
        <v>-0.001906139082424083</v>
      </c>
      <c r="G18" s="40">
        <v>-59.42914597534539</v>
      </c>
    </row>
    <row r="19" spans="1:7" ht="13.5" customHeight="1">
      <c r="A19" s="21">
        <v>16</v>
      </c>
      <c r="B19" s="37" t="s">
        <v>101</v>
      </c>
      <c r="C19" s="38">
        <v>-104.8377000000002</v>
      </c>
      <c r="D19" s="97">
        <v>-0.023815939782551337</v>
      </c>
      <c r="E19" s="39">
        <v>-368</v>
      </c>
      <c r="F19" s="97">
        <v>-0.024354731965585706</v>
      </c>
      <c r="G19" s="40">
        <v>-107.57090470688782</v>
      </c>
    </row>
    <row r="20" spans="1:8" ht="15.75" thickBot="1">
      <c r="A20" s="90"/>
      <c r="B20" s="93" t="s">
        <v>49</v>
      </c>
      <c r="C20" s="94">
        <v>40701.168445</v>
      </c>
      <c r="D20" s="98">
        <v>0.35264716506666405</v>
      </c>
      <c r="E20" s="95">
        <v>393939</v>
      </c>
      <c r="F20" s="98">
        <v>0.09320285121859122</v>
      </c>
      <c r="G20" s="96">
        <v>39079.1393426529</v>
      </c>
      <c r="H20" s="54"/>
    </row>
    <row r="21" spans="1:8" ht="15" customHeight="1" thickBot="1">
      <c r="A21" s="181"/>
      <c r="B21" s="181"/>
      <c r="C21" s="181"/>
      <c r="D21" s="181"/>
      <c r="E21" s="181"/>
      <c r="F21" s="181"/>
      <c r="G21" s="181"/>
      <c r="H21" s="162"/>
    </row>
    <row r="44" spans="2:5" ht="15">
      <c r="B44" s="62"/>
      <c r="C44" s="63"/>
      <c r="D44" s="64"/>
      <c r="E44" s="65"/>
    </row>
    <row r="45" spans="2:5" ht="15">
      <c r="B45" s="62"/>
      <c r="C45" s="63"/>
      <c r="D45" s="64"/>
      <c r="E45" s="65"/>
    </row>
    <row r="46" spans="2:5" ht="15">
      <c r="B46" s="62"/>
      <c r="C46" s="63"/>
      <c r="D46" s="64"/>
      <c r="E46" s="65"/>
    </row>
    <row r="47" spans="2:5" ht="15">
      <c r="B47" s="62"/>
      <c r="C47" s="63"/>
      <c r="D47" s="64"/>
      <c r="E47" s="65"/>
    </row>
    <row r="48" spans="2:5" ht="15">
      <c r="B48" s="62"/>
      <c r="C48" s="63"/>
      <c r="D48" s="64"/>
      <c r="E48" s="65"/>
    </row>
    <row r="49" spans="2:5" ht="15">
      <c r="B49" s="62"/>
      <c r="C49" s="63"/>
      <c r="D49" s="64"/>
      <c r="E49" s="65"/>
    </row>
    <row r="50" spans="2:5" ht="15.75" thickBot="1">
      <c r="B50" s="80"/>
      <c r="C50" s="80"/>
      <c r="D50" s="80"/>
      <c r="E50" s="80"/>
    </row>
    <row r="53" ht="14.25" customHeight="1"/>
    <row r="54" ht="14.25">
      <c r="F54" s="54"/>
    </row>
    <row r="56" ht="14.25">
      <c r="F56"/>
    </row>
    <row r="57" ht="14.25">
      <c r="F57"/>
    </row>
    <row r="58" spans="2:6" ht="30.75" thickBot="1">
      <c r="B58" s="42" t="s">
        <v>25</v>
      </c>
      <c r="C58" s="35" t="s">
        <v>56</v>
      </c>
      <c r="D58" s="35" t="s">
        <v>57</v>
      </c>
      <c r="E58" s="61" t="s">
        <v>53</v>
      </c>
      <c r="F58"/>
    </row>
    <row r="59" spans="2:5" ht="14.25">
      <c r="B59" s="37" t="str">
        <f aca="true" t="shared" si="0" ref="B59:D63">B4</f>
        <v>ОТП Класичний</v>
      </c>
      <c r="C59" s="38">
        <f t="shared" si="0"/>
        <v>38592.63281</v>
      </c>
      <c r="D59" s="97">
        <f t="shared" si="0"/>
        <v>1.2206855407641048</v>
      </c>
      <c r="E59" s="40">
        <f>G4</f>
        <v>38124.22470802173</v>
      </c>
    </row>
    <row r="60" spans="2:5" ht="14.25">
      <c r="B60" s="37" t="str">
        <f t="shared" si="0"/>
        <v>ОТП Фонд Акцій</v>
      </c>
      <c r="C60" s="38">
        <f t="shared" si="0"/>
        <v>970.04296</v>
      </c>
      <c r="D60" s="97">
        <f t="shared" si="0"/>
        <v>0.13971048462042415</v>
      </c>
      <c r="E60" s="40">
        <f>G5</f>
        <v>672.0756607262517</v>
      </c>
    </row>
    <row r="61" spans="2:5" ht="14.25">
      <c r="B61" s="37" t="str">
        <f t="shared" si="0"/>
        <v>УНІВЕР.УА/Ярослав Мудрий: Фонд Акцiй</v>
      </c>
      <c r="C61" s="38">
        <f t="shared" si="0"/>
        <v>567.01996</v>
      </c>
      <c r="D61" s="97">
        <f t="shared" si="0"/>
        <v>0.08451059515481207</v>
      </c>
      <c r="E61" s="40">
        <f>G6</f>
        <v>449.83902458715636</v>
      </c>
    </row>
    <row r="62" spans="2:5" ht="14.25">
      <c r="B62" s="37" t="str">
        <f t="shared" si="0"/>
        <v>Софіївський</v>
      </c>
      <c r="C62" s="38">
        <f t="shared" si="0"/>
        <v>270.660415</v>
      </c>
      <c r="D62" s="97">
        <f t="shared" si="0"/>
        <v>0.061807272098260806</v>
      </c>
      <c r="E62" s="40">
        <f>G7</f>
        <v>0</v>
      </c>
    </row>
    <row r="63" spans="2:5" ht="14.25">
      <c r="B63" s="129" t="str">
        <f t="shared" si="0"/>
        <v>УНIВЕР.УА/Михайло Грушевський: Фонд Державних Паперiв</v>
      </c>
      <c r="C63" s="130">
        <f t="shared" si="0"/>
        <v>82.70596999999974</v>
      </c>
      <c r="D63" s="131">
        <f t="shared" si="0"/>
        <v>0.010243392499476022</v>
      </c>
      <c r="E63" s="132">
        <f>G8</f>
        <v>0</v>
      </c>
    </row>
    <row r="64" spans="2:5" ht="14.25">
      <c r="B64" s="128" t="str">
        <f aca="true" t="shared" si="1" ref="B64:D67">B13</f>
        <v>КІНТО-Еквіті</v>
      </c>
      <c r="C64" s="38">
        <f t="shared" si="1"/>
        <v>20.981410000000146</v>
      </c>
      <c r="D64" s="97">
        <f t="shared" si="1"/>
        <v>0.004199476945262077</v>
      </c>
      <c r="E64" s="40">
        <f>G13</f>
        <v>0</v>
      </c>
    </row>
    <row r="65" spans="2:5" ht="14.25">
      <c r="B65" s="128" t="str">
        <f t="shared" si="1"/>
        <v>Альтус-Депозит</v>
      </c>
      <c r="C65" s="38">
        <f t="shared" si="1"/>
        <v>17.364200000000185</v>
      </c>
      <c r="D65" s="97">
        <f t="shared" si="1"/>
        <v>0.003605419929389853</v>
      </c>
      <c r="E65" s="40">
        <f>G14</f>
        <v>0</v>
      </c>
    </row>
    <row r="66" spans="2:5" ht="14.25">
      <c r="B66" s="128" t="str">
        <f t="shared" si="1"/>
        <v>УНIВЕР.УА/Тарас Шевченко: Фонд Заощаджень</v>
      </c>
      <c r="C66" s="38">
        <f t="shared" si="1"/>
        <v>13.237750000000002</v>
      </c>
      <c r="D66" s="97">
        <f t="shared" si="1"/>
        <v>0.009485075831202788</v>
      </c>
      <c r="E66" s="40">
        <f>G15</f>
        <v>0</v>
      </c>
    </row>
    <row r="67" spans="2:5" ht="14.25">
      <c r="B67" s="128" t="str">
        <f t="shared" si="1"/>
        <v>ТАСК Ресурс</v>
      </c>
      <c r="C67" s="38">
        <f t="shared" si="1"/>
        <v>-0.3518900000001304</v>
      </c>
      <c r="D67" s="97">
        <f t="shared" si="1"/>
        <v>-0.0003272545126089101</v>
      </c>
      <c r="E67" s="40">
        <f>G16</f>
        <v>0</v>
      </c>
    </row>
    <row r="68" spans="2:5" ht="14.25">
      <c r="B68" s="128" t="str">
        <f>B17</f>
        <v>ВСІ</v>
      </c>
      <c r="C68" s="38">
        <f>C17</f>
        <v>-11.979189999999944</v>
      </c>
      <c r="D68" s="97">
        <f>D17</f>
        <v>-0.005407586691744313</v>
      </c>
      <c r="E68" s="40">
        <f>G17</f>
        <v>0</v>
      </c>
    </row>
    <row r="69" spans="2:5" ht="14.25">
      <c r="B69" s="136" t="s">
        <v>55</v>
      </c>
      <c r="C69" s="137">
        <f>C20-SUM(C59:C68)</f>
        <v>178.85404999999446</v>
      </c>
      <c r="D69" s="138"/>
      <c r="E69" s="137">
        <f>G20-SUM(E59:E68)</f>
        <v>-167.00005068223254</v>
      </c>
    </row>
    <row r="70" spans="2:5" ht="15">
      <c r="B70" s="134" t="s">
        <v>49</v>
      </c>
      <c r="C70" s="135">
        <f>SUM(C59:C69)</f>
        <v>40701.168445</v>
      </c>
      <c r="D70" s="135"/>
      <c r="E70" s="135">
        <f>SUM(E59:E69)</f>
        <v>39079.1393426529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19" sqref="A19:B24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25</v>
      </c>
      <c r="B1" s="69" t="s">
        <v>85</v>
      </c>
      <c r="C1" s="10"/>
    </row>
    <row r="2" spans="1:3" ht="14.25">
      <c r="A2" s="160" t="s">
        <v>70</v>
      </c>
      <c r="B2" s="161">
        <v>-0.005407580839362547</v>
      </c>
      <c r="C2" s="10"/>
    </row>
    <row r="3" spans="1:3" ht="14.25">
      <c r="A3" s="139" t="s">
        <v>119</v>
      </c>
      <c r="B3" s="146">
        <v>-0.0003272505332236886</v>
      </c>
      <c r="C3" s="10"/>
    </row>
    <row r="4" spans="1:3" ht="14.25">
      <c r="A4" s="139" t="s">
        <v>101</v>
      </c>
      <c r="B4" s="146">
        <v>0.0005522258842554084</v>
      </c>
      <c r="C4" s="10"/>
    </row>
    <row r="5" spans="1:3" ht="14.25">
      <c r="A5" s="139" t="s">
        <v>63</v>
      </c>
      <c r="B5" s="147">
        <v>0.0036067283870284683</v>
      </c>
      <c r="C5" s="10"/>
    </row>
    <row r="6" spans="1:3" ht="14.25">
      <c r="A6" s="139" t="s">
        <v>76</v>
      </c>
      <c r="B6" s="147">
        <v>0.004199478686389924</v>
      </c>
      <c r="C6" s="10"/>
    </row>
    <row r="7" spans="1:3" ht="14.25">
      <c r="A7" s="140" t="s">
        <v>61</v>
      </c>
      <c r="B7" s="196">
        <v>0.006684568359655252</v>
      </c>
      <c r="C7" s="10"/>
    </row>
    <row r="8" spans="1:3" ht="14.25">
      <c r="A8" s="139" t="s">
        <v>74</v>
      </c>
      <c r="B8" s="147">
        <v>0.006800782922921744</v>
      </c>
      <c r="C8" s="10"/>
    </row>
    <row r="9" spans="1:3" ht="14.25">
      <c r="A9" s="139" t="s">
        <v>80</v>
      </c>
      <c r="B9" s="147">
        <v>0.009485074294282247</v>
      </c>
      <c r="C9" s="10"/>
    </row>
    <row r="10" spans="1:3" ht="14.25">
      <c r="A10" s="139" t="s">
        <v>19</v>
      </c>
      <c r="B10" s="147">
        <v>0.009927358105630724</v>
      </c>
      <c r="C10" s="10"/>
    </row>
    <row r="11" spans="1:3" ht="14.25">
      <c r="A11" s="139" t="s">
        <v>79</v>
      </c>
      <c r="B11" s="147">
        <v>0.010243392689408992</v>
      </c>
      <c r="C11" s="10"/>
    </row>
    <row r="12" spans="1:3" ht="14.25">
      <c r="A12" s="139" t="s">
        <v>81</v>
      </c>
      <c r="B12" s="147">
        <v>0.013759851402134204</v>
      </c>
      <c r="C12" s="10"/>
    </row>
    <row r="13" spans="1:3" ht="14.25">
      <c r="A13" s="139" t="s">
        <v>78</v>
      </c>
      <c r="B13" s="147">
        <v>0.019065994249684026</v>
      </c>
      <c r="C13" s="10"/>
    </row>
    <row r="14" spans="1:3" ht="14.25">
      <c r="A14" s="139" t="s">
        <v>122</v>
      </c>
      <c r="B14" s="147">
        <v>0.021031666780342517</v>
      </c>
      <c r="C14" s="10"/>
    </row>
    <row r="15" spans="1:3" ht="14.25">
      <c r="A15" s="139" t="s">
        <v>59</v>
      </c>
      <c r="B15" s="147">
        <v>0.04142011834321302</v>
      </c>
      <c r="C15" s="10"/>
    </row>
    <row r="16" spans="1:3" ht="14.25">
      <c r="A16" s="139" t="s">
        <v>23</v>
      </c>
      <c r="B16" s="147">
        <v>0.05637015288205438</v>
      </c>
      <c r="C16" s="10"/>
    </row>
    <row r="17" spans="1:3" ht="14.25">
      <c r="A17" s="139" t="s">
        <v>60</v>
      </c>
      <c r="B17" s="147">
        <v>0.06180727203948155</v>
      </c>
      <c r="C17" s="10"/>
    </row>
    <row r="18" spans="1:3" ht="14.25">
      <c r="A18" s="141" t="s">
        <v>30</v>
      </c>
      <c r="B18" s="146">
        <v>0.016201239603368514</v>
      </c>
      <c r="C18" s="10"/>
    </row>
    <row r="19" spans="1:3" ht="14.25">
      <c r="A19" s="141" t="s">
        <v>1</v>
      </c>
      <c r="B19" s="146">
        <v>0.06690043591560291</v>
      </c>
      <c r="C19" s="10"/>
    </row>
    <row r="20" spans="1:3" ht="14.25">
      <c r="A20" s="141" t="s">
        <v>0</v>
      </c>
      <c r="B20" s="146">
        <v>0.015098462818078584</v>
      </c>
      <c r="C20" s="59"/>
    </row>
    <row r="21" spans="1:3" ht="14.25">
      <c r="A21" s="141" t="s">
        <v>31</v>
      </c>
      <c r="B21" s="146">
        <v>0.0014352934088033287</v>
      </c>
      <c r="C21" s="9"/>
    </row>
    <row r="22" spans="1:3" ht="14.25">
      <c r="A22" s="141" t="s">
        <v>32</v>
      </c>
      <c r="B22" s="146">
        <v>-0.00856152328646631</v>
      </c>
      <c r="C22" s="75"/>
    </row>
    <row r="23" spans="1:3" ht="14.25">
      <c r="A23" s="141" t="s">
        <v>33</v>
      </c>
      <c r="B23" s="146">
        <v>0.0065205479452054805</v>
      </c>
      <c r="C23" s="10"/>
    </row>
    <row r="24" spans="1:3" ht="15" thickBot="1">
      <c r="A24" s="142" t="s">
        <v>104</v>
      </c>
      <c r="B24" s="148">
        <v>-0.0381883933702003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8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0" t="s">
        <v>111</v>
      </c>
      <c r="B1" s="170"/>
      <c r="C1" s="170"/>
      <c r="D1" s="170"/>
      <c r="E1" s="170"/>
      <c r="F1" s="170"/>
      <c r="G1" s="170"/>
      <c r="H1" s="170"/>
      <c r="I1" s="170"/>
      <c r="J1" s="170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14</v>
      </c>
      <c r="I2" s="44" t="s">
        <v>15</v>
      </c>
      <c r="J2" s="25" t="s">
        <v>16</v>
      </c>
    </row>
    <row r="3" spans="1:10" ht="14.25">
      <c r="A3" s="21">
        <v>1</v>
      </c>
      <c r="B3" s="111" t="s">
        <v>125</v>
      </c>
      <c r="C3" s="112" t="s">
        <v>39</v>
      </c>
      <c r="D3" s="113" t="s">
        <v>40</v>
      </c>
      <c r="E3" s="114">
        <v>10090554.4</v>
      </c>
      <c r="F3" s="115">
        <v>22149</v>
      </c>
      <c r="G3" s="114">
        <v>455.57607</v>
      </c>
      <c r="H3" s="53">
        <v>100</v>
      </c>
      <c r="I3" s="111" t="s">
        <v>123</v>
      </c>
      <c r="J3" s="116" t="s">
        <v>124</v>
      </c>
    </row>
    <row r="4" spans="1:10" ht="14.25">
      <c r="A4" s="21">
        <v>2</v>
      </c>
      <c r="B4" s="111" t="s">
        <v>34</v>
      </c>
      <c r="C4" s="112" t="s">
        <v>39</v>
      </c>
      <c r="D4" s="113" t="s">
        <v>40</v>
      </c>
      <c r="E4" s="114">
        <v>1681409.43</v>
      </c>
      <c r="F4" s="115">
        <v>673</v>
      </c>
      <c r="G4" s="114">
        <v>2498.37954</v>
      </c>
      <c r="H4" s="53">
        <v>1000</v>
      </c>
      <c r="I4" s="111" t="s">
        <v>24</v>
      </c>
      <c r="J4" s="116" t="s">
        <v>97</v>
      </c>
    </row>
    <row r="5" spans="1:10" ht="14.25" customHeight="1">
      <c r="A5" s="21">
        <v>3</v>
      </c>
      <c r="B5" s="111" t="s">
        <v>126</v>
      </c>
      <c r="C5" s="112" t="s">
        <v>39</v>
      </c>
      <c r="D5" s="113" t="s">
        <v>107</v>
      </c>
      <c r="E5" s="114">
        <v>1583536.6</v>
      </c>
      <c r="F5" s="115">
        <v>25448</v>
      </c>
      <c r="G5" s="114">
        <v>62.22637</v>
      </c>
      <c r="H5" s="83">
        <v>100</v>
      </c>
      <c r="I5" s="111" t="s">
        <v>123</v>
      </c>
      <c r="J5" s="116" t="s">
        <v>124</v>
      </c>
    </row>
    <row r="6" spans="1:10" ht="14.25">
      <c r="A6" s="21">
        <v>4</v>
      </c>
      <c r="B6" s="111" t="s">
        <v>105</v>
      </c>
      <c r="C6" s="112" t="s">
        <v>39</v>
      </c>
      <c r="D6" s="113" t="s">
        <v>107</v>
      </c>
      <c r="E6" s="114">
        <v>849314.3603</v>
      </c>
      <c r="F6" s="115">
        <v>1982</v>
      </c>
      <c r="G6" s="114">
        <v>428.5138</v>
      </c>
      <c r="H6" s="53">
        <v>1000</v>
      </c>
      <c r="I6" s="111" t="s">
        <v>21</v>
      </c>
      <c r="J6" s="116" t="s">
        <v>35</v>
      </c>
    </row>
    <row r="7" spans="1:10" ht="15.75" thickBot="1">
      <c r="A7" s="171" t="s">
        <v>49</v>
      </c>
      <c r="B7" s="172"/>
      <c r="C7" s="117" t="s">
        <v>50</v>
      </c>
      <c r="D7" s="117" t="s">
        <v>50</v>
      </c>
      <c r="E7" s="99">
        <f>SUM(E3:E6)</f>
        <v>14204814.7903</v>
      </c>
      <c r="F7" s="100">
        <f>SUM(F3:F6)</f>
        <v>50252</v>
      </c>
      <c r="G7" s="117" t="s">
        <v>50</v>
      </c>
      <c r="H7" s="117" t="s">
        <v>50</v>
      </c>
      <c r="I7" s="117" t="s">
        <v>50</v>
      </c>
      <c r="J7" s="118" t="s">
        <v>50</v>
      </c>
    </row>
    <row r="8" spans="1:8" ht="14.25">
      <c r="A8" s="174"/>
      <c r="B8" s="174"/>
      <c r="C8" s="174"/>
      <c r="D8" s="174"/>
      <c r="E8" s="174"/>
      <c r="F8" s="174"/>
      <c r="G8" s="174"/>
      <c r="H8" s="174"/>
    </row>
  </sheetData>
  <mergeCells count="3">
    <mergeCell ref="A1:J1"/>
    <mergeCell ref="A7:B7"/>
    <mergeCell ref="A8:H8"/>
  </mergeCells>
  <hyperlinks>
    <hyperlink ref="J7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5.75" customHeight="1" thickBot="1">
      <c r="A2" s="177" t="s">
        <v>41</v>
      </c>
      <c r="B2" s="103"/>
      <c r="C2" s="104"/>
      <c r="D2" s="105"/>
      <c r="E2" s="179" t="s">
        <v>68</v>
      </c>
      <c r="F2" s="179"/>
      <c r="G2" s="179"/>
      <c r="H2" s="179"/>
      <c r="I2" s="179"/>
      <c r="J2" s="179"/>
      <c r="K2" s="179"/>
    </row>
    <row r="3" spans="1:11" ht="45.75" thickBot="1">
      <c r="A3" s="178"/>
      <c r="B3" s="106" t="s">
        <v>25</v>
      </c>
      <c r="C3" s="26" t="s">
        <v>12</v>
      </c>
      <c r="D3" s="26" t="s">
        <v>13</v>
      </c>
      <c r="E3" s="17" t="s">
        <v>89</v>
      </c>
      <c r="F3" s="17" t="s">
        <v>98</v>
      </c>
      <c r="G3" s="17" t="s">
        <v>99</v>
      </c>
      <c r="H3" s="17" t="s">
        <v>87</v>
      </c>
      <c r="I3" s="17" t="s">
        <v>100</v>
      </c>
      <c r="J3" s="17" t="s">
        <v>51</v>
      </c>
      <c r="K3" s="18" t="s">
        <v>90</v>
      </c>
    </row>
    <row r="4" spans="1:11" ht="14.25" collapsed="1">
      <c r="A4" s="21">
        <v>1</v>
      </c>
      <c r="B4" s="27" t="s">
        <v>125</v>
      </c>
      <c r="C4" s="107">
        <v>38862</v>
      </c>
      <c r="D4" s="107">
        <v>38958</v>
      </c>
      <c r="E4" s="101">
        <v>-0.0024120517406365227</v>
      </c>
      <c r="F4" s="101" t="s">
        <v>22</v>
      </c>
      <c r="G4" s="101" t="s">
        <v>22</v>
      </c>
      <c r="H4" s="101" t="s">
        <v>22</v>
      </c>
      <c r="I4" s="101" t="s">
        <v>22</v>
      </c>
      <c r="J4" s="108">
        <v>3.555760700000068</v>
      </c>
      <c r="K4" s="158">
        <v>0.1101880532150854</v>
      </c>
    </row>
    <row r="5" spans="1:11" ht="14.25">
      <c r="A5" s="21">
        <v>2</v>
      </c>
      <c r="B5" s="27" t="s">
        <v>105</v>
      </c>
      <c r="C5" s="107">
        <v>39048</v>
      </c>
      <c r="D5" s="107">
        <v>39140</v>
      </c>
      <c r="E5" s="101">
        <v>0.0008632138020667757</v>
      </c>
      <c r="F5" s="101">
        <v>0.038419634857801865</v>
      </c>
      <c r="G5" s="101">
        <v>0.06325466784164502</v>
      </c>
      <c r="H5" s="101">
        <v>-0.07740952257109379</v>
      </c>
      <c r="I5" s="101">
        <v>0.009087095941305634</v>
      </c>
      <c r="J5" s="108">
        <v>-0.5714862000000118</v>
      </c>
      <c r="K5" s="197">
        <v>-0.058701868338089214</v>
      </c>
    </row>
    <row r="6" spans="1:11" ht="14.25" collapsed="1">
      <c r="A6" s="21">
        <v>3</v>
      </c>
      <c r="B6" s="27" t="s">
        <v>34</v>
      </c>
      <c r="C6" s="107">
        <v>39100</v>
      </c>
      <c r="D6" s="107">
        <v>39268</v>
      </c>
      <c r="E6" s="101">
        <v>0.026292296675383797</v>
      </c>
      <c r="F6" s="101">
        <v>0.04945080937537183</v>
      </c>
      <c r="G6" s="101">
        <v>0.10388930773320859</v>
      </c>
      <c r="H6" s="101">
        <v>0.12164265750795766</v>
      </c>
      <c r="I6" s="101">
        <v>0.03610459700910407</v>
      </c>
      <c r="J6" s="108">
        <v>1.4983795400000983</v>
      </c>
      <c r="K6" s="159">
        <v>0.06934147994772855</v>
      </c>
    </row>
    <row r="7" spans="1:11" ht="14.25">
      <c r="A7" s="21">
        <v>4</v>
      </c>
      <c r="B7" s="27" t="s">
        <v>126</v>
      </c>
      <c r="C7" s="107">
        <v>40253</v>
      </c>
      <c r="D7" s="107">
        <v>40445</v>
      </c>
      <c r="E7" s="101">
        <v>0.011383153238752497</v>
      </c>
      <c r="F7" s="101" t="s">
        <v>22</v>
      </c>
      <c r="G7" s="101" t="s">
        <v>22</v>
      </c>
      <c r="H7" s="101" t="s">
        <v>22</v>
      </c>
      <c r="I7" s="101" t="s">
        <v>22</v>
      </c>
      <c r="J7" s="108">
        <v>-0.3777363000000029</v>
      </c>
      <c r="K7" s="159">
        <v>-0.044452502322935405</v>
      </c>
    </row>
    <row r="8" spans="1:11" ht="15.75" thickBot="1">
      <c r="A8" s="149"/>
      <c r="B8" s="154" t="s">
        <v>102</v>
      </c>
      <c r="C8" s="155" t="s">
        <v>50</v>
      </c>
      <c r="D8" s="155" t="s">
        <v>50</v>
      </c>
      <c r="E8" s="156">
        <f>AVERAGE(E4:E7)</f>
        <v>0.009031652993891637</v>
      </c>
      <c r="F8" s="156">
        <f>AVERAGE(F4:F7)</f>
        <v>0.04393522211658685</v>
      </c>
      <c r="G8" s="156">
        <f>AVERAGE(G4:G7)</f>
        <v>0.0835719877874268</v>
      </c>
      <c r="H8" s="156">
        <f>AVERAGE(H4:H7)</f>
        <v>0.022116567468431936</v>
      </c>
      <c r="I8" s="156">
        <f>AVERAGE(I4:I7)</f>
        <v>0.02259584647520485</v>
      </c>
      <c r="J8" s="155" t="s">
        <v>50</v>
      </c>
      <c r="K8" s="156">
        <f>AVERAGE(K4:K7)</f>
        <v>0.019093790625447332</v>
      </c>
    </row>
    <row r="9" spans="1:11" ht="14.25">
      <c r="A9" s="187" t="s">
        <v>91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15" thickBo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3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5">
    <mergeCell ref="A10:K10"/>
    <mergeCell ref="A2:A3"/>
    <mergeCell ref="A1:J1"/>
    <mergeCell ref="E2:K2"/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2" t="s">
        <v>113</v>
      </c>
      <c r="B1" s="182"/>
      <c r="C1" s="182"/>
      <c r="D1" s="182"/>
      <c r="E1" s="182"/>
      <c r="F1" s="182"/>
      <c r="G1" s="182"/>
    </row>
    <row r="2" spans="1:7" s="31" customFormat="1" ht="15.75" customHeight="1" thickBot="1">
      <c r="A2" s="177" t="s">
        <v>41</v>
      </c>
      <c r="B2" s="91"/>
      <c r="C2" s="183" t="s">
        <v>26</v>
      </c>
      <c r="D2" s="184"/>
      <c r="E2" s="183" t="s">
        <v>27</v>
      </c>
      <c r="F2" s="184"/>
      <c r="G2" s="92"/>
    </row>
    <row r="3" spans="1:7" s="31" customFormat="1" ht="45.75" thickBot="1">
      <c r="A3" s="178"/>
      <c r="B3" s="35" t="s">
        <v>25</v>
      </c>
      <c r="C3" s="35" t="s">
        <v>52</v>
      </c>
      <c r="D3" s="35" t="s">
        <v>28</v>
      </c>
      <c r="E3" s="35" t="s">
        <v>29</v>
      </c>
      <c r="F3" s="35" t="s">
        <v>28</v>
      </c>
      <c r="G3" s="36" t="s">
        <v>96</v>
      </c>
    </row>
    <row r="4" spans="1:7" s="31" customFormat="1" ht="14.25">
      <c r="A4" s="21">
        <v>1</v>
      </c>
      <c r="B4" s="37" t="s">
        <v>34</v>
      </c>
      <c r="C4" s="38">
        <v>43.075559999999825</v>
      </c>
      <c r="D4" s="101">
        <v>0.02629229657566673</v>
      </c>
      <c r="E4" s="39">
        <v>0</v>
      </c>
      <c r="F4" s="101">
        <v>0</v>
      </c>
      <c r="G4" s="40">
        <v>0</v>
      </c>
    </row>
    <row r="5" spans="1:7" s="31" customFormat="1" ht="14.25">
      <c r="A5" s="21">
        <v>2</v>
      </c>
      <c r="B5" s="37" t="s">
        <v>105</v>
      </c>
      <c r="C5" s="38">
        <v>0.7325099999998929</v>
      </c>
      <c r="D5" s="101">
        <v>0.0008632166711330532</v>
      </c>
      <c r="E5" s="39">
        <v>0</v>
      </c>
      <c r="F5" s="101">
        <v>0</v>
      </c>
      <c r="G5" s="40">
        <v>0</v>
      </c>
    </row>
    <row r="6" spans="1:7" s="31" customFormat="1" ht="14.25">
      <c r="A6" s="21">
        <v>3</v>
      </c>
      <c r="B6" s="37" t="s">
        <v>125</v>
      </c>
      <c r="C6" s="38">
        <v>-24.397740000000223</v>
      </c>
      <c r="D6" s="101">
        <v>-0.002412047003516541</v>
      </c>
      <c r="E6" s="39">
        <v>0</v>
      </c>
      <c r="F6" s="101">
        <v>0</v>
      </c>
      <c r="G6" s="40">
        <v>0</v>
      </c>
    </row>
    <row r="7" spans="1:7" s="31" customFormat="1" ht="14.25">
      <c r="A7" s="21">
        <v>4</v>
      </c>
      <c r="B7" s="37" t="s">
        <v>126</v>
      </c>
      <c r="C7" s="38">
        <v>-52.13239999999991</v>
      </c>
      <c r="D7" s="101">
        <v>-0.031872218645703936</v>
      </c>
      <c r="E7" s="39">
        <v>-1137</v>
      </c>
      <c r="F7" s="101">
        <v>-0.04276847846529998</v>
      </c>
      <c r="G7" s="40">
        <v>-70.67242111077674</v>
      </c>
    </row>
    <row r="8" spans="1:7" s="31" customFormat="1" ht="15.75" thickBot="1">
      <c r="A8" s="119"/>
      <c r="B8" s="93" t="s">
        <v>49</v>
      </c>
      <c r="C8" s="120">
        <v>-32.722070000000414</v>
      </c>
      <c r="D8" s="98">
        <v>-0.002298295717937191</v>
      </c>
      <c r="E8" s="95">
        <v>-1137</v>
      </c>
      <c r="F8" s="98">
        <v>-0.02212535756679445</v>
      </c>
      <c r="G8" s="96">
        <v>-70.67242111077674</v>
      </c>
    </row>
    <row r="9" spans="1:11" s="31" customFormat="1" ht="15" customHeight="1" thickBot="1">
      <c r="A9" s="185"/>
      <c r="B9" s="185"/>
      <c r="C9" s="185"/>
      <c r="D9" s="185"/>
      <c r="E9" s="185"/>
      <c r="F9" s="185"/>
      <c r="G9" s="185"/>
      <c r="H9" s="7"/>
      <c r="I9" s="7"/>
      <c r="J9" s="7"/>
      <c r="K9" s="7"/>
    </row>
    <row r="10" s="31" customFormat="1" ht="14.25">
      <c r="D10" s="41"/>
    </row>
    <row r="11" spans="1:4" s="31" customFormat="1" ht="14.25">
      <c r="A11" s="29"/>
      <c r="D11" s="41"/>
    </row>
    <row r="12" spans="1:4" s="31" customFormat="1" ht="14.25">
      <c r="A12" s="29"/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25</v>
      </c>
      <c r="C35" s="35" t="s">
        <v>56</v>
      </c>
      <c r="D35" s="35" t="s">
        <v>57</v>
      </c>
      <c r="E35" s="36" t="s">
        <v>53</v>
      </c>
    </row>
    <row r="36" spans="1:5" ht="14.25">
      <c r="A36" s="22">
        <v>1</v>
      </c>
      <c r="B36" s="37" t="str">
        <f>B4</f>
        <v>Збалансований фонд "Паритет"</v>
      </c>
      <c r="C36" s="124">
        <f>C4</f>
        <v>43.075559999999825</v>
      </c>
      <c r="D36" s="101">
        <f>D4</f>
        <v>0.02629229657566673</v>
      </c>
      <c r="E36" s="125">
        <f>G4</f>
        <v>0</v>
      </c>
    </row>
    <row r="37" spans="1:5" ht="14.25">
      <c r="A37" s="22">
        <v>2</v>
      </c>
      <c r="B37" s="37" t="str">
        <f>B5</f>
        <v>ТАСК Український Капітал</v>
      </c>
      <c r="C37" s="124">
        <f>C5</f>
        <v>0.7325099999998929</v>
      </c>
      <c r="D37" s="101">
        <f>D5</f>
        <v>0.0008632166711330532</v>
      </c>
      <c r="E37" s="125">
        <f>G5</f>
        <v>0</v>
      </c>
    </row>
    <row r="38" spans="1:5" ht="14.25">
      <c r="A38" s="22">
        <v>3</v>
      </c>
      <c r="B38" s="37" t="str">
        <f>B6</f>
        <v>Платинум</v>
      </c>
      <c r="C38" s="124">
        <f>C6</f>
        <v>-24.397740000000223</v>
      </c>
      <c r="D38" s="101">
        <f>D6</f>
        <v>-0.002412047003516541</v>
      </c>
      <c r="E38" s="125">
        <f>G6</f>
        <v>0</v>
      </c>
    </row>
    <row r="39" spans="1:5" ht="14.25">
      <c r="A39" s="22">
        <v>4</v>
      </c>
      <c r="B39" s="37" t="str">
        <f>B7</f>
        <v>Аурум</v>
      </c>
      <c r="C39" s="124">
        <f>C7</f>
        <v>-52.13239999999991</v>
      </c>
      <c r="D39" s="101">
        <f>D7</f>
        <v>-0.031872218645703936</v>
      </c>
      <c r="E39" s="125">
        <f>G7</f>
        <v>-70.67242111077674</v>
      </c>
    </row>
  </sheetData>
  <mergeCells count="5">
    <mergeCell ref="A9:G9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5"/>
  <sheetViews>
    <sheetView zoomScale="85" zoomScaleNormal="85" workbookViewId="0" topLeftCell="A1">
      <selection activeCell="A11" sqref="A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25</v>
      </c>
      <c r="B1" s="69" t="s">
        <v>85</v>
      </c>
      <c r="C1" s="10"/>
      <c r="D1" s="10"/>
    </row>
    <row r="2" spans="1:4" ht="14.25">
      <c r="A2" s="27" t="s">
        <v>125</v>
      </c>
      <c r="B2" s="143">
        <v>-0.0024120517406365227</v>
      </c>
      <c r="C2" s="10"/>
      <c r="D2" s="10"/>
    </row>
    <row r="3" spans="1:4" ht="14.25">
      <c r="A3" s="27" t="s">
        <v>105</v>
      </c>
      <c r="B3" s="143">
        <v>0.0008632138020667757</v>
      </c>
      <c r="C3" s="10"/>
      <c r="D3" s="10"/>
    </row>
    <row r="4" spans="1:4" ht="14.25">
      <c r="A4" s="27" t="s">
        <v>126</v>
      </c>
      <c r="B4" s="144">
        <v>0.011383153238752497</v>
      </c>
      <c r="C4" s="10"/>
      <c r="D4" s="10"/>
    </row>
    <row r="5" spans="1:4" ht="14.25">
      <c r="A5" s="27" t="s">
        <v>34</v>
      </c>
      <c r="B5" s="144">
        <v>0.026292296675383797</v>
      </c>
      <c r="C5" s="10"/>
      <c r="D5" s="10"/>
    </row>
    <row r="6" spans="1:4" ht="14.25">
      <c r="A6" s="27" t="s">
        <v>30</v>
      </c>
      <c r="B6" s="144">
        <v>0.009031652993891637</v>
      </c>
      <c r="C6" s="10"/>
      <c r="D6" s="10"/>
    </row>
    <row r="7" spans="1:4" ht="14.25">
      <c r="A7" s="27" t="s">
        <v>1</v>
      </c>
      <c r="B7" s="144">
        <v>0.06690043591560291</v>
      </c>
      <c r="C7" s="10"/>
      <c r="D7" s="10"/>
    </row>
    <row r="8" spans="1:4" ht="14.25">
      <c r="A8" s="27" t="s">
        <v>0</v>
      </c>
      <c r="B8" s="144">
        <v>0.015098462818078584</v>
      </c>
      <c r="C8" s="10"/>
      <c r="D8" s="10"/>
    </row>
    <row r="9" spans="1:4" ht="14.25">
      <c r="A9" s="27" t="s">
        <v>31</v>
      </c>
      <c r="B9" s="144">
        <v>0.0014352934088033287</v>
      </c>
      <c r="C9" s="10"/>
      <c r="D9" s="10"/>
    </row>
    <row r="10" spans="1:4" ht="14.25">
      <c r="A10" s="27" t="s">
        <v>32</v>
      </c>
      <c r="B10" s="144">
        <v>-0.00856152328646631</v>
      </c>
      <c r="C10" s="10"/>
      <c r="D10" s="10"/>
    </row>
    <row r="11" spans="1:4" ht="14.25">
      <c r="A11" s="27" t="s">
        <v>33</v>
      </c>
      <c r="B11" s="144">
        <v>0.0065205479452054805</v>
      </c>
      <c r="C11" s="10"/>
      <c r="D11" s="10"/>
    </row>
    <row r="12" spans="1:4" ht="15" thickBot="1">
      <c r="A12" s="77" t="s">
        <v>104</v>
      </c>
      <c r="B12" s="145">
        <v>-0.0381883933702003</v>
      </c>
      <c r="C12" s="10"/>
      <c r="D12" s="10"/>
    </row>
    <row r="13" spans="2:4" ht="12.75">
      <c r="B13" s="10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spans="1:4" ht="14.25">
      <c r="A18" s="55"/>
      <c r="B18" s="56"/>
      <c r="C18" s="10"/>
      <c r="D18" s="10"/>
    </row>
    <row r="19" ht="12.75">
      <c r="B19" s="10"/>
    </row>
    <row r="23" spans="1:2" ht="12.75">
      <c r="A23" s="7"/>
      <c r="B23" s="8"/>
    </row>
    <row r="24" ht="12.75">
      <c r="B24" s="8"/>
    </row>
    <row r="25" ht="12.75">
      <c r="B25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2021-03-08T13:08:02Z</dcterms:modified>
  <cp:category/>
  <cp:version/>
  <cp:contentType/>
  <cp:contentStatus/>
</cp:coreProperties>
</file>