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<sst xmlns="http://schemas.openxmlformats.org/spreadsheetml/2006/main" count="353" uniqueCount="129">
  <si>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</si>
  <si>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</si>
  <si>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</si>
  <si>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</si>
  <si>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</si>
  <si>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</si>
  <si>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</si>
  <si>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</si>
  <si>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</si>
  <si>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</si>
  <si>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</si>
  <si>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</si>
  <si>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</si>
  <si>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</si>
  <si>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</si>
  <si>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</si>
  <si>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</si>
  <si>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</si>
  <si>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</si>
  <si>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</si>
  <si>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</si>
  <si>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</si>
  <si>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</si>
  <si>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</si>
  <si>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</si>
  <si>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</si>
  <si>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</si>
  <si>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</si>
  <si>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</si>
  <si>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</si>
  <si>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</si>
  <si>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</si>
  <si>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</si>
  <si>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</si>
  <si>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</si>
  <si>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</si>
  <si>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</si>
  <si>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</si>
  <si>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</si>
  <si>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</si>
  <si>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</si>
  <si>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</si>
  <si>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</si>
  <si>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</si>
  <si>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</si>
  <si>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</si>
  <si>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</si>
  <si>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</si>
  <si>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</si>
  <si>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</si>
  <si>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</si>
  <si>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</si>
  <si>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</si>
  <si>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</si>
  <si>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</si>
  <si>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</si>
  <si>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</si>
  <si>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</si>
  <si>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</si>
  <si>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</si>
  <si>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</si>
  <si>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</si>
  <si>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</si>
  <si>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</si>
  <si>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</si>
  <si>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</si>
  <si>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</si>
  <si>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</si>
  <si>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</si>
  <si>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</si>
  <si>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</si>
  <si>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</si>
  <si>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</si>
  <si>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</si>
  <si>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</si>
  <si>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</si>
  <si>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</si>
  <si>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</si>
  <si>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</si>
  <si>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</si>
  <si>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</si>
  <si>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</si>
  <si>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</si>
  <si>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</si>
  <si>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</si>
  <si>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</si>
  <si>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</si>
  <si>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</si>
  <si>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</si>
  <si>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</si>
  <si>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</si>
  <si>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</si>
  <si>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</si>
  <si>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</si>
  <si>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</si>
  <si>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</si>
  <si>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</si>
  <si>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</si>
  <si>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</si>
  <si>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</si>
  <si>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</si>
  <si>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</si>
  <si>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</si>
  <si>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</si>
  <si>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</si>
  <si>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</si>
  <si>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</si>
  <si>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</si>
  <si>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</si>
  <si>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</si>
  <si>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</si>
  <si>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</si>
  <si>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</si>
  <si>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Бонум Оптімум</t>
  </si>
  <si>
    <t>ТОВ КУА "Бонум Груп"</t>
  </si>
  <si>
    <t>http://bonum-group.com/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</si>
  <si>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</si>
  <si>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</si>
  <si>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</si>
  <si>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</si>
  <si>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</si>
  <si>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</si>
  <si>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</si>
  <si>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</si>
  <si>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</si>
  <si>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</si>
  <si>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з початку 2017 року</t>
  </si>
  <si>
    <t>серпень</t>
  </si>
  <si>
    <t>вересень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</si>
</sst>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9" xfId="21" applyNumberFormat="1" applyFont="1" applyFill="1" applyBorder="1" applyAlignment="1">
      <alignment horizontal="right" vertical="center" indent="1"/>
      <protection/>
    </xf>
    <xf numFmtId="10" fontId="20" fillId="0" borderId="49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0" xfId="0" applyFont="1" applyFill="1" applyBorder="1" applyAlignment="1">
      <alignment horizontal="left" vertical="center" wrapText="1" shrinkToFit="1"/>
    </xf>
    <xf numFmtId="4" fontId="11" fillId="0" borderId="51" xfId="0" applyNumberFormat="1" applyFont="1" applyFill="1" applyBorder="1" applyAlignment="1">
      <alignment horizontal="right" vertical="center" indent="1"/>
    </xf>
    <xf numFmtId="10" fontId="22" fillId="0" borderId="51" xfId="21" applyNumberFormat="1" applyFont="1" applyFill="1" applyBorder="1" applyAlignment="1">
      <alignment horizontal="right" vertical="center" wrapText="1" indent="1"/>
      <protection/>
    </xf>
    <xf numFmtId="4" fontId="11" fillId="0" borderId="52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10" fontId="20" fillId="0" borderId="20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3" xfId="20" applyFont="1" applyFill="1" applyBorder="1" applyAlignment="1">
      <alignment vertical="center" wrapText="1"/>
      <protection/>
    </xf>
    <xf numFmtId="10" fontId="41" fillId="0" borderId="53" xfId="21" applyNumberFormat="1" applyFont="1" applyFill="1" applyBorder="1" applyAlignment="1">
      <alignment horizontal="center" vertical="center" wrapText="1"/>
      <protection/>
    </xf>
    <xf numFmtId="10" fontId="41" fillId="0" borderId="53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wrapText="1"/>
    </xf>
    <xf numFmtId="0" fontId="22" fillId="0" borderId="43" xfId="20" applyFont="1" applyFill="1" applyBorder="1" applyAlignment="1">
      <alignment horizontal="left" vertical="center" wrapText="1"/>
      <protection/>
    </xf>
    <xf numFmtId="10" fontId="22" fillId="0" borderId="45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6" xfId="22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59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633959"/>
        <c:axId val="23705632"/>
      </c:barChart>
      <c:catAx>
        <c:axId val="26339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3705632"/>
        <c:crosses val="autoZero"/>
        <c:auto val="1"/>
        <c:lblOffset val="0"/>
        <c:noMultiLvlLbl val="0"/>
      </c:catAx>
      <c:valAx>
        <c:axId val="23705632"/>
        <c:scaling>
          <c:orientation val="minMax"/>
          <c:max val="0.5"/>
          <c:min val="-0.04"/>
        </c:scaling>
        <c:axPos val="l"/>
        <c:delete val="0"/>
        <c:numFmt formatCode="0%" sourceLinked="0"/>
        <c:majorTickMark val="out"/>
        <c:minorTickMark val="none"/>
        <c:tickLblPos val="nextTo"/>
        <c:crossAx val="263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1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2024097"/>
        <c:axId val="41108010"/>
      </c:barChart>
      <c:catAx>
        <c:axId val="12024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08010"/>
        <c:crosses val="autoZero"/>
        <c:auto val="0"/>
        <c:lblOffset val="100"/>
        <c:tickLblSkip val="1"/>
        <c:noMultiLvlLbl val="0"/>
      </c:catAx>
      <c:valAx>
        <c:axId val="41108010"/>
        <c:scaling>
          <c:orientation val="minMax"/>
          <c:max val="0.5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24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ВЧА'!$B$59:$B$69</c:f>
              <c:strCache/>
            </c:strRef>
          </c:cat>
          <c:val>
            <c:numRef>
              <c:f>'В_динаміка ВЧА'!$E$59:$E$69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34427771"/>
        <c:axId val="41414484"/>
      </c:barChart>
      <c:lineChart>
        <c:grouping val="standard"/>
        <c:varyColors val="0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ВЧА'!$B$59:$B$68</c:f>
              <c:strCache/>
            </c:strRef>
          </c:cat>
          <c:val>
            <c:numRef>
              <c:f>'В_динаміка ВЧА'!$D$59:$D$68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7186037"/>
        <c:axId val="66238878"/>
      </c:lineChart>
      <c:catAx>
        <c:axId val="344277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1414484"/>
        <c:crosses val="autoZero"/>
        <c:auto val="0"/>
        <c:lblOffset val="40"/>
        <c:noMultiLvlLbl val="0"/>
      </c:catAx>
      <c:valAx>
        <c:axId val="41414484"/>
        <c:scaling>
          <c:orientation val="minMax"/>
          <c:max val="1800"/>
          <c:min val="-100"/>
        </c:scaling>
        <c:axPos val="l"/>
        <c:delete val="0"/>
        <c:numFmt formatCode="#,##0" sourceLinked="0"/>
        <c:majorTickMark val="in"/>
        <c:minorTickMark val="none"/>
        <c:tickLblPos val="nextTo"/>
        <c:crossAx val="34427771"/>
        <c:crossesAt val="1"/>
        <c:crossBetween val="between"/>
        <c:dispUnits/>
      </c:valAx>
      <c:catAx>
        <c:axId val="37186037"/>
        <c:scaling>
          <c:orientation val="minMax"/>
        </c:scaling>
        <c:axPos val="b"/>
        <c:delete val="1"/>
        <c:majorTickMark val="in"/>
        <c:minorTickMark val="none"/>
        <c:tickLblPos val="nextTo"/>
        <c:crossAx val="66238878"/>
        <c:crosses val="autoZero"/>
        <c:auto val="0"/>
        <c:lblOffset val="100"/>
        <c:noMultiLvlLbl val="0"/>
      </c:catAx>
      <c:valAx>
        <c:axId val="6623887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71860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1"/>
          <c:h val="0.90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60"/>
        <c:axId val="59278991"/>
        <c:axId val="63748872"/>
      </c:barChart>
      <c:catAx>
        <c:axId val="59278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48872"/>
        <c:crosses val="autoZero"/>
        <c:auto val="0"/>
        <c:lblOffset val="0"/>
        <c:tickLblSkip val="1"/>
        <c:noMultiLvlLbl val="0"/>
      </c:catAx>
      <c:valAx>
        <c:axId val="63748872"/>
        <c:scaling>
          <c:orientation val="minMax"/>
          <c:max val="0.09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78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ВЧА'!$C$36:$C$38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ВЧА'!$B$36:$B$38</c:f>
              <c:strCache/>
            </c:strRef>
          </c:cat>
          <c:val>
            <c:numRef>
              <c:f>'І_динаміка ВЧА'!$E$36:$E$38</c:f>
              <c:numCache/>
            </c:numRef>
          </c:val>
        </c:ser>
        <c:overlap val="-20"/>
        <c:axId val="36868937"/>
        <c:axId val="63384978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ВЧА'!$D$36:$D$38</c:f>
              <c:numCache/>
            </c:numRef>
          </c:val>
          <c:smooth val="0"/>
        </c:ser>
        <c:axId val="33593891"/>
        <c:axId val="33909564"/>
      </c:lineChart>
      <c:catAx>
        <c:axId val="368689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3384978"/>
        <c:crosses val="autoZero"/>
        <c:auto val="0"/>
        <c:lblOffset val="100"/>
        <c:noMultiLvlLbl val="0"/>
      </c:catAx>
      <c:valAx>
        <c:axId val="63384978"/>
        <c:scaling>
          <c:orientation val="minMax"/>
          <c:max val="10"/>
          <c:min val="-5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868937"/>
        <c:crossesAt val="1"/>
        <c:crossBetween val="between"/>
        <c:dispUnits/>
      </c:valAx>
      <c:catAx>
        <c:axId val="33593891"/>
        <c:scaling>
          <c:orientation val="minMax"/>
        </c:scaling>
        <c:axPos val="b"/>
        <c:delete val="1"/>
        <c:majorTickMark val="in"/>
        <c:minorTickMark val="none"/>
        <c:tickLblPos val="nextTo"/>
        <c:crossAx val="33909564"/>
        <c:crosses val="autoZero"/>
        <c:auto val="0"/>
        <c:lblOffset val="100"/>
        <c:noMultiLvlLbl val="0"/>
      </c:catAx>
      <c:valAx>
        <c:axId val="3390956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5938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2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025"/>
          <c:w val="0.964"/>
          <c:h val="0.87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/>
            </c:numRef>
          </c:val>
        </c:ser>
        <c:gapWidth val="60"/>
        <c:axId val="36750621"/>
        <c:axId val="62320134"/>
      </c:barChart>
      <c:catAx>
        <c:axId val="36750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20134"/>
        <c:crosses val="autoZero"/>
        <c:auto val="0"/>
        <c:lblOffset val="100"/>
        <c:tickLblSkip val="1"/>
        <c:noMultiLvlLbl val="0"/>
      </c:catAx>
      <c:valAx>
        <c:axId val="62320134"/>
        <c:scaling>
          <c:orientation val="minMax"/>
          <c:max val="0.05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50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ВЧА'!$C$36:$C$37</c:f>
              <c:numCache/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ВЧА'!$B$36:$B$37</c:f>
              <c:strCache/>
            </c:strRef>
          </c:cat>
          <c:val>
            <c:numRef>
              <c:f>'3_динаміка ВЧА'!$E$36:$E$37</c:f>
              <c:numCache/>
            </c:numRef>
          </c:val>
        </c:ser>
        <c:overlap val="-20"/>
        <c:axId val="24010295"/>
        <c:axId val="14766064"/>
      </c:barChart>
      <c:lineChart>
        <c:grouping val="standard"/>
        <c:varyColors val="0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ВЧА'!$D$36:$D$37</c:f>
              <c:numCache/>
            </c:numRef>
          </c:val>
          <c:smooth val="0"/>
        </c:ser>
        <c:axId val="65785713"/>
        <c:axId val="55200506"/>
      </c:lineChart>
      <c:catAx>
        <c:axId val="24010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4766064"/>
        <c:crosses val="autoZero"/>
        <c:auto val="0"/>
        <c:lblOffset val="100"/>
        <c:noMultiLvlLbl val="0"/>
      </c:catAx>
      <c:valAx>
        <c:axId val="1476606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010295"/>
        <c:crossesAt val="1"/>
        <c:crossBetween val="between"/>
        <c:dispUnits/>
      </c:valAx>
      <c:catAx>
        <c:axId val="65785713"/>
        <c:scaling>
          <c:orientation val="minMax"/>
        </c:scaling>
        <c:axPos val="b"/>
        <c:delete val="1"/>
        <c:majorTickMark val="in"/>
        <c:minorTickMark val="none"/>
        <c:tickLblPos val="nextTo"/>
        <c:crossAx val="55200506"/>
        <c:crosses val="autoZero"/>
        <c:auto val="0"/>
        <c:lblOffset val="100"/>
        <c:noMultiLvlLbl val="0"/>
      </c:catAx>
      <c:valAx>
        <c:axId val="5520050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7857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27042507"/>
        <c:axId val="42055972"/>
      </c:barChart>
      <c:catAx>
        <c:axId val="27042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5972"/>
        <c:crosses val="autoZero"/>
        <c:auto val="0"/>
        <c:lblOffset val="100"/>
        <c:tickLblSkip val="1"/>
        <c:noMultiLvlLbl val="0"/>
      </c:catAx>
      <c:valAx>
        <c:axId val="42055972"/>
        <c:scaling>
          <c:orientation val="minMax"/>
          <c:max val="0.0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42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96050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7</xdr:col>
      <xdr:colOff>47625</xdr:colOff>
      <xdr:row>52</xdr:row>
      <xdr:rowOff>142875</xdr:rowOff>
    </xdr:to>
    <xdr:graphicFrame>
      <xdr:nvGraphicFramePr>
        <xdr:cNvPr id="1" name="Chart 7"/>
        <xdr:cNvGraphicFramePr/>
      </xdr:nvGraphicFramePr>
      <xdr:xfrm>
        <a:off x="66675" y="5372100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115050" y="95250"/>
        <a:ext cx="10287000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133350</xdr:rowOff>
    </xdr:to>
    <xdr:graphicFrame>
      <xdr:nvGraphicFramePr>
        <xdr:cNvPr id="1" name="Chart 8"/>
        <xdr:cNvGraphicFramePr/>
      </xdr:nvGraphicFramePr>
      <xdr:xfrm>
        <a:off x="0" y="2847975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123825</xdr:rowOff>
    </xdr:from>
    <xdr:to>
      <xdr:col>9</xdr:col>
      <xdr:colOff>333375</xdr:colOff>
      <xdr:row>29</xdr:row>
      <xdr:rowOff>76200</xdr:rowOff>
    </xdr:to>
    <xdr:graphicFrame>
      <xdr:nvGraphicFramePr>
        <xdr:cNvPr id="1" name="Chart 8"/>
        <xdr:cNvGraphicFramePr/>
      </xdr:nvGraphicFramePr>
      <xdr:xfrm>
        <a:off x="9525" y="25908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2" t="s">
        <v>98</v>
      </c>
      <c r="B1" s="72"/>
      <c r="C1" s="72"/>
      <c r="D1" s="73"/>
      <c r="E1" s="73"/>
      <c r="F1" s="73"/>
    </row>
    <row r="2" spans="1:9" ht="15.75" thickBot="1">
      <c r="A2" s="25" t="s">
        <v>60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6" t="s">
        <v>127</v>
      </c>
      <c r="B3" s="87">
        <v>-0.0037217391304347203</v>
      </c>
      <c r="C3" s="87">
        <v>0.00985195251037041</v>
      </c>
      <c r="D3" s="87">
        <v>0.009796647415194834</v>
      </c>
      <c r="E3" s="87">
        <v>0.009958231976302568</v>
      </c>
      <c r="F3" s="87">
        <v>-0.012715778083282836</v>
      </c>
      <c r="G3" s="59"/>
      <c r="H3" s="59"/>
      <c r="I3" s="2"/>
      <c r="J3" s="2"/>
      <c r="K3" s="2"/>
      <c r="L3" s="2"/>
    </row>
    <row r="4" spans="1:12" ht="14.25">
      <c r="A4" s="86" t="s">
        <v>128</v>
      </c>
      <c r="B4" s="87">
        <v>0.024892643926963</v>
      </c>
      <c r="C4" s="87">
        <v>0.04933692168770687</v>
      </c>
      <c r="D4" s="87">
        <v>0.025127044580012498</v>
      </c>
      <c r="E4" s="87">
        <v>-0.023997642318057604</v>
      </c>
      <c r="F4" s="87">
        <v>0.018727409977233878</v>
      </c>
      <c r="G4" s="59"/>
      <c r="H4" s="59"/>
      <c r="I4" s="2"/>
      <c r="J4" s="2"/>
      <c r="K4" s="2"/>
      <c r="L4" s="2"/>
    </row>
    <row r="5" spans="1:12" ht="15" thickBot="1">
      <c r="A5" s="76" t="s">
        <v>126</v>
      </c>
      <c r="B5" s="78">
        <v>0.10714689798227428</v>
      </c>
      <c r="C5" s="78">
        <v>0.4893822878970646</v>
      </c>
      <c r="D5" s="78">
        <v>0.15738142288395776</v>
      </c>
      <c r="E5" s="78">
        <v>0.05987463746278817</v>
      </c>
      <c r="F5" s="78">
        <v>0.2709830355486598</v>
      </c>
      <c r="G5" s="59"/>
      <c r="H5" s="59"/>
      <c r="I5" s="2"/>
      <c r="J5" s="2"/>
      <c r="K5" s="2"/>
      <c r="L5" s="2"/>
    </row>
    <row r="6" spans="1:14" ht="14.25">
      <c r="A6" s="70"/>
      <c r="B6" s="69"/>
      <c r="C6" s="69"/>
      <c r="D6" s="71"/>
      <c r="E6" s="71"/>
      <c r="F6" s="71"/>
      <c r="G6" s="10"/>
      <c r="J6" s="2"/>
      <c r="K6" s="2"/>
      <c r="L6" s="2"/>
      <c r="M6" s="2"/>
      <c r="N6" s="2"/>
    </row>
    <row r="7" spans="1:14" ht="14.25">
      <c r="A7" s="70"/>
      <c r="B7" s="71"/>
      <c r="C7" s="71"/>
      <c r="D7" s="71"/>
      <c r="E7" s="71"/>
      <c r="F7" s="71"/>
      <c r="J7" s="4"/>
      <c r="K7" s="4"/>
      <c r="L7" s="4"/>
      <c r="M7" s="4"/>
      <c r="N7" s="4"/>
    </row>
    <row r="8" spans="1:6" ht="14.25">
      <c r="A8" s="70"/>
      <c r="B8" s="71"/>
      <c r="C8" s="71"/>
      <c r="D8" s="71"/>
      <c r="E8" s="71"/>
      <c r="F8" s="71"/>
    </row>
    <row r="9" spans="1:6" ht="14.25">
      <c r="A9" s="70"/>
      <c r="B9" s="71"/>
      <c r="C9" s="71"/>
      <c r="D9" s="71"/>
      <c r="E9" s="71"/>
      <c r="F9" s="71"/>
    </row>
    <row r="10" spans="1:14" ht="14.25">
      <c r="A10" s="70"/>
      <c r="B10" s="71"/>
      <c r="C10" s="71"/>
      <c r="D10" s="71"/>
      <c r="E10" s="71"/>
      <c r="F10" s="71"/>
      <c r="N10" s="10"/>
    </row>
    <row r="11" spans="1:6" ht="14.25">
      <c r="A11" s="70"/>
      <c r="B11" s="71"/>
      <c r="C11" s="71"/>
      <c r="D11" s="71"/>
      <c r="E11" s="71"/>
      <c r="F11" s="71"/>
    </row>
    <row r="12" spans="1:6" ht="14.25">
      <c r="A12" s="70"/>
      <c r="B12" s="71"/>
      <c r="C12" s="71"/>
      <c r="D12" s="71"/>
      <c r="E12" s="71"/>
      <c r="F12" s="71"/>
    </row>
    <row r="13" spans="1:6" ht="14.25">
      <c r="A13" s="70"/>
      <c r="B13" s="71"/>
      <c r="C13" s="71"/>
      <c r="D13" s="71"/>
      <c r="E13" s="71"/>
      <c r="F13" s="71"/>
    </row>
    <row r="14" spans="1:6" ht="14.25">
      <c r="A14" s="70"/>
      <c r="B14" s="71"/>
      <c r="C14" s="71"/>
      <c r="D14" s="71"/>
      <c r="E14" s="71"/>
      <c r="F14" s="71"/>
    </row>
    <row r="15" spans="1:6" ht="14.25">
      <c r="A15" s="70"/>
      <c r="B15" s="71"/>
      <c r="C15" s="71"/>
      <c r="D15" s="71"/>
      <c r="E15" s="71"/>
      <c r="F15" s="71"/>
    </row>
    <row r="16" spans="1:6" ht="14.25">
      <c r="A16" s="70"/>
      <c r="B16" s="71"/>
      <c r="C16" s="71"/>
      <c r="D16" s="71"/>
      <c r="E16" s="71"/>
      <c r="F16" s="71"/>
    </row>
    <row r="17" spans="1:6" ht="14.25">
      <c r="A17" s="70"/>
      <c r="B17" s="71"/>
      <c r="C17" s="71"/>
      <c r="D17" s="71"/>
      <c r="E17" s="71"/>
      <c r="F17" s="71"/>
    </row>
    <row r="18" spans="1:6" ht="14.25">
      <c r="A18" s="70"/>
      <c r="B18" s="71"/>
      <c r="C18" s="71"/>
      <c r="D18" s="71"/>
      <c r="E18" s="71"/>
      <c r="F18" s="71"/>
    </row>
    <row r="19" spans="1:6" ht="14.25">
      <c r="A19" s="70"/>
      <c r="B19" s="71"/>
      <c r="C19" s="71"/>
      <c r="D19" s="71"/>
      <c r="E19" s="71"/>
      <c r="F19" s="71"/>
    </row>
    <row r="20" spans="1:6" ht="14.25">
      <c r="A20" s="70"/>
      <c r="B20" s="71"/>
      <c r="C20" s="71"/>
      <c r="D20" s="71"/>
      <c r="E20" s="71"/>
      <c r="F20" s="71"/>
    </row>
    <row r="21" spans="1:6" ht="15" thickBot="1">
      <c r="A21" s="70"/>
      <c r="B21" s="71"/>
      <c r="C21" s="71"/>
      <c r="D21" s="71"/>
      <c r="E21" s="71"/>
      <c r="F21" s="71"/>
    </row>
    <row r="22" spans="1:6" ht="30.75" thickBot="1">
      <c r="A22" s="25" t="s">
        <v>88</v>
      </c>
      <c r="B22" s="18" t="s">
        <v>93</v>
      </c>
      <c r="C22" s="18" t="s">
        <v>74</v>
      </c>
      <c r="D22" s="75"/>
      <c r="E22" s="71"/>
      <c r="F22" s="71"/>
    </row>
    <row r="23" spans="1:6" ht="14.25">
      <c r="A23" s="27" t="s">
        <v>108</v>
      </c>
      <c r="B23" s="28">
        <v>-0.024957675279979052</v>
      </c>
      <c r="C23" s="66">
        <v>0.2605635250113034</v>
      </c>
      <c r="D23" s="75"/>
      <c r="E23" s="71"/>
      <c r="F23" s="71"/>
    </row>
    <row r="24" spans="1:6" ht="14.25">
      <c r="A24" s="27" t="s">
        <v>8</v>
      </c>
      <c r="B24" s="28">
        <v>-0.01487291877455732</v>
      </c>
      <c r="C24" s="66">
        <v>0.26448597144405617</v>
      </c>
      <c r="D24" s="75"/>
      <c r="E24" s="71"/>
      <c r="F24" s="71"/>
    </row>
    <row r="25" spans="1:6" ht="14.25">
      <c r="A25" s="27" t="s">
        <v>7</v>
      </c>
      <c r="B25" s="28">
        <v>-0.00778669882190175</v>
      </c>
      <c r="C25" s="66">
        <v>0.035462188178521536</v>
      </c>
      <c r="D25" s="75"/>
      <c r="E25" s="71"/>
      <c r="F25" s="71"/>
    </row>
    <row r="26" spans="1:6" ht="28.5">
      <c r="A26" s="27" t="s">
        <v>5</v>
      </c>
      <c r="B26" s="28">
        <v>-0.0035309940163233966</v>
      </c>
      <c r="C26" s="66">
        <v>0.08166604599274496</v>
      </c>
      <c r="D26" s="75"/>
      <c r="E26" s="71"/>
      <c r="F26" s="71"/>
    </row>
    <row r="27" spans="1:6" ht="14.25">
      <c r="A27" s="27" t="s">
        <v>12</v>
      </c>
      <c r="B27" s="28">
        <v>0.019302894827342154</v>
      </c>
      <c r="C27" s="66">
        <v>0.12008393871762268</v>
      </c>
      <c r="D27" s="75"/>
      <c r="E27" s="71"/>
      <c r="F27" s="71"/>
    </row>
    <row r="28" spans="1:6" ht="14.25">
      <c r="A28" s="27" t="s">
        <v>11</v>
      </c>
      <c r="B28" s="28">
        <v>0.020821392284525952</v>
      </c>
      <c r="C28" s="66">
        <v>0.13044090297672328</v>
      </c>
      <c r="D28" s="75"/>
      <c r="E28" s="71"/>
      <c r="F28" s="71"/>
    </row>
    <row r="29" spans="1:6" ht="14.25">
      <c r="A29" s="27" t="s">
        <v>0</v>
      </c>
      <c r="B29" s="28">
        <v>0.024892643926963</v>
      </c>
      <c r="C29" s="66">
        <v>0.10714689798227428</v>
      </c>
      <c r="D29" s="75"/>
      <c r="E29" s="71"/>
      <c r="F29" s="71"/>
    </row>
    <row r="30" spans="1:6" ht="14.25">
      <c r="A30" s="27" t="s">
        <v>78</v>
      </c>
      <c r="B30" s="28">
        <v>0.027182996904392187</v>
      </c>
      <c r="C30" s="66">
        <v>-0.05853158865627528</v>
      </c>
      <c r="D30" s="75"/>
      <c r="E30" s="71"/>
      <c r="F30" s="71"/>
    </row>
    <row r="31" spans="1:6" ht="14.25">
      <c r="A31" s="27" t="s">
        <v>9</v>
      </c>
      <c r="B31" s="28">
        <v>0.03614126672584672</v>
      </c>
      <c r="C31" s="66">
        <v>0.0632609633567578</v>
      </c>
      <c r="D31" s="75"/>
      <c r="E31" s="71"/>
      <c r="F31" s="71"/>
    </row>
    <row r="32" spans="1:6" ht="14.25">
      <c r="A32" s="27" t="s">
        <v>56</v>
      </c>
      <c r="B32" s="28">
        <v>0.03733209227624479</v>
      </c>
      <c r="C32" s="66">
        <v>-0.006563193679758106</v>
      </c>
      <c r="D32" s="75"/>
      <c r="E32" s="71"/>
      <c r="F32" s="71"/>
    </row>
    <row r="33" spans="1:6" ht="14.25">
      <c r="A33" s="27" t="s">
        <v>6</v>
      </c>
      <c r="B33" s="28">
        <v>0.04802196008722692</v>
      </c>
      <c r="C33" s="66">
        <v>0.10154863004214154</v>
      </c>
      <c r="D33" s="75"/>
      <c r="E33" s="71"/>
      <c r="F33" s="71"/>
    </row>
    <row r="34" spans="1:6" ht="14.25">
      <c r="A34" s="27" t="s">
        <v>1</v>
      </c>
      <c r="B34" s="28">
        <v>0.04933692168770687</v>
      </c>
      <c r="C34" s="66">
        <v>0.4893822878970646</v>
      </c>
      <c r="D34" s="75"/>
      <c r="E34" s="71"/>
      <c r="F34" s="71"/>
    </row>
    <row r="35" spans="1:6" ht="15" thickBot="1">
      <c r="A35" s="76" t="s">
        <v>10</v>
      </c>
      <c r="B35" s="77">
        <v>0.0641199617778605</v>
      </c>
      <c r="C35" s="78">
        <v>0.12032171722243823</v>
      </c>
      <c r="D35" s="75"/>
      <c r="E35" s="71"/>
      <c r="F35" s="71"/>
    </row>
    <row r="36" spans="1:6" ht="14.25">
      <c r="A36" s="70"/>
      <c r="B36" s="71"/>
      <c r="C36" s="71"/>
      <c r="D36" s="75"/>
      <c r="E36" s="71"/>
      <c r="F36" s="71"/>
    </row>
    <row r="37" spans="1:6" ht="14.25">
      <c r="A37" s="70"/>
      <c r="B37" s="71"/>
      <c r="C37" s="71"/>
      <c r="D37" s="75"/>
      <c r="E37" s="71"/>
      <c r="F37" s="7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0.75" thickBot="1">
      <c r="A2" s="15" t="s">
        <v>42</v>
      </c>
      <c r="B2" s="48" t="s">
        <v>26</v>
      </c>
      <c r="C2" s="18" t="s">
        <v>37</v>
      </c>
      <c r="D2" s="18" t="s">
        <v>38</v>
      </c>
      <c r="E2" s="17" t="s">
        <v>43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09" t="s">
        <v>87</v>
      </c>
      <c r="C3" s="110" t="s">
        <v>40</v>
      </c>
      <c r="D3" s="111" t="s">
        <v>39</v>
      </c>
      <c r="E3" s="112">
        <v>7687980.26</v>
      </c>
      <c r="F3" s="113">
        <v>173808</v>
      </c>
      <c r="G3" s="112">
        <v>44.23260298720427</v>
      </c>
      <c r="H3" s="53">
        <v>100</v>
      </c>
      <c r="I3" s="109" t="s">
        <v>99</v>
      </c>
      <c r="J3" s="114" t="s">
        <v>80</v>
      </c>
      <c r="K3" s="49"/>
    </row>
    <row r="4" spans="1:11" ht="14.25">
      <c r="A4" s="21">
        <v>2</v>
      </c>
      <c r="B4" s="109" t="s">
        <v>111</v>
      </c>
      <c r="C4" s="110" t="s">
        <v>40</v>
      </c>
      <c r="D4" s="111" t="s">
        <v>39</v>
      </c>
      <c r="E4" s="112">
        <v>950361.2801</v>
      </c>
      <c r="F4" s="113">
        <v>648</v>
      </c>
      <c r="G4" s="112">
        <v>1466.6069137345678</v>
      </c>
      <c r="H4" s="53">
        <v>5000</v>
      </c>
      <c r="I4" s="109" t="s">
        <v>22</v>
      </c>
      <c r="J4" s="114" t="s">
        <v>36</v>
      </c>
      <c r="K4" s="50"/>
    </row>
    <row r="5" spans="1:10" ht="15.75" thickBot="1">
      <c r="A5" s="181" t="s">
        <v>51</v>
      </c>
      <c r="B5" s="182"/>
      <c r="C5" s="115" t="s">
        <v>52</v>
      </c>
      <c r="D5" s="115" t="s">
        <v>52</v>
      </c>
      <c r="E5" s="97">
        <f>SUM(E3:E4)</f>
        <v>8638341.540099999</v>
      </c>
      <c r="F5" s="98">
        <f>SUM(F3:F4)</f>
        <v>174456</v>
      </c>
      <c r="G5" s="115" t="s">
        <v>52</v>
      </c>
      <c r="H5" s="115" t="s">
        <v>52</v>
      </c>
      <c r="I5" s="115" t="s">
        <v>52</v>
      </c>
      <c r="J5" s="115" t="s">
        <v>52</v>
      </c>
    </row>
    <row r="6" spans="1:10" ht="15" thickBot="1">
      <c r="A6" s="198"/>
      <c r="B6" s="198"/>
      <c r="C6" s="198"/>
      <c r="D6" s="198"/>
      <c r="E6" s="198"/>
      <c r="F6" s="198"/>
      <c r="G6" s="198"/>
      <c r="H6" s="198"/>
      <c r="I6" s="170"/>
      <c r="J6" s="170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1" customFormat="1" ht="16.5" thickBot="1">
      <c r="A1" s="196" t="s">
        <v>123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s="22" customFormat="1" ht="15.75" customHeight="1" thickBot="1">
      <c r="A2" s="187" t="s">
        <v>42</v>
      </c>
      <c r="B2" s="101"/>
      <c r="C2" s="102"/>
      <c r="D2" s="103"/>
      <c r="E2" s="189" t="s">
        <v>71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4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s="22" customFormat="1" ht="14.25" collapsed="1">
      <c r="A4" s="21">
        <v>1</v>
      </c>
      <c r="B4" s="27" t="s">
        <v>111</v>
      </c>
      <c r="C4" s="105">
        <v>38945</v>
      </c>
      <c r="D4" s="105">
        <v>39016</v>
      </c>
      <c r="E4" s="99">
        <v>-0.010492105530370832</v>
      </c>
      <c r="F4" s="99">
        <v>-0.04056233404188769</v>
      </c>
      <c r="G4" s="99">
        <v>-0.1074785291898035</v>
      </c>
      <c r="H4" s="99">
        <v>-0.08248171803652793</v>
      </c>
      <c r="I4" s="99">
        <v>-0.08090242144790649</v>
      </c>
      <c r="J4" s="106">
        <v>-0.7066786172530961</v>
      </c>
      <c r="K4" s="123">
        <v>-0.10610706009075155</v>
      </c>
    </row>
    <row r="5" spans="1:11" s="22" customFormat="1" ht="14.25" collapsed="1">
      <c r="A5" s="21">
        <v>2</v>
      </c>
      <c r="B5" s="27" t="s">
        <v>87</v>
      </c>
      <c r="C5" s="105">
        <v>40555</v>
      </c>
      <c r="D5" s="105">
        <v>40626</v>
      </c>
      <c r="E5" s="99">
        <v>0.04794692548483859</v>
      </c>
      <c r="F5" s="99">
        <v>0.0531421409324071</v>
      </c>
      <c r="G5" s="99">
        <v>0.2430749452062657</v>
      </c>
      <c r="H5" s="99">
        <v>0.5878710956876316</v>
      </c>
      <c r="I5" s="99">
        <v>0.6228684925452261</v>
      </c>
      <c r="J5" s="106">
        <v>-0.5576739701279462</v>
      </c>
      <c r="K5" s="124">
        <v>-0.1175432874716873</v>
      </c>
    </row>
    <row r="6" spans="1:11" s="22" customFormat="1" ht="15.75" collapsed="1" thickBot="1">
      <c r="A6" s="171"/>
      <c r="B6" s="172" t="s">
        <v>107</v>
      </c>
      <c r="C6" s="173" t="s">
        <v>52</v>
      </c>
      <c r="D6" s="173" t="s">
        <v>52</v>
      </c>
      <c r="E6" s="174">
        <f>AVERAGE(E4:E5)</f>
        <v>0.018727409977233878</v>
      </c>
      <c r="F6" s="174">
        <f>AVERAGE(F4:F5)</f>
        <v>0.006289903445259704</v>
      </c>
      <c r="G6" s="174">
        <f>AVERAGE(G4:G5)</f>
        <v>0.06779820800823111</v>
      </c>
      <c r="H6" s="174">
        <f>AVERAGE(H4:H5)</f>
        <v>0.25269468882555185</v>
      </c>
      <c r="I6" s="174">
        <f>AVERAGE(I4:I5)</f>
        <v>0.2709830355486598</v>
      </c>
      <c r="J6" s="173" t="s">
        <v>52</v>
      </c>
      <c r="K6" s="173" t="s">
        <v>52</v>
      </c>
    </row>
    <row r="7" spans="1:11" s="22" customFormat="1" ht="14.25" hidden="1">
      <c r="A7" s="201" t="s">
        <v>96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1" s="22" customFormat="1" ht="15" hidden="1" thickBot="1">
      <c r="A8" s="200" t="s">
        <v>97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3:4" s="22" customFormat="1" ht="15.75" customHeight="1" hidden="1">
      <c r="C9" s="65"/>
      <c r="D9" s="65"/>
    </row>
    <row r="10" spans="1:11" ht="15" thickBot="1">
      <c r="A10" s="199"/>
      <c r="B10" s="199"/>
      <c r="C10" s="199"/>
      <c r="D10" s="199"/>
      <c r="E10" s="199"/>
      <c r="F10" s="199"/>
      <c r="G10" s="199"/>
      <c r="H10" s="199"/>
      <c r="I10" s="175"/>
      <c r="J10" s="175"/>
      <c r="K10" s="175"/>
    </row>
    <row r="11" spans="2:5" ht="14.25">
      <c r="B11" s="29"/>
      <c r="C11" s="107"/>
      <c r="E11" s="107"/>
    </row>
    <row r="12" spans="5:6" ht="14.25">
      <c r="E12" s="107"/>
      <c r="F12" s="107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zoomScale="85" zoomScaleNormal="85" workbookViewId="0" topLeftCell="A1">
      <selection activeCell="B4" sqref="B4:G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92" t="s">
        <v>124</v>
      </c>
      <c r="B1" s="192"/>
      <c r="C1" s="192"/>
      <c r="D1" s="192"/>
      <c r="E1" s="192"/>
      <c r="F1" s="192"/>
      <c r="G1" s="192"/>
    </row>
    <row r="2" spans="1:7" s="29" customFormat="1" ht="15.75" customHeight="1" thickBot="1">
      <c r="A2" s="204" t="s">
        <v>42</v>
      </c>
      <c r="B2" s="89"/>
      <c r="C2" s="193" t="s">
        <v>27</v>
      </c>
      <c r="D2" s="202"/>
      <c r="E2" s="176" t="s">
        <v>70</v>
      </c>
      <c r="F2" s="203"/>
      <c r="G2" s="90"/>
    </row>
    <row r="3" spans="1:7" s="29" customFormat="1" ht="45.75" thickBot="1">
      <c r="A3" s="188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7" s="29" customFormat="1" ht="14.25">
      <c r="A4" s="21">
        <v>1</v>
      </c>
      <c r="B4" s="37" t="s">
        <v>87</v>
      </c>
      <c r="C4" s="38">
        <v>351.74970000000013</v>
      </c>
      <c r="D4" s="99">
        <v>0.047946925484850106</v>
      </c>
      <c r="E4" s="39">
        <v>0</v>
      </c>
      <c r="F4" s="99">
        <v>0</v>
      </c>
      <c r="G4" s="40">
        <v>0</v>
      </c>
    </row>
    <row r="5" spans="1:7" s="29" customFormat="1" ht="14.25">
      <c r="A5" s="21">
        <v>2</v>
      </c>
      <c r="B5" s="37" t="s">
        <v>111</v>
      </c>
      <c r="C5" s="38">
        <v>-10.077020000000019</v>
      </c>
      <c r="D5" s="99">
        <v>-0.010492105530309243</v>
      </c>
      <c r="E5" s="39">
        <v>0</v>
      </c>
      <c r="F5" s="99">
        <v>0</v>
      </c>
      <c r="G5" s="40">
        <v>0</v>
      </c>
    </row>
    <row r="6" spans="1:7" s="29" customFormat="1" ht="15.75" thickBot="1">
      <c r="A6" s="118"/>
      <c r="B6" s="91" t="s">
        <v>51</v>
      </c>
      <c r="C6" s="92">
        <v>341.6726800000001</v>
      </c>
      <c r="D6" s="96">
        <v>0.041181911169572934</v>
      </c>
      <c r="E6" s="93">
        <v>0</v>
      </c>
      <c r="F6" s="96">
        <v>0</v>
      </c>
      <c r="G6" s="119">
        <v>0</v>
      </c>
    </row>
    <row r="7" spans="1:8" s="29" customFormat="1" ht="15" customHeight="1" thickBot="1">
      <c r="A7" s="183"/>
      <c r="B7" s="183"/>
      <c r="C7" s="183"/>
      <c r="D7" s="183"/>
      <c r="E7" s="183"/>
      <c r="F7" s="183"/>
      <c r="G7" s="183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pans="2:5" s="29" customFormat="1" ht="15" thickBot="1">
      <c r="B29" s="80"/>
      <c r="C29" s="80"/>
      <c r="D29" s="81"/>
      <c r="E29" s="80"/>
    </row>
    <row r="30" s="29" customFormat="1" ht="14.25"/>
    <row r="31" s="29" customFormat="1" ht="14.25"/>
    <row r="32" s="29" customFormat="1" ht="14.25"/>
    <row r="33" s="29" customFormat="1" ht="14.25"/>
    <row r="34" s="29" customFormat="1" ht="14.25"/>
    <row r="35" spans="2:5" s="29" customFormat="1" ht="30.75" thickBot="1">
      <c r="B35" s="47" t="s">
        <v>26</v>
      </c>
      <c r="C35" s="35" t="s">
        <v>58</v>
      </c>
      <c r="D35" s="35" t="s">
        <v>59</v>
      </c>
      <c r="E35" s="36" t="s">
        <v>55</v>
      </c>
    </row>
    <row r="36" spans="2:5" s="29" customFormat="1" ht="14.25">
      <c r="B36" s="131" t="str">
        <f aca="true" t="shared" si="0" ref="B36:D37">B4</f>
        <v>Індекс Української Біржі</v>
      </c>
      <c r="C36" s="132">
        <f t="shared" si="0"/>
        <v>351.74970000000013</v>
      </c>
      <c r="D36" s="159">
        <f t="shared" si="0"/>
        <v>0.047946925484850106</v>
      </c>
      <c r="E36" s="133">
        <f>G4</f>
        <v>0</v>
      </c>
    </row>
    <row r="37" spans="2:6" ht="14.25">
      <c r="B37" s="37" t="str">
        <f t="shared" si="0"/>
        <v>ТАСК Універсал</v>
      </c>
      <c r="C37" s="38">
        <f t="shared" si="0"/>
        <v>-10.077020000000019</v>
      </c>
      <c r="D37" s="160">
        <f t="shared" si="0"/>
        <v>-0.010492105530309243</v>
      </c>
      <c r="E37" s="40">
        <f>G5</f>
        <v>0</v>
      </c>
      <c r="F37" s="19"/>
    </row>
    <row r="38" spans="2:6" ht="14.25">
      <c r="B38" s="37"/>
      <c r="C38" s="38"/>
      <c r="D38" s="160"/>
      <c r="E38" s="40"/>
      <c r="F38" s="19"/>
    </row>
    <row r="39" spans="2:6" ht="14.25">
      <c r="B39" s="161"/>
      <c r="C39" s="162"/>
      <c r="D39" s="163"/>
      <c r="E39" s="164"/>
      <c r="F39" s="19"/>
    </row>
    <row r="40" spans="2:6" ht="14.25">
      <c r="B40" s="29"/>
      <c r="C40" s="165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90</v>
      </c>
      <c r="C1" s="10"/>
      <c r="D1" s="10"/>
    </row>
    <row r="2" spans="1:4" ht="14.25">
      <c r="A2" s="27" t="s">
        <v>111</v>
      </c>
      <c r="B2" s="143">
        <v>-0.010492105530370832</v>
      </c>
      <c r="C2" s="10"/>
      <c r="D2" s="10"/>
    </row>
    <row r="3" spans="1:4" ht="14.25">
      <c r="A3" s="27" t="s">
        <v>87</v>
      </c>
      <c r="B3" s="144">
        <v>0.04794692548483859</v>
      </c>
      <c r="C3" s="10"/>
      <c r="D3" s="10"/>
    </row>
    <row r="4" spans="1:4" ht="14.25">
      <c r="A4" s="27" t="s">
        <v>31</v>
      </c>
      <c r="B4" s="144">
        <v>0.018727409977233878</v>
      </c>
      <c r="C4" s="10"/>
      <c r="D4" s="10"/>
    </row>
    <row r="5" spans="1:4" ht="14.25">
      <c r="A5" s="27" t="s">
        <v>1</v>
      </c>
      <c r="B5" s="144">
        <v>0.04933692168770687</v>
      </c>
      <c r="C5" s="10"/>
      <c r="D5" s="10"/>
    </row>
    <row r="6" spans="1:4" ht="14.25">
      <c r="A6" s="27" t="s">
        <v>0</v>
      </c>
      <c r="B6" s="144">
        <v>0.024892643926963</v>
      </c>
      <c r="C6" s="10"/>
      <c r="D6" s="10"/>
    </row>
    <row r="7" spans="1:4" ht="14.25">
      <c r="A7" s="27" t="s">
        <v>32</v>
      </c>
      <c r="B7" s="144">
        <v>0.02724417328357176</v>
      </c>
      <c r="C7" s="10"/>
      <c r="D7" s="10"/>
    </row>
    <row r="8" spans="1:4" ht="14.25">
      <c r="A8" s="27" t="s">
        <v>33</v>
      </c>
      <c r="B8" s="144">
        <v>0.04010389461436947</v>
      </c>
      <c r="C8" s="10"/>
      <c r="D8" s="10"/>
    </row>
    <row r="9" spans="1:4" ht="14.25">
      <c r="A9" s="27" t="s">
        <v>34</v>
      </c>
      <c r="B9" s="144">
        <v>0.011917808219178082</v>
      </c>
      <c r="C9" s="10"/>
      <c r="D9" s="10"/>
    </row>
    <row r="10" spans="1:4" ht="15" thickBot="1">
      <c r="A10" s="76" t="s">
        <v>109</v>
      </c>
      <c r="B10" s="145">
        <v>0.01874922306134641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0" t="s">
        <v>116</v>
      </c>
      <c r="B1" s="180"/>
      <c r="C1" s="180"/>
      <c r="D1" s="180"/>
      <c r="E1" s="180"/>
      <c r="F1" s="180"/>
      <c r="G1" s="180"/>
      <c r="H1" s="180"/>
      <c r="I1" s="13"/>
    </row>
    <row r="2" spans="1:9" ht="30.75" thickBot="1">
      <c r="A2" s="15" t="s">
        <v>42</v>
      </c>
      <c r="B2" s="16" t="s">
        <v>91</v>
      </c>
      <c r="C2" s="17" t="s">
        <v>43</v>
      </c>
      <c r="D2" s="17" t="s">
        <v>44</v>
      </c>
      <c r="E2" s="17" t="s">
        <v>45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2" t="s">
        <v>79</v>
      </c>
      <c r="C3" s="83">
        <v>26259321.4</v>
      </c>
      <c r="D3" s="84">
        <v>49294</v>
      </c>
      <c r="E3" s="83">
        <v>532.708268754818</v>
      </c>
      <c r="F3" s="84">
        <v>100</v>
      </c>
      <c r="G3" s="82" t="s">
        <v>99</v>
      </c>
      <c r="H3" s="85" t="s">
        <v>80</v>
      </c>
      <c r="I3" s="19"/>
    </row>
    <row r="4" spans="1:9" ht="14.25">
      <c r="A4" s="21">
        <v>2</v>
      </c>
      <c r="B4" s="82" t="s">
        <v>61</v>
      </c>
      <c r="C4" s="83">
        <v>6338887.04</v>
      </c>
      <c r="D4" s="84">
        <v>5667205</v>
      </c>
      <c r="E4" s="83">
        <v>1.1185208652236862</v>
      </c>
      <c r="F4" s="84">
        <v>1</v>
      </c>
      <c r="G4" s="82" t="s">
        <v>21</v>
      </c>
      <c r="H4" s="85" t="s">
        <v>50</v>
      </c>
      <c r="I4" s="19"/>
    </row>
    <row r="5" spans="1:9" ht="14.25" customHeight="1">
      <c r="A5" s="21">
        <v>3</v>
      </c>
      <c r="B5" s="82" t="s">
        <v>62</v>
      </c>
      <c r="C5" s="83">
        <v>5638097.94</v>
      </c>
      <c r="D5" s="84">
        <v>3643</v>
      </c>
      <c r="E5" s="83">
        <v>1547.652467746363</v>
      </c>
      <c r="F5" s="84">
        <v>1000</v>
      </c>
      <c r="G5" s="82" t="s">
        <v>82</v>
      </c>
      <c r="H5" s="85" t="s">
        <v>89</v>
      </c>
      <c r="I5" s="19"/>
    </row>
    <row r="6" spans="1:9" ht="14.25">
      <c r="A6" s="21">
        <v>4</v>
      </c>
      <c r="B6" s="82" t="s">
        <v>84</v>
      </c>
      <c r="C6" s="83">
        <v>5195875.72</v>
      </c>
      <c r="D6" s="84">
        <v>1847</v>
      </c>
      <c r="E6" s="83">
        <v>2813.1433243096913</v>
      </c>
      <c r="F6" s="84">
        <v>1000</v>
      </c>
      <c r="G6" s="82" t="s">
        <v>19</v>
      </c>
      <c r="H6" s="85" t="s">
        <v>47</v>
      </c>
      <c r="I6" s="19"/>
    </row>
    <row r="7" spans="1:9" ht="14.25" customHeight="1">
      <c r="A7" s="21">
        <v>5</v>
      </c>
      <c r="B7" s="82" t="s">
        <v>81</v>
      </c>
      <c r="C7" s="83">
        <v>4542968.6</v>
      </c>
      <c r="D7" s="84">
        <v>4555</v>
      </c>
      <c r="E7" s="83">
        <v>997.3586388583973</v>
      </c>
      <c r="F7" s="84">
        <v>1000</v>
      </c>
      <c r="G7" s="82" t="s">
        <v>99</v>
      </c>
      <c r="H7" s="85" t="s">
        <v>80</v>
      </c>
      <c r="I7" s="19"/>
    </row>
    <row r="8" spans="1:9" ht="14.25">
      <c r="A8" s="21">
        <v>6</v>
      </c>
      <c r="B8" s="82" t="s">
        <v>65</v>
      </c>
      <c r="C8" s="83">
        <v>3774851.39</v>
      </c>
      <c r="D8" s="84">
        <v>1256</v>
      </c>
      <c r="E8" s="83">
        <v>3005.454928343949</v>
      </c>
      <c r="F8" s="84">
        <v>1000</v>
      </c>
      <c r="G8" s="82" t="s">
        <v>46</v>
      </c>
      <c r="H8" s="85" t="s">
        <v>64</v>
      </c>
      <c r="I8" s="19"/>
    </row>
    <row r="9" spans="1:9" ht="14.25">
      <c r="A9" s="21">
        <v>7</v>
      </c>
      <c r="B9" s="82" t="s">
        <v>20</v>
      </c>
      <c r="C9" s="83">
        <v>3439598.34</v>
      </c>
      <c r="D9" s="84">
        <v>1193</v>
      </c>
      <c r="E9" s="83">
        <v>2883.150326906957</v>
      </c>
      <c r="F9" s="84">
        <v>1000</v>
      </c>
      <c r="G9" s="82" t="s">
        <v>21</v>
      </c>
      <c r="H9" s="85" t="s">
        <v>50</v>
      </c>
      <c r="I9" s="19"/>
    </row>
    <row r="10" spans="1:9" ht="14.25">
      <c r="A10" s="21">
        <v>8</v>
      </c>
      <c r="B10" s="82" t="s">
        <v>85</v>
      </c>
      <c r="C10" s="83">
        <v>3134760.66</v>
      </c>
      <c r="D10" s="84">
        <v>1315</v>
      </c>
      <c r="E10" s="83">
        <v>2383.848410646388</v>
      </c>
      <c r="F10" s="84">
        <v>1000</v>
      </c>
      <c r="G10" s="82" t="s">
        <v>19</v>
      </c>
      <c r="H10" s="85" t="s">
        <v>47</v>
      </c>
      <c r="I10" s="19"/>
    </row>
    <row r="11" spans="1:9" ht="14.25">
      <c r="A11" s="21">
        <v>9</v>
      </c>
      <c r="B11" s="82" t="s">
        <v>63</v>
      </c>
      <c r="C11" s="83">
        <v>2902927.87</v>
      </c>
      <c r="D11" s="84">
        <v>699</v>
      </c>
      <c r="E11" s="83">
        <v>4152.972632331903</v>
      </c>
      <c r="F11" s="84">
        <v>1000</v>
      </c>
      <c r="G11" s="82" t="s">
        <v>18</v>
      </c>
      <c r="H11" s="85" t="s">
        <v>64</v>
      </c>
      <c r="I11" s="19"/>
    </row>
    <row r="12" spans="1:9" ht="14.25">
      <c r="A12" s="21">
        <v>10</v>
      </c>
      <c r="B12" s="82" t="s">
        <v>106</v>
      </c>
      <c r="C12" s="83">
        <v>1726431.01</v>
      </c>
      <c r="D12" s="84">
        <v>10185</v>
      </c>
      <c r="E12" s="83">
        <v>169.5072174766814</v>
      </c>
      <c r="F12" s="84">
        <v>100</v>
      </c>
      <c r="G12" s="82" t="s">
        <v>99</v>
      </c>
      <c r="H12" s="85" t="s">
        <v>80</v>
      </c>
      <c r="I12" s="19"/>
    </row>
    <row r="13" spans="1:9" ht="14.25">
      <c r="A13" s="21">
        <v>11</v>
      </c>
      <c r="B13" s="82" t="s">
        <v>75</v>
      </c>
      <c r="C13" s="83">
        <v>1720296.47</v>
      </c>
      <c r="D13" s="84">
        <v>1324</v>
      </c>
      <c r="E13" s="83">
        <v>1299.317575528701</v>
      </c>
      <c r="F13" s="84">
        <v>1000</v>
      </c>
      <c r="G13" s="82" t="s">
        <v>76</v>
      </c>
      <c r="H13" s="85" t="s">
        <v>77</v>
      </c>
      <c r="I13" s="19"/>
    </row>
    <row r="14" spans="1:9" ht="14.25">
      <c r="A14" s="21">
        <v>12</v>
      </c>
      <c r="B14" s="82" t="s">
        <v>86</v>
      </c>
      <c r="C14" s="83">
        <v>1291486.31</v>
      </c>
      <c r="D14" s="84">
        <v>584</v>
      </c>
      <c r="E14" s="83">
        <v>2211.449160958904</v>
      </c>
      <c r="F14" s="84">
        <v>1000</v>
      </c>
      <c r="G14" s="82" t="s">
        <v>19</v>
      </c>
      <c r="H14" s="85" t="s">
        <v>47</v>
      </c>
      <c r="I14" s="19"/>
    </row>
    <row r="15" spans="1:9" ht="14.25">
      <c r="A15" s="21">
        <v>13</v>
      </c>
      <c r="B15" s="82" t="s">
        <v>125</v>
      </c>
      <c r="C15" s="83">
        <v>1000520.4</v>
      </c>
      <c r="D15" s="84">
        <v>955</v>
      </c>
      <c r="E15" s="83">
        <v>1047.665340314136</v>
      </c>
      <c r="F15" s="84">
        <v>1000</v>
      </c>
      <c r="G15" s="82" t="s">
        <v>22</v>
      </c>
      <c r="H15" s="85" t="s">
        <v>36</v>
      </c>
      <c r="I15" s="19"/>
    </row>
    <row r="16" spans="1:9" ht="14.25">
      <c r="A16" s="21">
        <v>14</v>
      </c>
      <c r="B16" s="82" t="s">
        <v>83</v>
      </c>
      <c r="C16" s="83">
        <v>883548.94</v>
      </c>
      <c r="D16" s="84">
        <v>1415</v>
      </c>
      <c r="E16" s="83">
        <v>624.4162120141342</v>
      </c>
      <c r="F16" s="84">
        <v>1000</v>
      </c>
      <c r="G16" s="82" t="s">
        <v>19</v>
      </c>
      <c r="H16" s="85" t="s">
        <v>47</v>
      </c>
      <c r="I16" s="19"/>
    </row>
    <row r="17" spans="1:9" ht="14.25">
      <c r="A17" s="21">
        <v>15</v>
      </c>
      <c r="B17" s="82" t="s">
        <v>24</v>
      </c>
      <c r="C17" s="83">
        <v>837700.44</v>
      </c>
      <c r="D17" s="84">
        <v>8548</v>
      </c>
      <c r="E17" s="83">
        <v>97.99958352831071</v>
      </c>
      <c r="F17" s="84">
        <v>100</v>
      </c>
      <c r="G17" s="82" t="s">
        <v>48</v>
      </c>
      <c r="H17" s="85" t="s">
        <v>102</v>
      </c>
      <c r="I17" s="19"/>
    </row>
    <row r="18" spans="1:9" ht="14.25">
      <c r="A18" s="21">
        <v>16</v>
      </c>
      <c r="B18" s="82" t="s">
        <v>113</v>
      </c>
      <c r="C18" s="83">
        <v>718095.1899</v>
      </c>
      <c r="D18" s="84">
        <v>8850</v>
      </c>
      <c r="E18" s="83">
        <v>81.14069942372882</v>
      </c>
      <c r="F18" s="84">
        <v>100</v>
      </c>
      <c r="G18" s="82" t="s">
        <v>114</v>
      </c>
      <c r="H18" s="85" t="s">
        <v>115</v>
      </c>
      <c r="I18" s="19"/>
    </row>
    <row r="19" spans="1:9" ht="14.25">
      <c r="A19" s="21">
        <v>17</v>
      </c>
      <c r="B19" s="82" t="s">
        <v>66</v>
      </c>
      <c r="C19" s="83">
        <v>363275.76</v>
      </c>
      <c r="D19" s="84">
        <v>121</v>
      </c>
      <c r="E19" s="83">
        <v>3002.279008264463</v>
      </c>
      <c r="F19" s="84">
        <v>1000</v>
      </c>
      <c r="G19" s="82" t="s">
        <v>46</v>
      </c>
      <c r="H19" s="85" t="s">
        <v>64</v>
      </c>
      <c r="I19" s="19"/>
    </row>
    <row r="20" spans="1:8" ht="15" customHeight="1" thickBot="1">
      <c r="A20" s="181" t="s">
        <v>51</v>
      </c>
      <c r="B20" s="182"/>
      <c r="C20" s="97">
        <f>SUM(C3:C19)</f>
        <v>69768643.47989999</v>
      </c>
      <c r="D20" s="98">
        <f>SUM(D3:D19)</f>
        <v>5762989</v>
      </c>
      <c r="E20" s="57" t="s">
        <v>52</v>
      </c>
      <c r="F20" s="57" t="s">
        <v>52</v>
      </c>
      <c r="G20" s="57" t="s">
        <v>52</v>
      </c>
      <c r="H20" s="57" t="s">
        <v>52</v>
      </c>
    </row>
    <row r="21" spans="1:8" ht="15" customHeight="1">
      <c r="A21" s="184" t="s">
        <v>100</v>
      </c>
      <c r="B21" s="184"/>
      <c r="C21" s="184"/>
      <c r="D21" s="184"/>
      <c r="E21" s="184"/>
      <c r="F21" s="184"/>
      <c r="G21" s="184"/>
      <c r="H21" s="184"/>
    </row>
    <row r="22" spans="1:8" ht="15" customHeight="1" thickBot="1">
      <c r="A22" s="183"/>
      <c r="B22" s="183"/>
      <c r="C22" s="183"/>
      <c r="D22" s="183"/>
      <c r="E22" s="183"/>
      <c r="F22" s="183"/>
      <c r="G22" s="183"/>
      <c r="H22" s="183"/>
    </row>
    <row r="24" spans="2:4" ht="14.25">
      <c r="B24" s="20" t="s">
        <v>57</v>
      </c>
      <c r="C24" s="23">
        <f>C20-SUM(C3:C12)</f>
        <v>6814923.509900004</v>
      </c>
      <c r="D24" s="130">
        <f>C24/$C$20</f>
        <v>0.09767888796438116</v>
      </c>
    </row>
    <row r="25" spans="2:8" ht="14.25">
      <c r="B25" s="82" t="str">
        <f>B3</f>
        <v>КІНТО-Класичний</v>
      </c>
      <c r="C25" s="83">
        <f>C3</f>
        <v>26259321.4</v>
      </c>
      <c r="D25" s="130">
        <f>C25/$C$20</f>
        <v>0.3763771243103671</v>
      </c>
      <c r="H25" s="19"/>
    </row>
    <row r="26" spans="2:8" ht="14.25">
      <c r="B26" s="82" t="str">
        <f>B4</f>
        <v>ОТП Фонд Акцій</v>
      </c>
      <c r="C26" s="83">
        <f>C4</f>
        <v>6338887.04</v>
      </c>
      <c r="D26" s="130">
        <f aca="true" t="shared" si="0" ref="D26:D34">C26/$C$20</f>
        <v>0.09085581607769402</v>
      </c>
      <c r="H26" s="19"/>
    </row>
    <row r="27" spans="2:8" ht="14.25">
      <c r="B27" s="82" t="str">
        <f aca="true" t="shared" si="1" ref="B27:C34">B5</f>
        <v>Софіївський</v>
      </c>
      <c r="C27" s="83">
        <f t="shared" si="1"/>
        <v>5638097.94</v>
      </c>
      <c r="D27" s="130">
        <f t="shared" si="0"/>
        <v>0.08081134530907584</v>
      </c>
      <c r="H27" s="19"/>
    </row>
    <row r="28" spans="2:8" ht="14.25">
      <c r="B28" s="82" t="str">
        <f t="shared" si="1"/>
        <v>УНIВЕР.УА/Михайло Грушевський: Фонд Державних Паперiв</v>
      </c>
      <c r="C28" s="83">
        <f t="shared" si="1"/>
        <v>5195875.72</v>
      </c>
      <c r="D28" s="130">
        <f t="shared" si="0"/>
        <v>0.07447293599017597</v>
      </c>
      <c r="H28" s="19"/>
    </row>
    <row r="29" spans="2:8" ht="14.25">
      <c r="B29" s="82" t="str">
        <f t="shared" si="1"/>
        <v>КІНТО-Еквіті</v>
      </c>
      <c r="C29" s="83">
        <f t="shared" si="1"/>
        <v>4542968.6</v>
      </c>
      <c r="D29" s="130">
        <f t="shared" si="0"/>
        <v>0.06511476178132669</v>
      </c>
      <c r="H29" s="19"/>
    </row>
    <row r="30" spans="2:8" ht="14.25">
      <c r="B30" s="82" t="str">
        <f t="shared" si="1"/>
        <v>Альтус-Депозит</v>
      </c>
      <c r="C30" s="83">
        <f t="shared" si="1"/>
        <v>3774851.39</v>
      </c>
      <c r="D30" s="130">
        <f t="shared" si="0"/>
        <v>0.05410527139011262</v>
      </c>
      <c r="H30" s="19"/>
    </row>
    <row r="31" spans="2:8" ht="14.25">
      <c r="B31" s="82" t="str">
        <f t="shared" si="1"/>
        <v>ОТП Класичний</v>
      </c>
      <c r="C31" s="83">
        <f t="shared" si="1"/>
        <v>3439598.34</v>
      </c>
      <c r="D31" s="130">
        <f t="shared" si="0"/>
        <v>0.04930006043461246</v>
      </c>
      <c r="H31" s="19"/>
    </row>
    <row r="32" spans="2:8" ht="14.25">
      <c r="B32" s="82" t="str">
        <f t="shared" si="1"/>
        <v>УНIВЕР.УА/Тарас Шевченко: Фонд Заощаджень</v>
      </c>
      <c r="C32" s="83">
        <f t="shared" si="1"/>
        <v>3134760.66</v>
      </c>
      <c r="D32" s="130">
        <f t="shared" si="0"/>
        <v>0.04493079560738643</v>
      </c>
      <c r="H32" s="19"/>
    </row>
    <row r="33" spans="2:4" ht="14.25">
      <c r="B33" s="82" t="str">
        <f t="shared" si="1"/>
        <v>Альтус-Збалансований</v>
      </c>
      <c r="C33" s="83">
        <f t="shared" si="1"/>
        <v>2902927.87</v>
      </c>
      <c r="D33" s="130">
        <f t="shared" si="0"/>
        <v>0.041607916181376235</v>
      </c>
    </row>
    <row r="34" spans="2:4" ht="14.25">
      <c r="B34" s="82" t="str">
        <f t="shared" si="1"/>
        <v>КІНТО-Казначейський</v>
      </c>
      <c r="C34" s="83">
        <f t="shared" si="1"/>
        <v>1726431.01</v>
      </c>
      <c r="D34" s="130">
        <f t="shared" si="0"/>
        <v>0.0247450849534917</v>
      </c>
    </row>
  </sheetData>
  <mergeCells count="4">
    <mergeCell ref="A1:H1"/>
    <mergeCell ref="A20:B20"/>
    <mergeCell ref="A22:H22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6" t="s">
        <v>117</v>
      </c>
      <c r="B1" s="186"/>
      <c r="C1" s="186"/>
      <c r="D1" s="186"/>
      <c r="E1" s="186"/>
      <c r="F1" s="186"/>
      <c r="G1" s="186"/>
      <c r="H1" s="186"/>
      <c r="I1" s="186"/>
      <c r="J1" s="100"/>
    </row>
    <row r="2" spans="1:11" s="20" customFormat="1" ht="15.75" customHeight="1" thickBot="1">
      <c r="A2" s="187" t="s">
        <v>42</v>
      </c>
      <c r="B2" s="101"/>
      <c r="C2" s="102"/>
      <c r="D2" s="103"/>
      <c r="E2" s="189" t="s">
        <v>71</v>
      </c>
      <c r="F2" s="189"/>
      <c r="G2" s="189"/>
      <c r="H2" s="189"/>
      <c r="I2" s="189"/>
      <c r="J2" s="189"/>
      <c r="K2" s="189"/>
    </row>
    <row r="3" spans="1:11" s="22" customFormat="1" ht="60.75" thickBot="1">
      <c r="A3" s="188"/>
      <c r="B3" s="104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s="20" customFormat="1" ht="14.25" collapsed="1">
      <c r="A4" s="21">
        <v>1</v>
      </c>
      <c r="B4" s="151" t="s">
        <v>79</v>
      </c>
      <c r="C4" s="152">
        <v>38118</v>
      </c>
      <c r="D4" s="152">
        <v>38182</v>
      </c>
      <c r="E4" s="153">
        <v>0.06544536824998026</v>
      </c>
      <c r="F4" s="153">
        <v>0.0989152300470666</v>
      </c>
      <c r="G4" s="153">
        <v>0.14570251788240918</v>
      </c>
      <c r="H4" s="153">
        <v>0.23516693496185614</v>
      </c>
      <c r="I4" s="153">
        <v>0.22821514455231529</v>
      </c>
      <c r="J4" s="154">
        <v>4.32708268754746</v>
      </c>
      <c r="K4" s="123">
        <v>0.13489904901684402</v>
      </c>
    </row>
    <row r="5" spans="1:11" s="20" customFormat="1" ht="14.25" collapsed="1">
      <c r="A5" s="21">
        <v>2</v>
      </c>
      <c r="B5" s="151" t="s">
        <v>63</v>
      </c>
      <c r="C5" s="152">
        <v>38828</v>
      </c>
      <c r="D5" s="152">
        <v>39028</v>
      </c>
      <c r="E5" s="153">
        <v>0.013546113290299422</v>
      </c>
      <c r="F5" s="153">
        <v>0.01940825971218585</v>
      </c>
      <c r="G5" s="153">
        <v>0.04127554864160543</v>
      </c>
      <c r="H5" s="153">
        <v>0.10014258195931314</v>
      </c>
      <c r="I5" s="153">
        <v>0.0642444719144264</v>
      </c>
      <c r="J5" s="154">
        <v>3.152972632331835</v>
      </c>
      <c r="K5" s="124">
        <v>0.1395229102060207</v>
      </c>
    </row>
    <row r="6" spans="1:11" s="20" customFormat="1" ht="14.25" collapsed="1">
      <c r="A6" s="21">
        <v>3</v>
      </c>
      <c r="B6" s="151" t="s">
        <v>86</v>
      </c>
      <c r="C6" s="152">
        <v>38919</v>
      </c>
      <c r="D6" s="152">
        <v>39092</v>
      </c>
      <c r="E6" s="153">
        <v>0.06683705456211375</v>
      </c>
      <c r="F6" s="153">
        <v>0.06883610889247804</v>
      </c>
      <c r="G6" s="153">
        <v>0.1083646025087821</v>
      </c>
      <c r="H6" s="153">
        <v>0.1798761935077351</v>
      </c>
      <c r="I6" s="153">
        <v>0.17158459388814484</v>
      </c>
      <c r="J6" s="154">
        <v>1.211449160958924</v>
      </c>
      <c r="K6" s="124">
        <v>0.0767989751711291</v>
      </c>
    </row>
    <row r="7" spans="1:11" s="20" customFormat="1" ht="14.25" collapsed="1">
      <c r="A7" s="21">
        <v>4</v>
      </c>
      <c r="B7" s="151" t="s">
        <v>83</v>
      </c>
      <c r="C7" s="152">
        <v>38919</v>
      </c>
      <c r="D7" s="152">
        <v>39092</v>
      </c>
      <c r="E7" s="153">
        <v>0.037065167901198404</v>
      </c>
      <c r="F7" s="153">
        <v>0.03355984723440364</v>
      </c>
      <c r="G7" s="153">
        <v>0.06251091661056152</v>
      </c>
      <c r="H7" s="153">
        <v>0.13768321785384696</v>
      </c>
      <c r="I7" s="153">
        <v>0.166677107260075</v>
      </c>
      <c r="J7" s="154">
        <v>-0.375583787985853</v>
      </c>
      <c r="K7" s="124">
        <v>-0.042956188809921136</v>
      </c>
    </row>
    <row r="8" spans="1:11" s="20" customFormat="1" ht="14.25" collapsed="1">
      <c r="A8" s="21">
        <v>5</v>
      </c>
      <c r="B8" s="151" t="s">
        <v>113</v>
      </c>
      <c r="C8" s="152">
        <v>38968</v>
      </c>
      <c r="D8" s="152">
        <v>39140</v>
      </c>
      <c r="E8" s="153">
        <v>0.00636834603582459</v>
      </c>
      <c r="F8" s="153">
        <v>0.005559446487070296</v>
      </c>
      <c r="G8" s="153">
        <v>-0.018446964659654896</v>
      </c>
      <c r="H8" s="153">
        <v>-0.015315738586486494</v>
      </c>
      <c r="I8" s="153">
        <v>-0.01886862212775886</v>
      </c>
      <c r="J8" s="154">
        <v>-0.18859300576272342</v>
      </c>
      <c r="K8" s="124">
        <v>-0.019532529994929715</v>
      </c>
    </row>
    <row r="9" spans="1:11" s="20" customFormat="1" ht="14.25" collapsed="1">
      <c r="A9" s="21">
        <v>6</v>
      </c>
      <c r="B9" s="151" t="s">
        <v>20</v>
      </c>
      <c r="C9" s="152">
        <v>39413</v>
      </c>
      <c r="D9" s="152">
        <v>39589</v>
      </c>
      <c r="E9" s="153">
        <v>0.010834332511236333</v>
      </c>
      <c r="F9" s="153">
        <v>0.02189616179772247</v>
      </c>
      <c r="G9" s="153">
        <v>0.07343872093021098</v>
      </c>
      <c r="H9" s="153">
        <v>0.16389072570788343</v>
      </c>
      <c r="I9" s="153">
        <v>0.1172139179536591</v>
      </c>
      <c r="J9" s="154">
        <v>1.8831503269072818</v>
      </c>
      <c r="K9" s="124">
        <v>0.11971661260214739</v>
      </c>
    </row>
    <row r="10" spans="1:11" s="20" customFormat="1" ht="14.25" collapsed="1">
      <c r="A10" s="21">
        <v>7</v>
      </c>
      <c r="B10" s="151" t="s">
        <v>125</v>
      </c>
      <c r="C10" s="152">
        <v>39429</v>
      </c>
      <c r="D10" s="152">
        <v>39618</v>
      </c>
      <c r="E10" s="153">
        <v>0.006775789947948141</v>
      </c>
      <c r="F10" s="153">
        <v>-0.0024945005218524052</v>
      </c>
      <c r="G10" s="153">
        <v>-0.06179124133919445</v>
      </c>
      <c r="H10" s="153">
        <v>0.14058259702754872</v>
      </c>
      <c r="I10" s="153">
        <v>0.11636337312006795</v>
      </c>
      <c r="J10" s="154">
        <v>0.04766534031414982</v>
      </c>
      <c r="K10" s="124">
        <v>0.005027625562662008</v>
      </c>
    </row>
    <row r="11" spans="1:11" s="20" customFormat="1" ht="14.25" collapsed="1">
      <c r="A11" s="21">
        <v>8</v>
      </c>
      <c r="B11" s="151" t="s">
        <v>66</v>
      </c>
      <c r="C11" s="152">
        <v>39527</v>
      </c>
      <c r="D11" s="152">
        <v>39715</v>
      </c>
      <c r="E11" s="153">
        <v>-0.02445332105845699</v>
      </c>
      <c r="F11" s="153">
        <v>-0.018810042642848024</v>
      </c>
      <c r="G11" s="153">
        <v>0.021943315635489125</v>
      </c>
      <c r="H11" s="153">
        <v>0.05776812446447166</v>
      </c>
      <c r="I11" s="153">
        <v>0.0339378953840892</v>
      </c>
      <c r="J11" s="154">
        <v>2.0022790082645465</v>
      </c>
      <c r="K11" s="124">
        <v>0.12963284827802068</v>
      </c>
    </row>
    <row r="12" spans="1:11" s="20" customFormat="1" ht="14.25" collapsed="1">
      <c r="A12" s="21">
        <v>9</v>
      </c>
      <c r="B12" s="151" t="s">
        <v>24</v>
      </c>
      <c r="C12" s="152">
        <v>39560</v>
      </c>
      <c r="D12" s="152">
        <v>39770</v>
      </c>
      <c r="E12" s="153">
        <v>0.016715782801641543</v>
      </c>
      <c r="F12" s="153">
        <v>0.04016109814762925</v>
      </c>
      <c r="G12" s="153">
        <v>0.1890705484376194</v>
      </c>
      <c r="H12" s="153">
        <v>0.6189384058739227</v>
      </c>
      <c r="I12" s="153">
        <v>0.5642771854450357</v>
      </c>
      <c r="J12" s="154">
        <v>-0.02000416471685218</v>
      </c>
      <c r="K12" s="124">
        <v>-0.00227591692124951</v>
      </c>
    </row>
    <row r="13" spans="1:11" s="20" customFormat="1" ht="14.25" collapsed="1">
      <c r="A13" s="21">
        <v>10</v>
      </c>
      <c r="B13" s="151" t="s">
        <v>81</v>
      </c>
      <c r="C13" s="152">
        <v>39884</v>
      </c>
      <c r="D13" s="152">
        <v>40001</v>
      </c>
      <c r="E13" s="153">
        <v>0.08029983801380802</v>
      </c>
      <c r="F13" s="153">
        <v>0.09449850675287941</v>
      </c>
      <c r="G13" s="153">
        <v>0.13344135124486423</v>
      </c>
      <c r="H13" s="153">
        <v>0.29357732782213275</v>
      </c>
      <c r="I13" s="153">
        <v>0.294721496574307</v>
      </c>
      <c r="J13" s="154">
        <v>-0.0026413611415784244</v>
      </c>
      <c r="K13" s="124">
        <v>-0.0003210969161100419</v>
      </c>
    </row>
    <row r="14" spans="1:11" s="20" customFormat="1" ht="14.25">
      <c r="A14" s="21">
        <v>11</v>
      </c>
      <c r="B14" s="151" t="s">
        <v>61</v>
      </c>
      <c r="C14" s="152">
        <v>40253</v>
      </c>
      <c r="D14" s="152">
        <v>40366</v>
      </c>
      <c r="E14" s="153">
        <v>0.011809146175721486</v>
      </c>
      <c r="F14" s="153">
        <v>0.022931637680526418</v>
      </c>
      <c r="G14" s="153">
        <v>0.15808189382656268</v>
      </c>
      <c r="H14" s="153">
        <v>0.38131424591861385</v>
      </c>
      <c r="I14" s="153">
        <v>0.35699969431307643</v>
      </c>
      <c r="J14" s="154">
        <v>0.11852086522367378</v>
      </c>
      <c r="K14" s="124">
        <v>0.01560040973312482</v>
      </c>
    </row>
    <row r="15" spans="1:11" s="20" customFormat="1" ht="14.25">
      <c r="A15" s="21">
        <v>12</v>
      </c>
      <c r="B15" s="151" t="s">
        <v>62</v>
      </c>
      <c r="C15" s="152">
        <v>40114</v>
      </c>
      <c r="D15" s="152">
        <v>40401</v>
      </c>
      <c r="E15" s="153">
        <v>0.048543198737377</v>
      </c>
      <c r="F15" s="153">
        <v>0.08620788417446179</v>
      </c>
      <c r="G15" s="153">
        <v>0.22565239332185527</v>
      </c>
      <c r="H15" s="153">
        <v>0.5201983027240331</v>
      </c>
      <c r="I15" s="153" t="s">
        <v>23</v>
      </c>
      <c r="J15" s="154">
        <v>0.5476524677463737</v>
      </c>
      <c r="K15" s="124">
        <v>0.063079950653262</v>
      </c>
    </row>
    <row r="16" spans="1:11" s="20" customFormat="1" ht="14.25">
      <c r="A16" s="21">
        <v>13</v>
      </c>
      <c r="B16" s="151" t="s">
        <v>65</v>
      </c>
      <c r="C16" s="152">
        <v>40226</v>
      </c>
      <c r="D16" s="152">
        <v>40430</v>
      </c>
      <c r="E16" s="153">
        <v>0.015957933648615974</v>
      </c>
      <c r="F16" s="153">
        <v>0.020189507377541993</v>
      </c>
      <c r="G16" s="153">
        <v>0.044628508131033806</v>
      </c>
      <c r="H16" s="153">
        <v>0.10597155526129765</v>
      </c>
      <c r="I16" s="153">
        <v>0.06976710302166511</v>
      </c>
      <c r="J16" s="154">
        <v>2.0054549283439482</v>
      </c>
      <c r="K16" s="124">
        <v>0.16866500311688482</v>
      </c>
    </row>
    <row r="17" spans="1:11" s="20" customFormat="1" ht="14.25" collapsed="1">
      <c r="A17" s="21">
        <v>14</v>
      </c>
      <c r="B17" s="151" t="s">
        <v>85</v>
      </c>
      <c r="C17" s="152">
        <v>40427</v>
      </c>
      <c r="D17" s="152">
        <v>40543</v>
      </c>
      <c r="E17" s="153">
        <v>0.015672820812500543</v>
      </c>
      <c r="F17" s="153">
        <v>0.02073915139135729</v>
      </c>
      <c r="G17" s="153">
        <v>0.044025426985484284</v>
      </c>
      <c r="H17" s="153">
        <v>0.11464211020032322</v>
      </c>
      <c r="I17" s="153">
        <v>0.07331889241849288</v>
      </c>
      <c r="J17" s="154">
        <v>1.383848410646419</v>
      </c>
      <c r="K17" s="124">
        <v>0.13733252771576443</v>
      </c>
    </row>
    <row r="18" spans="1:11" s="20" customFormat="1" ht="14.25" collapsed="1">
      <c r="A18" s="21">
        <v>15</v>
      </c>
      <c r="B18" s="151" t="s">
        <v>75</v>
      </c>
      <c r="C18" s="152">
        <v>40444</v>
      </c>
      <c r="D18" s="152">
        <v>40638</v>
      </c>
      <c r="E18" s="153">
        <v>0.030292893473720772</v>
      </c>
      <c r="F18" s="153">
        <v>0.034629072242943426</v>
      </c>
      <c r="G18" s="153">
        <v>0.012441296913315192</v>
      </c>
      <c r="H18" s="153">
        <v>0.0521578502919664</v>
      </c>
      <c r="I18" s="153">
        <v>0.04569995850620434</v>
      </c>
      <c r="J18" s="154">
        <v>0.29931757552869587</v>
      </c>
      <c r="K18" s="124">
        <v>0.04116727774527851</v>
      </c>
    </row>
    <row r="19" spans="1:11" s="20" customFormat="1" ht="14.25" collapsed="1">
      <c r="A19" s="21">
        <v>16</v>
      </c>
      <c r="B19" s="151" t="s">
        <v>84</v>
      </c>
      <c r="C19" s="152">
        <v>40427</v>
      </c>
      <c r="D19" s="152">
        <v>40708</v>
      </c>
      <c r="E19" s="153">
        <v>0.00934799355629612</v>
      </c>
      <c r="F19" s="153">
        <v>0.01648211066268268</v>
      </c>
      <c r="G19" s="153">
        <v>0.04439846463190644</v>
      </c>
      <c r="H19" s="153">
        <v>0.09761217545735379</v>
      </c>
      <c r="I19" s="153">
        <v>0.06018582855858545</v>
      </c>
      <c r="J19" s="154">
        <v>1.8131433243097157</v>
      </c>
      <c r="K19" s="124">
        <v>0.17846259382358576</v>
      </c>
    </row>
    <row r="20" spans="1:11" s="20" customFormat="1" ht="14.25" collapsed="1">
      <c r="A20" s="21">
        <v>17</v>
      </c>
      <c r="B20" s="151" t="s">
        <v>106</v>
      </c>
      <c r="C20" s="152">
        <v>41026</v>
      </c>
      <c r="D20" s="152">
        <v>41242</v>
      </c>
      <c r="E20" s="153">
        <v>0.016101299200387054</v>
      </c>
      <c r="F20" s="153">
        <v>0.03386642683996488</v>
      </c>
      <c r="G20" s="153">
        <v>0.06678634582202014</v>
      </c>
      <c r="H20" s="153">
        <v>0.15557789051232862</v>
      </c>
      <c r="I20" s="153">
        <v>0.17376472536093868</v>
      </c>
      <c r="J20" s="154">
        <v>0.6950721747668256</v>
      </c>
      <c r="K20" s="124">
        <v>0.11531067498515424</v>
      </c>
    </row>
    <row r="21" spans="1:12" s="20" customFormat="1" ht="15.75" thickBot="1">
      <c r="A21" s="150"/>
      <c r="B21" s="155" t="s">
        <v>107</v>
      </c>
      <c r="C21" s="156" t="s">
        <v>52</v>
      </c>
      <c r="D21" s="156" t="s">
        <v>52</v>
      </c>
      <c r="E21" s="157">
        <f>AVERAGE(E4:E20)</f>
        <v>0.025127044580012498</v>
      </c>
      <c r="F21" s="157">
        <f>AVERAGE(F4:F20)</f>
        <v>0.03509270036918904</v>
      </c>
      <c r="G21" s="157">
        <f>AVERAGE(G4:G20)</f>
        <v>0.07597197914852179</v>
      </c>
      <c r="H21" s="157">
        <f>AVERAGE(H4:H20)</f>
        <v>0.1964579118210671</v>
      </c>
      <c r="I21" s="157">
        <f>AVERAGE(I4:I20)</f>
        <v>0.15738142288395776</v>
      </c>
      <c r="J21" s="156" t="s">
        <v>52</v>
      </c>
      <c r="K21" s="156" t="s">
        <v>52</v>
      </c>
      <c r="L21" s="158"/>
    </row>
    <row r="22" spans="1:11" s="20" customFormat="1" ht="14.25">
      <c r="A22" s="190" t="s">
        <v>96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s="20" customFormat="1" ht="15" collapsed="1" thickBot="1">
      <c r="A23" s="185"/>
      <c r="B23" s="185"/>
      <c r="C23" s="185"/>
      <c r="D23" s="185"/>
      <c r="E23" s="185"/>
      <c r="F23" s="185"/>
      <c r="G23" s="185"/>
      <c r="H23" s="185"/>
      <c r="I23" s="169"/>
      <c r="J23" s="169"/>
      <c r="K23" s="169"/>
    </row>
    <row r="24" spans="5:10" s="20" customFormat="1" ht="14.25" collapsed="1">
      <c r="E24" s="107"/>
      <c r="J24" s="19"/>
    </row>
    <row r="25" spans="5:10" s="20" customFormat="1" ht="14.25" collapsed="1">
      <c r="E25" s="108"/>
      <c r="J25" s="19"/>
    </row>
    <row r="26" spans="5:10" s="20" customFormat="1" ht="14.25">
      <c r="E26" s="107"/>
      <c r="F26" s="107"/>
      <c r="J26" s="19"/>
    </row>
    <row r="27" spans="5:10" s="20" customFormat="1" ht="14.25" collapsed="1">
      <c r="E27" s="108"/>
      <c r="I27" s="108"/>
      <c r="J27" s="19"/>
    </row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/>
    <row r="42" s="20" customFormat="1" ht="14.25"/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</sheetData>
  <mergeCells count="5">
    <mergeCell ref="A23:H23"/>
    <mergeCell ref="A1:I1"/>
    <mergeCell ref="A2:A3"/>
    <mergeCell ref="E2:K2"/>
    <mergeCell ref="A22:K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0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92" t="s">
        <v>118</v>
      </c>
      <c r="B1" s="192"/>
      <c r="C1" s="192"/>
      <c r="D1" s="192"/>
      <c r="E1" s="192"/>
      <c r="F1" s="192"/>
      <c r="G1" s="192"/>
    </row>
    <row r="2" spans="1:7" ht="15.75" thickBot="1">
      <c r="A2" s="187" t="s">
        <v>42</v>
      </c>
      <c r="B2" s="89"/>
      <c r="C2" s="193" t="s">
        <v>27</v>
      </c>
      <c r="D2" s="194"/>
      <c r="E2" s="193" t="s">
        <v>28</v>
      </c>
      <c r="F2" s="194"/>
      <c r="G2" s="90"/>
    </row>
    <row r="3" spans="1:7" ht="45.75" thickBot="1">
      <c r="A3" s="188"/>
      <c r="B3" s="42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8" ht="15" customHeight="1">
      <c r="A4" s="21">
        <v>1</v>
      </c>
      <c r="B4" s="37" t="s">
        <v>84</v>
      </c>
      <c r="C4" s="38">
        <v>920.4802299999996</v>
      </c>
      <c r="D4" s="95">
        <v>0.2152970952401878</v>
      </c>
      <c r="E4" s="39">
        <v>313</v>
      </c>
      <c r="F4" s="95">
        <v>0.20404172099087353</v>
      </c>
      <c r="G4" s="40">
        <v>880.7875621773144</v>
      </c>
      <c r="H4" s="54"/>
    </row>
    <row r="5" spans="1:8" ht="14.25" customHeight="1">
      <c r="A5" s="21">
        <v>2</v>
      </c>
      <c r="B5" s="37" t="s">
        <v>61</v>
      </c>
      <c r="C5" s="38">
        <v>745.5085899999999</v>
      </c>
      <c r="D5" s="95">
        <v>0.13328413170397937</v>
      </c>
      <c r="E5" s="39">
        <v>607459</v>
      </c>
      <c r="F5" s="95">
        <v>0.1200572123580907</v>
      </c>
      <c r="G5" s="40">
        <v>672.9860397553228</v>
      </c>
      <c r="H5" s="54"/>
    </row>
    <row r="6" spans="1:7" ht="14.25">
      <c r="A6" s="21">
        <v>3</v>
      </c>
      <c r="B6" s="37" t="s">
        <v>20</v>
      </c>
      <c r="C6" s="38">
        <v>82.5022999999998</v>
      </c>
      <c r="D6" s="95">
        <v>0.024575495909851836</v>
      </c>
      <c r="E6" s="39">
        <v>16</v>
      </c>
      <c r="F6" s="95">
        <v>0.013593882752761258</v>
      </c>
      <c r="G6" s="40">
        <v>45.49069510280636</v>
      </c>
    </row>
    <row r="7" spans="1:7" ht="14.25">
      <c r="A7" s="21">
        <v>4</v>
      </c>
      <c r="B7" s="37" t="s">
        <v>75</v>
      </c>
      <c r="C7" s="38">
        <v>88.41396999999998</v>
      </c>
      <c r="D7" s="95">
        <v>0.05417912748007284</v>
      </c>
      <c r="E7" s="39">
        <v>30</v>
      </c>
      <c r="F7" s="95">
        <v>0.023183925811437404</v>
      </c>
      <c r="G7" s="40">
        <v>38.09656533823485</v>
      </c>
    </row>
    <row r="8" spans="1:7" ht="14.25">
      <c r="A8" s="21">
        <v>5</v>
      </c>
      <c r="B8" s="37" t="s">
        <v>106</v>
      </c>
      <c r="C8" s="38">
        <v>41.03663100000005</v>
      </c>
      <c r="D8" s="95">
        <v>0.02434838487140822</v>
      </c>
      <c r="E8" s="39">
        <v>82</v>
      </c>
      <c r="F8" s="95">
        <v>0.008116401068989408</v>
      </c>
      <c r="G8" s="40">
        <v>13.794320989804934</v>
      </c>
    </row>
    <row r="9" spans="1:7" ht="14.25">
      <c r="A9" s="21">
        <v>6</v>
      </c>
      <c r="B9" s="37" t="s">
        <v>81</v>
      </c>
      <c r="C9" s="38">
        <v>343.22304</v>
      </c>
      <c r="D9" s="95">
        <v>0.0817247223900869</v>
      </c>
      <c r="E9" s="39">
        <v>6</v>
      </c>
      <c r="F9" s="95">
        <v>0.0013189712024620796</v>
      </c>
      <c r="G9" s="40">
        <v>5.323316211631459</v>
      </c>
    </row>
    <row r="10" spans="1:8" ht="14.25">
      <c r="A10" s="21">
        <v>7</v>
      </c>
      <c r="B10" s="37" t="s">
        <v>62</v>
      </c>
      <c r="C10" s="38">
        <v>261.02053700000045</v>
      </c>
      <c r="D10" s="95">
        <v>0.04854319873736072</v>
      </c>
      <c r="E10" s="39">
        <v>0</v>
      </c>
      <c r="F10" s="95">
        <v>0</v>
      </c>
      <c r="G10" s="40">
        <v>0</v>
      </c>
      <c r="H10" s="54"/>
    </row>
    <row r="11" spans="1:7" ht="14.25">
      <c r="A11" s="21">
        <v>8</v>
      </c>
      <c r="B11" s="37" t="s">
        <v>86</v>
      </c>
      <c r="C11" s="38">
        <v>80.91127000000002</v>
      </c>
      <c r="D11" s="95">
        <v>0.066837054562103</v>
      </c>
      <c r="E11" s="39">
        <v>0</v>
      </c>
      <c r="F11" s="95">
        <v>0</v>
      </c>
      <c r="G11" s="40">
        <v>0</v>
      </c>
    </row>
    <row r="12" spans="1:7" ht="14.25">
      <c r="A12" s="21">
        <v>10</v>
      </c>
      <c r="B12" s="37" t="s">
        <v>65</v>
      </c>
      <c r="C12" s="38">
        <v>59.292640000000134</v>
      </c>
      <c r="D12" s="95">
        <v>0.01595793364860672</v>
      </c>
      <c r="E12" s="39">
        <v>0</v>
      </c>
      <c r="F12" s="95">
        <v>0</v>
      </c>
      <c r="G12" s="40">
        <v>0</v>
      </c>
    </row>
    <row r="13" spans="1:7" ht="14.25">
      <c r="A13" s="21">
        <v>11</v>
      </c>
      <c r="B13" s="37" t="s">
        <v>85</v>
      </c>
      <c r="C13" s="38">
        <v>48.372410000000144</v>
      </c>
      <c r="D13" s="95">
        <v>0.01567282081248208</v>
      </c>
      <c r="E13" s="39">
        <v>0</v>
      </c>
      <c r="F13" s="95">
        <v>0</v>
      </c>
      <c r="G13" s="40">
        <v>0</v>
      </c>
    </row>
    <row r="14" spans="1:7" ht="14.25">
      <c r="A14" s="21">
        <v>12</v>
      </c>
      <c r="B14" s="37" t="s">
        <v>63</v>
      </c>
      <c r="C14" s="38">
        <v>38.797830000000076</v>
      </c>
      <c r="D14" s="95">
        <v>0.013546113290303004</v>
      </c>
      <c r="E14" s="39">
        <v>0</v>
      </c>
      <c r="F14" s="95">
        <v>0</v>
      </c>
      <c r="G14" s="40">
        <v>0</v>
      </c>
    </row>
    <row r="15" spans="1:7" ht="14.25">
      <c r="A15" s="21">
        <v>13</v>
      </c>
      <c r="B15" s="37" t="s">
        <v>83</v>
      </c>
      <c r="C15" s="38">
        <v>31.578429999999933</v>
      </c>
      <c r="D15" s="95">
        <v>0.03706516790117528</v>
      </c>
      <c r="E15" s="39">
        <v>0</v>
      </c>
      <c r="F15" s="95">
        <v>0</v>
      </c>
      <c r="G15" s="40">
        <v>0</v>
      </c>
    </row>
    <row r="16" spans="1:7" ht="14.25">
      <c r="A16" s="21">
        <v>14</v>
      </c>
      <c r="B16" s="37" t="s">
        <v>125</v>
      </c>
      <c r="C16" s="38">
        <v>6.733690000000061</v>
      </c>
      <c r="D16" s="95">
        <v>0.006775789947925608</v>
      </c>
      <c r="E16" s="39">
        <v>0</v>
      </c>
      <c r="F16" s="95">
        <v>0</v>
      </c>
      <c r="G16" s="40">
        <v>0</v>
      </c>
    </row>
    <row r="17" spans="1:7" ht="14.25">
      <c r="A17" s="21">
        <v>15</v>
      </c>
      <c r="B17" s="37" t="s">
        <v>113</v>
      </c>
      <c r="C17" s="38">
        <v>4.544140000000014</v>
      </c>
      <c r="D17" s="95">
        <v>0.006368346035839831</v>
      </c>
      <c r="E17" s="39">
        <v>0</v>
      </c>
      <c r="F17" s="95">
        <v>0</v>
      </c>
      <c r="G17" s="40">
        <v>0</v>
      </c>
    </row>
    <row r="18" spans="1:7" ht="13.5" customHeight="1">
      <c r="A18" s="21">
        <v>16</v>
      </c>
      <c r="B18" s="37" t="s">
        <v>66</v>
      </c>
      <c r="C18" s="38">
        <v>-9.105969999999973</v>
      </c>
      <c r="D18" s="95">
        <v>-0.024453321058473983</v>
      </c>
      <c r="E18" s="39">
        <v>0</v>
      </c>
      <c r="F18" s="95">
        <v>0</v>
      </c>
      <c r="G18" s="40">
        <v>0</v>
      </c>
    </row>
    <row r="19" spans="1:7" ht="14.25">
      <c r="A19" s="21">
        <v>17</v>
      </c>
      <c r="B19" s="37" t="s">
        <v>79</v>
      </c>
      <c r="C19" s="38">
        <v>1603.4885999999976</v>
      </c>
      <c r="D19" s="95">
        <v>0.06503485860757449</v>
      </c>
      <c r="E19" s="39">
        <v>-19</v>
      </c>
      <c r="F19" s="95">
        <v>-0.0003852939387179851</v>
      </c>
      <c r="G19" s="40">
        <v>-9.505810982352322</v>
      </c>
    </row>
    <row r="20" spans="1:7" ht="14.25">
      <c r="A20" s="21">
        <v>18</v>
      </c>
      <c r="B20" s="37" t="s">
        <v>24</v>
      </c>
      <c r="C20" s="38">
        <v>-80.68801000000002</v>
      </c>
      <c r="D20" s="95">
        <v>-0.08785825867039163</v>
      </c>
      <c r="E20" s="39">
        <v>-980</v>
      </c>
      <c r="F20" s="95">
        <v>-0.10285474391267842</v>
      </c>
      <c r="G20" s="40">
        <v>-94.24897734252205</v>
      </c>
    </row>
    <row r="21" spans="1:8" ht="15.75" thickBot="1">
      <c r="A21" s="88"/>
      <c r="B21" s="91" t="s">
        <v>51</v>
      </c>
      <c r="C21" s="92">
        <v>4266.110327999998</v>
      </c>
      <c r="D21" s="96">
        <v>0.06512893658794709</v>
      </c>
      <c r="E21" s="93">
        <v>606907</v>
      </c>
      <c r="F21" s="96">
        <v>0.11770701086600252</v>
      </c>
      <c r="G21" s="94">
        <v>1552.72371125024</v>
      </c>
      <c r="H21" s="54"/>
    </row>
    <row r="22" spans="1:8" ht="15" customHeight="1" thickBot="1">
      <c r="A22" s="191"/>
      <c r="B22" s="191"/>
      <c r="C22" s="191"/>
      <c r="D22" s="191"/>
      <c r="E22" s="191"/>
      <c r="F22" s="191"/>
      <c r="G22" s="191"/>
      <c r="H22" s="168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">
      <c r="B47" s="61"/>
      <c r="C47" s="62"/>
      <c r="D47" s="63"/>
      <c r="E47" s="64"/>
    </row>
    <row r="48" spans="2:5" ht="15">
      <c r="B48" s="61"/>
      <c r="C48" s="62"/>
      <c r="D48" s="63"/>
      <c r="E48" s="64"/>
    </row>
    <row r="49" spans="2:5" ht="15">
      <c r="B49" s="61"/>
      <c r="C49" s="62"/>
      <c r="D49" s="63"/>
      <c r="E49" s="64"/>
    </row>
    <row r="50" spans="2:5" ht="15.75" thickBot="1">
      <c r="B50" s="79"/>
      <c r="C50" s="79"/>
      <c r="D50" s="79"/>
      <c r="E50" s="79"/>
    </row>
    <row r="53" ht="14.25" customHeight="1"/>
    <row r="54" ht="14.25">
      <c r="F54" s="54"/>
    </row>
    <row r="56" ht="14.25">
      <c r="F56"/>
    </row>
    <row r="57" ht="14.25">
      <c r="F57"/>
    </row>
    <row r="58" spans="2:6" ht="30.75" thickBot="1">
      <c r="B58" s="42" t="s">
        <v>26</v>
      </c>
      <c r="C58" s="35" t="s">
        <v>58</v>
      </c>
      <c r="D58" s="35" t="s">
        <v>59</v>
      </c>
      <c r="E58" s="60" t="s">
        <v>55</v>
      </c>
      <c r="F58"/>
    </row>
    <row r="59" spans="2:5" ht="14.25">
      <c r="B59" s="37" t="str">
        <f aca="true" t="shared" si="0" ref="B59:D63">B4</f>
        <v>УНIВЕР.УА/Михайло Грушевський: Фонд Державних Паперiв</v>
      </c>
      <c r="C59" s="38">
        <f t="shared" si="0"/>
        <v>920.4802299999996</v>
      </c>
      <c r="D59" s="95">
        <f t="shared" si="0"/>
        <v>0.2152970952401878</v>
      </c>
      <c r="E59" s="40">
        <f>G4</f>
        <v>880.7875621773144</v>
      </c>
    </row>
    <row r="60" spans="2:5" ht="14.25">
      <c r="B60" s="37" t="str">
        <f t="shared" si="0"/>
        <v>ОТП Фонд Акцій</v>
      </c>
      <c r="C60" s="38">
        <f t="shared" si="0"/>
        <v>745.5085899999999</v>
      </c>
      <c r="D60" s="95">
        <f t="shared" si="0"/>
        <v>0.13328413170397937</v>
      </c>
      <c r="E60" s="40">
        <f>G5</f>
        <v>672.9860397553228</v>
      </c>
    </row>
    <row r="61" spans="2:5" ht="14.25">
      <c r="B61" s="37" t="str">
        <f t="shared" si="0"/>
        <v>ОТП Класичний</v>
      </c>
      <c r="C61" s="38">
        <f t="shared" si="0"/>
        <v>82.5022999999998</v>
      </c>
      <c r="D61" s="95">
        <f t="shared" si="0"/>
        <v>0.024575495909851836</v>
      </c>
      <c r="E61" s="40">
        <f>G6</f>
        <v>45.49069510280636</v>
      </c>
    </row>
    <row r="62" spans="2:5" ht="14.25">
      <c r="B62" s="37" t="str">
        <f t="shared" si="0"/>
        <v>ВСІ</v>
      </c>
      <c r="C62" s="38">
        <f t="shared" si="0"/>
        <v>88.41396999999998</v>
      </c>
      <c r="D62" s="95">
        <f t="shared" si="0"/>
        <v>0.05417912748007284</v>
      </c>
      <c r="E62" s="40">
        <f>G7</f>
        <v>38.09656533823485</v>
      </c>
    </row>
    <row r="63" spans="2:5" ht="14.25">
      <c r="B63" s="126" t="str">
        <f t="shared" si="0"/>
        <v>КІНТО-Казначейський</v>
      </c>
      <c r="C63" s="127">
        <f t="shared" si="0"/>
        <v>41.03663100000005</v>
      </c>
      <c r="D63" s="128">
        <f t="shared" si="0"/>
        <v>0.02434838487140822</v>
      </c>
      <c r="E63" s="129">
        <f>G8</f>
        <v>13.794320989804934</v>
      </c>
    </row>
    <row r="64" spans="2:5" ht="14.25">
      <c r="B64" s="125" t="str">
        <f>B13</f>
        <v>УНIВЕР.УА/Тарас Шевченко: Фонд Заощаджень</v>
      </c>
      <c r="C64" s="38">
        <f aca="true" t="shared" si="1" ref="C64:D68">C16</f>
        <v>6.733690000000061</v>
      </c>
      <c r="D64" s="95">
        <f t="shared" si="1"/>
        <v>0.006775789947925608</v>
      </c>
      <c r="E64" s="40">
        <f>G16</f>
        <v>0</v>
      </c>
    </row>
    <row r="65" spans="2:5" ht="14.25">
      <c r="B65" s="125" t="str">
        <f>B14</f>
        <v>Альтус-Збалансований</v>
      </c>
      <c r="C65" s="38">
        <f t="shared" si="1"/>
        <v>4.544140000000014</v>
      </c>
      <c r="D65" s="95">
        <f t="shared" si="1"/>
        <v>0.006368346035839831</v>
      </c>
      <c r="E65" s="40">
        <f>G17</f>
        <v>0</v>
      </c>
    </row>
    <row r="66" spans="2:5" ht="14.25">
      <c r="B66" s="125" t="str">
        <f>B15</f>
        <v>УНІВЕР.УА/Ярослав Мудрий: Фонд Акцiй</v>
      </c>
      <c r="C66" s="38">
        <f t="shared" si="1"/>
        <v>-9.105969999999973</v>
      </c>
      <c r="D66" s="95">
        <f t="shared" si="1"/>
        <v>-0.024453321058473983</v>
      </c>
      <c r="E66" s="40">
        <f>G18</f>
        <v>0</v>
      </c>
    </row>
    <row r="67" spans="2:5" ht="14.25">
      <c r="B67" s="125" t="str">
        <f>B16</f>
        <v>ТАСК Ресурс</v>
      </c>
      <c r="C67" s="38">
        <f t="shared" si="1"/>
        <v>1603.4885999999976</v>
      </c>
      <c r="D67" s="95">
        <f t="shared" si="1"/>
        <v>0.06503485860757449</v>
      </c>
      <c r="E67" s="40">
        <f>G19</f>
        <v>-9.505810982352322</v>
      </c>
    </row>
    <row r="68" spans="2:5" ht="14.25">
      <c r="B68" s="125" t="str">
        <f>B20</f>
        <v>Надбання</v>
      </c>
      <c r="C68" s="38">
        <f t="shared" si="1"/>
        <v>-80.68801000000002</v>
      </c>
      <c r="D68" s="95">
        <f t="shared" si="1"/>
        <v>-0.08785825867039163</v>
      </c>
      <c r="E68" s="40">
        <f>G20</f>
        <v>-94.24897734252205</v>
      </c>
    </row>
    <row r="69" spans="2:5" ht="14.25">
      <c r="B69" s="136" t="s">
        <v>57</v>
      </c>
      <c r="C69" s="137">
        <f>C21-SUM(C59:C68)</f>
        <v>863.1961570000008</v>
      </c>
      <c r="D69" s="138"/>
      <c r="E69" s="137">
        <f>G21-SUM(E59:E68)</f>
        <v>5.323316211631436</v>
      </c>
    </row>
    <row r="70" spans="2:5" ht="15">
      <c r="B70" s="134" t="s">
        <v>51</v>
      </c>
      <c r="C70" s="135">
        <f>SUM(C59:C69)</f>
        <v>4266.110327999998</v>
      </c>
      <c r="D70" s="135"/>
      <c r="E70" s="135">
        <f>SUM(E59:E69)</f>
        <v>1552.72371125024</v>
      </c>
    </row>
  </sheetData>
  <mergeCells count="5">
    <mergeCell ref="A22:G22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11" sqref="A11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26</v>
      </c>
      <c r="B1" s="68" t="s">
        <v>90</v>
      </c>
      <c r="C1" s="10"/>
    </row>
    <row r="2" spans="1:3" ht="14.25">
      <c r="A2" s="177" t="s">
        <v>66</v>
      </c>
      <c r="B2" s="178">
        <v>-0.02445332105845699</v>
      </c>
      <c r="C2" s="10"/>
    </row>
    <row r="3" spans="1:3" ht="14.25">
      <c r="A3" s="140" t="s">
        <v>113</v>
      </c>
      <c r="B3" s="179">
        <v>0.00636834603582459</v>
      </c>
      <c r="C3" s="10"/>
    </row>
    <row r="4" spans="1:3" ht="14.25">
      <c r="A4" s="140" t="s">
        <v>125</v>
      </c>
      <c r="B4" s="179">
        <v>0.006775789947948141</v>
      </c>
      <c r="C4" s="10"/>
    </row>
    <row r="5" spans="1:3" ht="14.25">
      <c r="A5" s="139" t="s">
        <v>84</v>
      </c>
      <c r="B5" s="147">
        <v>0.00934799355629612</v>
      </c>
      <c r="C5" s="10"/>
    </row>
    <row r="6" spans="1:3" ht="14.25">
      <c r="A6" s="139" t="s">
        <v>20</v>
      </c>
      <c r="B6" s="147">
        <v>0.010834332511236333</v>
      </c>
      <c r="C6" s="10"/>
    </row>
    <row r="7" spans="1:3" ht="14.25">
      <c r="A7" s="139" t="s">
        <v>61</v>
      </c>
      <c r="B7" s="147">
        <v>0.011809146175721486</v>
      </c>
      <c r="C7" s="10"/>
    </row>
    <row r="8" spans="1:3" ht="14.25">
      <c r="A8" s="139" t="s">
        <v>63</v>
      </c>
      <c r="B8" s="147">
        <v>0.013546113290299422</v>
      </c>
      <c r="C8" s="10"/>
    </row>
    <row r="9" spans="1:3" ht="14.25">
      <c r="A9" s="139" t="s">
        <v>85</v>
      </c>
      <c r="B9" s="147">
        <v>0.015672820812500543</v>
      </c>
      <c r="C9" s="10"/>
    </row>
    <row r="10" spans="1:3" ht="14.25">
      <c r="A10" s="139" t="s">
        <v>65</v>
      </c>
      <c r="B10" s="147">
        <v>0.015957933648615974</v>
      </c>
      <c r="C10" s="10"/>
    </row>
    <row r="11" spans="1:3" ht="14.25">
      <c r="A11" s="139" t="s">
        <v>106</v>
      </c>
      <c r="B11" s="147">
        <v>0.016101299200387054</v>
      </c>
      <c r="C11" s="10"/>
    </row>
    <row r="12" spans="1:3" ht="14.25">
      <c r="A12" s="139" t="s">
        <v>24</v>
      </c>
      <c r="B12" s="147">
        <v>0.016715782801641543</v>
      </c>
      <c r="C12" s="10"/>
    </row>
    <row r="13" spans="1:3" ht="14.25">
      <c r="A13" s="139" t="s">
        <v>75</v>
      </c>
      <c r="B13" s="147">
        <v>0.030292893473720772</v>
      </c>
      <c r="C13" s="10"/>
    </row>
    <row r="14" spans="1:3" ht="14.25">
      <c r="A14" s="139" t="s">
        <v>83</v>
      </c>
      <c r="B14" s="147">
        <v>0.037065167901198404</v>
      </c>
      <c r="C14" s="10"/>
    </row>
    <row r="15" spans="1:3" ht="14.25">
      <c r="A15" s="140" t="s">
        <v>62</v>
      </c>
      <c r="B15" s="148">
        <v>0.048543198737377</v>
      </c>
      <c r="C15" s="10"/>
    </row>
    <row r="16" spans="1:3" ht="14.25">
      <c r="A16" s="140" t="s">
        <v>79</v>
      </c>
      <c r="B16" s="148">
        <v>0.06544536824998026</v>
      </c>
      <c r="C16" s="10"/>
    </row>
    <row r="17" spans="1:3" ht="14.25">
      <c r="A17" s="139" t="s">
        <v>86</v>
      </c>
      <c r="B17" s="147">
        <v>0.06683705456211375</v>
      </c>
      <c r="C17" s="10"/>
    </row>
    <row r="18" spans="1:3" ht="14.25">
      <c r="A18" s="139" t="s">
        <v>81</v>
      </c>
      <c r="B18" s="147">
        <v>0.08029983801380802</v>
      </c>
      <c r="C18" s="10"/>
    </row>
    <row r="19" spans="1:3" ht="14.25">
      <c r="A19" s="141" t="s">
        <v>31</v>
      </c>
      <c r="B19" s="146">
        <v>0.025127044580012498</v>
      </c>
      <c r="C19" s="10"/>
    </row>
    <row r="20" spans="1:3" ht="14.25">
      <c r="A20" s="141" t="s">
        <v>1</v>
      </c>
      <c r="B20" s="146">
        <v>0.04933692168770687</v>
      </c>
      <c r="C20" s="10"/>
    </row>
    <row r="21" spans="1:3" ht="14.25">
      <c r="A21" s="141" t="s">
        <v>0</v>
      </c>
      <c r="B21" s="146">
        <v>0.024892643926963</v>
      </c>
      <c r="C21" s="58"/>
    </row>
    <row r="22" spans="1:3" ht="14.25">
      <c r="A22" s="141" t="s">
        <v>32</v>
      </c>
      <c r="B22" s="146">
        <v>0.02724417328357176</v>
      </c>
      <c r="C22" s="9"/>
    </row>
    <row r="23" spans="1:3" ht="14.25">
      <c r="A23" s="141" t="s">
        <v>33</v>
      </c>
      <c r="B23" s="146">
        <v>0.04010389461436947</v>
      </c>
      <c r="C23" s="74"/>
    </row>
    <row r="24" spans="1:3" ht="14.25">
      <c r="A24" s="141" t="s">
        <v>34</v>
      </c>
      <c r="B24" s="146">
        <v>0.011917808219178082</v>
      </c>
      <c r="C24" s="10"/>
    </row>
    <row r="25" spans="1:3" ht="15" thickBot="1">
      <c r="A25" s="142" t="s">
        <v>109</v>
      </c>
      <c r="B25" s="149">
        <v>0.01874922306134641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5.875" style="29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0" t="s">
        <v>119</v>
      </c>
      <c r="B1" s="180"/>
      <c r="C1" s="180"/>
      <c r="D1" s="180"/>
      <c r="E1" s="180"/>
      <c r="F1" s="180"/>
      <c r="G1" s="180"/>
      <c r="H1" s="180"/>
      <c r="I1" s="180"/>
      <c r="J1" s="180"/>
      <c r="K1" s="13"/>
      <c r="L1" s="14"/>
      <c r="M1" s="14"/>
    </row>
    <row r="2" spans="1:10" ht="30.75" thickBot="1">
      <c r="A2" s="15" t="s">
        <v>42</v>
      </c>
      <c r="B2" s="15" t="s">
        <v>26</v>
      </c>
      <c r="C2" s="44" t="s">
        <v>37</v>
      </c>
      <c r="D2" s="44" t="s">
        <v>38</v>
      </c>
      <c r="E2" s="44" t="s">
        <v>43</v>
      </c>
      <c r="F2" s="44" t="s">
        <v>44</v>
      </c>
      <c r="G2" s="44" t="s">
        <v>45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09" t="s">
        <v>35</v>
      </c>
      <c r="C3" s="110" t="s">
        <v>40</v>
      </c>
      <c r="D3" s="111" t="s">
        <v>41</v>
      </c>
      <c r="E3" s="112">
        <v>1504890.65</v>
      </c>
      <c r="F3" s="113">
        <v>762</v>
      </c>
      <c r="G3" s="112">
        <v>1974.9221128608922</v>
      </c>
      <c r="H3" s="53">
        <v>1000</v>
      </c>
      <c r="I3" s="109" t="s">
        <v>25</v>
      </c>
      <c r="J3" s="114" t="s">
        <v>102</v>
      </c>
    </row>
    <row r="4" spans="1:10" ht="14.25">
      <c r="A4" s="21">
        <v>2</v>
      </c>
      <c r="B4" s="109" t="s">
        <v>110</v>
      </c>
      <c r="C4" s="110" t="s">
        <v>40</v>
      </c>
      <c r="D4" s="111" t="s">
        <v>112</v>
      </c>
      <c r="E4" s="112">
        <v>1198845.7601</v>
      </c>
      <c r="F4" s="113">
        <v>2941</v>
      </c>
      <c r="G4" s="112">
        <v>407.6320163549813</v>
      </c>
      <c r="H4" s="53">
        <v>1000</v>
      </c>
      <c r="I4" s="109" t="s">
        <v>22</v>
      </c>
      <c r="J4" s="114" t="s">
        <v>36</v>
      </c>
    </row>
    <row r="5" spans="1:10" ht="14.25">
      <c r="A5" s="21">
        <v>3</v>
      </c>
      <c r="B5" s="109" t="s">
        <v>72</v>
      </c>
      <c r="C5" s="110" t="s">
        <v>40</v>
      </c>
      <c r="D5" s="111" t="s">
        <v>41</v>
      </c>
      <c r="E5" s="112">
        <v>419695.33</v>
      </c>
      <c r="F5" s="113">
        <v>679</v>
      </c>
      <c r="G5" s="112">
        <v>618.1079970544919</v>
      </c>
      <c r="H5" s="53">
        <v>1000</v>
      </c>
      <c r="I5" s="109" t="s">
        <v>73</v>
      </c>
      <c r="J5" s="114" t="s">
        <v>49</v>
      </c>
    </row>
    <row r="6" spans="1:10" ht="15.75" thickBot="1">
      <c r="A6" s="181" t="s">
        <v>51</v>
      </c>
      <c r="B6" s="182"/>
      <c r="C6" s="115" t="s">
        <v>52</v>
      </c>
      <c r="D6" s="115" t="s">
        <v>52</v>
      </c>
      <c r="E6" s="97">
        <f>SUM(E3:E5)</f>
        <v>3123431.7401</v>
      </c>
      <c r="F6" s="98">
        <f>SUM(F3:F5)</f>
        <v>4382</v>
      </c>
      <c r="G6" s="115" t="s">
        <v>52</v>
      </c>
      <c r="H6" s="115" t="s">
        <v>52</v>
      </c>
      <c r="I6" s="115" t="s">
        <v>52</v>
      </c>
      <c r="J6" s="115" t="s">
        <v>52</v>
      </c>
    </row>
    <row r="7" spans="1:8" ht="14.25">
      <c r="A7" s="184"/>
      <c r="B7" s="184"/>
      <c r="C7" s="184"/>
      <c r="D7" s="184"/>
      <c r="E7" s="184"/>
      <c r="F7" s="184"/>
      <c r="G7" s="184"/>
      <c r="H7" s="184"/>
    </row>
  </sheetData>
  <mergeCells count="3">
    <mergeCell ref="A1:J1"/>
    <mergeCell ref="A6:B6"/>
    <mergeCell ref="A7:H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6" t="s">
        <v>120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1" ht="15.75" customHeight="1" thickBot="1">
      <c r="A2" s="187" t="s">
        <v>42</v>
      </c>
      <c r="B2" s="101"/>
      <c r="C2" s="102"/>
      <c r="D2" s="103"/>
      <c r="E2" s="189" t="s">
        <v>71</v>
      </c>
      <c r="F2" s="189"/>
      <c r="G2" s="189"/>
      <c r="H2" s="189"/>
      <c r="I2" s="189"/>
      <c r="J2" s="189"/>
      <c r="K2" s="189"/>
    </row>
    <row r="3" spans="1:11" ht="45.75" thickBot="1">
      <c r="A3" s="188"/>
      <c r="B3" s="104" t="s">
        <v>26</v>
      </c>
      <c r="C3" s="26" t="s">
        <v>13</v>
      </c>
      <c r="D3" s="26" t="s">
        <v>14</v>
      </c>
      <c r="E3" s="17" t="s">
        <v>94</v>
      </c>
      <c r="F3" s="17" t="s">
        <v>103</v>
      </c>
      <c r="G3" s="17" t="s">
        <v>104</v>
      </c>
      <c r="H3" s="17" t="s">
        <v>92</v>
      </c>
      <c r="I3" s="17" t="s">
        <v>105</v>
      </c>
      <c r="J3" s="17" t="s">
        <v>53</v>
      </c>
      <c r="K3" s="18" t="s">
        <v>95</v>
      </c>
    </row>
    <row r="4" spans="1:11" ht="14.25" collapsed="1">
      <c r="A4" s="21">
        <v>1</v>
      </c>
      <c r="B4" s="27" t="s">
        <v>72</v>
      </c>
      <c r="C4" s="105">
        <v>38441</v>
      </c>
      <c r="D4" s="105">
        <v>38625</v>
      </c>
      <c r="E4" s="99">
        <v>-0.09262978013982615</v>
      </c>
      <c r="F4" s="99">
        <v>-0.08281292713622845</v>
      </c>
      <c r="G4" s="99">
        <v>-0.13632593450491348</v>
      </c>
      <c r="H4" s="99">
        <v>-0.2577818862845883</v>
      </c>
      <c r="I4" s="99">
        <v>-0.11063314851447448</v>
      </c>
      <c r="J4" s="106">
        <v>-0.3818920029455084</v>
      </c>
      <c r="K4" s="166">
        <v>-0.03928041633051926</v>
      </c>
    </row>
    <row r="5" spans="1:11" ht="14.25" collapsed="1">
      <c r="A5" s="21">
        <v>2</v>
      </c>
      <c r="B5" s="27" t="s">
        <v>110</v>
      </c>
      <c r="C5" s="105">
        <v>39048</v>
      </c>
      <c r="D5" s="105">
        <v>39140</v>
      </c>
      <c r="E5" s="99">
        <v>0.000606968322133028</v>
      </c>
      <c r="F5" s="99">
        <v>-0.00040183338049137873</v>
      </c>
      <c r="G5" s="99">
        <v>-0.1728549640484286</v>
      </c>
      <c r="H5" s="99">
        <v>0.09109704943634522</v>
      </c>
      <c r="I5" s="99">
        <v>0.0802663312172125</v>
      </c>
      <c r="J5" s="106">
        <v>-0.592367983645019</v>
      </c>
      <c r="K5" s="167">
        <v>-0.0812151161408442</v>
      </c>
    </row>
    <row r="6" spans="1:11" ht="14.25">
      <c r="A6" s="21">
        <v>3</v>
      </c>
      <c r="B6" s="27" t="s">
        <v>35</v>
      </c>
      <c r="C6" s="105">
        <v>39100</v>
      </c>
      <c r="D6" s="105">
        <v>39268</v>
      </c>
      <c r="E6" s="99">
        <v>0.02002988486352031</v>
      </c>
      <c r="F6" s="99">
        <v>0.030691810233518524</v>
      </c>
      <c r="G6" s="99">
        <v>0.09943851525014935</v>
      </c>
      <c r="H6" s="99">
        <v>0.21849282905708844</v>
      </c>
      <c r="I6" s="99">
        <v>0.2099907296856265</v>
      </c>
      <c r="J6" s="106">
        <v>0.9749221128607812</v>
      </c>
      <c r="K6" s="167">
        <v>0.06868938343639996</v>
      </c>
    </row>
    <row r="7" spans="1:11" ht="15.75" thickBot="1">
      <c r="A7" s="150"/>
      <c r="B7" s="155" t="s">
        <v>107</v>
      </c>
      <c r="C7" s="156" t="s">
        <v>52</v>
      </c>
      <c r="D7" s="156" t="s">
        <v>52</v>
      </c>
      <c r="E7" s="157">
        <f>AVERAGE(E4:E6)</f>
        <v>-0.023997642318057604</v>
      </c>
      <c r="F7" s="157">
        <f>AVERAGE(F4:F6)</f>
        <v>-0.017507650094400435</v>
      </c>
      <c r="G7" s="157">
        <f>AVERAGE(G4:G6)</f>
        <v>-0.06991412776773091</v>
      </c>
      <c r="H7" s="157">
        <f>AVERAGE(H4:H6)</f>
        <v>0.017269330736281785</v>
      </c>
      <c r="I7" s="157">
        <f>AVERAGE(I4:I6)</f>
        <v>0.05987463746278817</v>
      </c>
      <c r="J7" s="156" t="s">
        <v>52</v>
      </c>
      <c r="K7" s="156" t="s">
        <v>52</v>
      </c>
    </row>
    <row r="8" spans="1:11" ht="14.25">
      <c r="A8" s="197" t="s">
        <v>96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5" thickBo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0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5">
    <mergeCell ref="A9:K9"/>
    <mergeCell ref="A2:A3"/>
    <mergeCell ref="A1:J1"/>
    <mergeCell ref="E2:K2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92" t="s">
        <v>121</v>
      </c>
      <c r="B1" s="192"/>
      <c r="C1" s="192"/>
      <c r="D1" s="192"/>
      <c r="E1" s="192"/>
      <c r="F1" s="192"/>
      <c r="G1" s="192"/>
    </row>
    <row r="2" spans="1:7" s="31" customFormat="1" ht="15.75" customHeight="1" thickBot="1">
      <c r="A2" s="187" t="s">
        <v>42</v>
      </c>
      <c r="B2" s="89"/>
      <c r="C2" s="193" t="s">
        <v>27</v>
      </c>
      <c r="D2" s="194"/>
      <c r="E2" s="193" t="s">
        <v>28</v>
      </c>
      <c r="F2" s="194"/>
      <c r="G2" s="90"/>
    </row>
    <row r="3" spans="1:7" s="31" customFormat="1" ht="45.75" thickBot="1">
      <c r="A3" s="188"/>
      <c r="B3" s="35" t="s">
        <v>26</v>
      </c>
      <c r="C3" s="35" t="s">
        <v>54</v>
      </c>
      <c r="D3" s="35" t="s">
        <v>29</v>
      </c>
      <c r="E3" s="35" t="s">
        <v>30</v>
      </c>
      <c r="F3" s="35" t="s">
        <v>29</v>
      </c>
      <c r="G3" s="36" t="s">
        <v>101</v>
      </c>
    </row>
    <row r="4" spans="1:7" s="31" customFormat="1" ht="14.25">
      <c r="A4" s="21">
        <v>1</v>
      </c>
      <c r="B4" s="37" t="s">
        <v>110</v>
      </c>
      <c r="C4" s="38">
        <v>0.727219999999972</v>
      </c>
      <c r="D4" s="99">
        <v>0.0006069683221321949</v>
      </c>
      <c r="E4" s="39">
        <v>0</v>
      </c>
      <c r="F4" s="99">
        <v>0</v>
      </c>
      <c r="G4" s="40">
        <v>0</v>
      </c>
    </row>
    <row r="5" spans="1:7" s="31" customFormat="1" ht="14.25">
      <c r="A5" s="21">
        <v>2</v>
      </c>
      <c r="B5" s="37" t="s">
        <v>72</v>
      </c>
      <c r="C5" s="38">
        <v>-42.845010000000016</v>
      </c>
      <c r="D5" s="99">
        <v>-0.09262978013982524</v>
      </c>
      <c r="E5" s="39">
        <v>0</v>
      </c>
      <c r="F5" s="99">
        <v>0</v>
      </c>
      <c r="G5" s="40">
        <v>0</v>
      </c>
    </row>
    <row r="6" spans="1:7" s="31" customFormat="1" ht="14.25">
      <c r="A6" s="21">
        <v>3</v>
      </c>
      <c r="B6" s="37" t="s">
        <v>35</v>
      </c>
      <c r="C6" s="38">
        <v>-5.2996600000001495</v>
      </c>
      <c r="D6" s="99">
        <v>-0.003509266325513736</v>
      </c>
      <c r="E6" s="39">
        <v>-18</v>
      </c>
      <c r="F6" s="99">
        <v>-0.023076923076923078</v>
      </c>
      <c r="G6" s="40">
        <v>-34.99455981953152</v>
      </c>
    </row>
    <row r="7" spans="1:7" s="31" customFormat="1" ht="15.75" thickBot="1">
      <c r="A7" s="116"/>
      <c r="B7" s="91" t="s">
        <v>51</v>
      </c>
      <c r="C7" s="117">
        <v>-47.417450000000194</v>
      </c>
      <c r="D7" s="96">
        <v>-0.014954180144563978</v>
      </c>
      <c r="E7" s="93">
        <v>-18</v>
      </c>
      <c r="F7" s="96">
        <v>-0.004090909090909091</v>
      </c>
      <c r="G7" s="94">
        <v>-34.99455981953152</v>
      </c>
    </row>
    <row r="8" spans="1:11" s="31" customFormat="1" ht="15" customHeight="1" thickBot="1">
      <c r="A8" s="195"/>
      <c r="B8" s="195"/>
      <c r="C8" s="195"/>
      <c r="D8" s="195"/>
      <c r="E8" s="195"/>
      <c r="F8" s="195"/>
      <c r="G8" s="195"/>
      <c r="H8" s="7"/>
      <c r="I8" s="7"/>
      <c r="J8" s="7"/>
      <c r="K8" s="7"/>
    </row>
    <row r="9" s="31" customFormat="1" ht="14.25">
      <c r="D9" s="41"/>
    </row>
    <row r="10" spans="1:4" s="31" customFormat="1" ht="14.25">
      <c r="A10" s="29"/>
      <c r="D10" s="41"/>
    </row>
    <row r="11" spans="1:4" s="31" customFormat="1" ht="14.25">
      <c r="A11" s="29"/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26</v>
      </c>
      <c r="C35" s="35" t="s">
        <v>58</v>
      </c>
      <c r="D35" s="35" t="s">
        <v>59</v>
      </c>
      <c r="E35" s="36" t="s">
        <v>55</v>
      </c>
    </row>
    <row r="36" spans="1:5" ht="14.25">
      <c r="A36" s="22">
        <v>1</v>
      </c>
      <c r="B36" s="37" t="str">
        <f aca="true" t="shared" si="0" ref="B36:D38">B4</f>
        <v>ТАСК Український Капітал</v>
      </c>
      <c r="C36" s="121">
        <f t="shared" si="0"/>
        <v>0.727219999999972</v>
      </c>
      <c r="D36" s="99">
        <f t="shared" si="0"/>
        <v>0.0006069683221321949</v>
      </c>
      <c r="E36" s="122">
        <f>G4</f>
        <v>0</v>
      </c>
    </row>
    <row r="37" spans="1:5" ht="14.25">
      <c r="A37" s="22">
        <v>2</v>
      </c>
      <c r="B37" s="37" t="str">
        <f t="shared" si="0"/>
        <v>Оптімум</v>
      </c>
      <c r="C37" s="121">
        <f t="shared" si="0"/>
        <v>-42.845010000000016</v>
      </c>
      <c r="D37" s="99">
        <f t="shared" si="0"/>
        <v>-0.09262978013982524</v>
      </c>
      <c r="E37" s="122">
        <f>G5</f>
        <v>0</v>
      </c>
    </row>
    <row r="38" spans="1:5" ht="14.25">
      <c r="A38" s="22">
        <v>3</v>
      </c>
      <c r="B38" s="37" t="str">
        <f t="shared" si="0"/>
        <v>Збалансований фонд "Паритет"</v>
      </c>
      <c r="C38" s="121">
        <f t="shared" si="0"/>
        <v>-5.2996600000001495</v>
      </c>
      <c r="D38" s="99">
        <f t="shared" si="0"/>
        <v>-0.003509266325513736</v>
      </c>
      <c r="E38" s="122">
        <f>G6</f>
        <v>-34.99455981953152</v>
      </c>
    </row>
  </sheetData>
  <mergeCells count="5">
    <mergeCell ref="A8:G8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26</v>
      </c>
      <c r="B1" s="68" t="s">
        <v>90</v>
      </c>
      <c r="C1" s="10"/>
      <c r="D1" s="10"/>
    </row>
    <row r="2" spans="1:4" ht="14.25">
      <c r="A2" s="27" t="s">
        <v>72</v>
      </c>
      <c r="B2" s="143">
        <v>-0.09262978013982615</v>
      </c>
      <c r="C2" s="10"/>
      <c r="D2" s="10"/>
    </row>
    <row r="3" spans="1:4" ht="14.25">
      <c r="A3" s="27" t="s">
        <v>110</v>
      </c>
      <c r="B3" s="143">
        <v>0.000606968322133028</v>
      </c>
      <c r="C3" s="10"/>
      <c r="D3" s="10"/>
    </row>
    <row r="4" spans="1:4" ht="14.25">
      <c r="A4" s="27" t="s">
        <v>35</v>
      </c>
      <c r="B4" s="143">
        <v>0.02002988486352031</v>
      </c>
      <c r="C4" s="10"/>
      <c r="D4" s="10"/>
    </row>
    <row r="5" spans="1:4" ht="14.25">
      <c r="A5" s="27" t="s">
        <v>31</v>
      </c>
      <c r="B5" s="144">
        <v>-0.0239976423180576</v>
      </c>
      <c r="C5" s="10"/>
      <c r="D5" s="10"/>
    </row>
    <row r="6" spans="1:4" ht="14.25">
      <c r="A6" s="27" t="s">
        <v>1</v>
      </c>
      <c r="B6" s="144">
        <v>0.04933692168770687</v>
      </c>
      <c r="C6" s="10"/>
      <c r="D6" s="10"/>
    </row>
    <row r="7" spans="1:4" ht="14.25">
      <c r="A7" s="27" t="s">
        <v>0</v>
      </c>
      <c r="B7" s="144">
        <v>0.024892643926963</v>
      </c>
      <c r="C7" s="10"/>
      <c r="D7" s="10"/>
    </row>
    <row r="8" spans="1:4" ht="14.25">
      <c r="A8" s="27" t="s">
        <v>32</v>
      </c>
      <c r="B8" s="144">
        <v>0.02724417328357176</v>
      </c>
      <c r="C8" s="10"/>
      <c r="D8" s="10"/>
    </row>
    <row r="9" spans="1:4" ht="14.25">
      <c r="A9" s="27" t="s">
        <v>33</v>
      </c>
      <c r="B9" s="144">
        <v>0.04010389461436947</v>
      </c>
      <c r="C9" s="10"/>
      <c r="D9" s="10"/>
    </row>
    <row r="10" spans="1:4" ht="14.25">
      <c r="A10" s="27" t="s">
        <v>34</v>
      </c>
      <c r="B10" s="144">
        <v>0.011917808219178082</v>
      </c>
      <c r="C10" s="10"/>
      <c r="D10" s="10"/>
    </row>
    <row r="11" spans="1:4" ht="15" thickBot="1">
      <c r="A11" s="76" t="s">
        <v>109</v>
      </c>
      <c r="B11" s="145">
        <v>0.01874922306134641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2017-10-11T11:00:44Z</dcterms:modified>
  <cp:category/>
  <cp:version/>
  <cp:contentType/>
  <cp:contentStatus/>
</cp:coreProperties>
</file>