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<sst xmlns="http://schemas.openxmlformats.org/spreadsheetml/2006/main" count="318" uniqueCount="118">
  <si>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</si>
  <si>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</si>
  <si>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</si>
  <si>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</si>
  <si>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</si>
  <si>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</si>
  <si>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</si>
  <si>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</si>
  <si>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</si>
  <si>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</si>
  <si>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</si>
  <si>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</si>
  <si>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</si>
  <si>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</si>
  <si>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</si>
  <si>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</si>
  <si>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</si>
  <si>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</si>
  <si>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</si>
  <si>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</si>
  <si>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</si>
  <si>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</si>
  <si>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</si>
  <si>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</si>
  <si>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</si>
  <si>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</si>
  <si>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</si>
  <si>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</si>
  <si>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</si>
  <si>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</si>
  <si>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</si>
  <si>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</si>
  <si>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</si>
  <si>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</si>
  <si>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</si>
  <si>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</si>
  <si>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</si>
  <si>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</si>
  <si>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</si>
  <si>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</si>
  <si>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</si>
  <si>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</si>
  <si>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</si>
  <si>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</si>
  <si>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</si>
  <si>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</si>
  <si>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</si>
  <si>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</si>
  <si>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</si>
  <si>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</si>
  <si>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</si>
  <si>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</si>
  <si>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</si>
  <si>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</si>
  <si>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</si>
  <si>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</si>
  <si>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</si>
  <si>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</si>
  <si>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</si>
  <si>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</si>
  <si>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</si>
  <si>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</si>
  <si>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</si>
  <si>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</si>
  <si>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</si>
  <si>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</si>
  <si>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</si>
  <si>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</si>
  <si>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</si>
  <si>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</si>
  <si>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</si>
  <si>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</si>
  <si>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</si>
  <si>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</si>
  <si>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</si>
  <si>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</si>
  <si>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</si>
  <si>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</si>
  <si>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</si>
  <si>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</si>
  <si>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</si>
  <si>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</si>
  <si>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</si>
  <si>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</si>
  <si>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</si>
  <si>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</si>
  <si>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</si>
  <si>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</si>
  <si>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</si>
  <si>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</si>
  <si>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</si>
  <si>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</si>
  <si>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</si>
  <si>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</si>
  <si>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</si>
  <si>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</si>
  <si>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</si>
  <si>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</si>
  <si>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</si>
  <si>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</si>
  <si>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</si>
  <si>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</si>
  <si>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</si>
  <si>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</si>
  <si>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</si>
  <si>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</si>
  <si>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</si>
  <si>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</si>
  <si>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</si>
  <si>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з початку 2021 року</t>
  </si>
  <si>
    <t>Аргентум</t>
  </si>
  <si>
    <t>ТОВ КУА "ОЗОН"</t>
  </si>
  <si>
    <t>http://ozoncap.com/</t>
  </si>
  <si>
    <t>Аурум</t>
  </si>
  <si>
    <t>КІНТО-Голд</t>
  </si>
  <si>
    <t>спец. банк. мет.</t>
  </si>
  <si>
    <t>ПрАТ "КІНТО"</t>
  </si>
  <si>
    <t>DJI (США)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</si>
</sst>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0" fillId="0" borderId="39" xfId="0" applyNumberFormat="1" applyFont="1" applyBorder="1" applyAlignment="1">
      <alignment horizontal="right" vertical="center" indent="1"/>
    </xf>
    <xf numFmtId="0" fontId="22" fillId="0" borderId="48" xfId="20" applyFont="1" applyFill="1" applyBorder="1" applyAlignment="1">
      <alignment horizontal="left" vertical="center" wrapTex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10" fontId="20" fillId="0" borderId="47" xfId="0" applyNumberFormat="1" applyFont="1" applyBorder="1" applyAlignment="1">
      <alignment horizontal="right" vertical="center" indent="1"/>
    </xf>
    <xf numFmtId="10" fontId="11" fillId="0" borderId="53" xfId="0" applyNumberFormat="1" applyFont="1" applyBorder="1" applyAlignment="1">
      <alignment horizontal="right" vertical="center" indent="1"/>
    </xf>
    <xf numFmtId="0" fontId="11" fillId="0" borderId="54" xfId="0" applyFont="1" applyFill="1" applyBorder="1" applyAlignment="1">
      <alignment horizontal="left" vertical="center" wrapText="1" shrinkToFit="1"/>
    </xf>
    <xf numFmtId="4" fontId="11" fillId="0" borderId="55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56" xfId="0" applyNumberFormat="1" applyFont="1" applyFill="1" applyBorder="1" applyAlignment="1">
      <alignment horizontal="right" vertical="center" indent="1"/>
    </xf>
    <xf numFmtId="0" fontId="11" fillId="0" borderId="57" xfId="0" applyFont="1" applyFill="1" applyBorder="1" applyAlignment="1">
      <alignment horizontal="left" vertical="center" wrapText="1" shrinkToFit="1"/>
    </xf>
    <xf numFmtId="4" fontId="11" fillId="0" borderId="58" xfId="0" applyNumberFormat="1" applyFont="1" applyFill="1" applyBorder="1" applyAlignment="1">
      <alignment horizontal="right" vertical="center" indent="1"/>
    </xf>
    <xf numFmtId="10" fontId="22" fillId="0" borderId="58" xfId="21" applyNumberFormat="1" applyFont="1" applyFill="1" applyBorder="1" applyAlignment="1">
      <alignment horizontal="right" vertical="center" wrapText="1" indent="1"/>
      <protection/>
    </xf>
    <xf numFmtId="4" fontId="11" fillId="0" borderId="59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60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2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7636327"/>
        <c:crosses val="autoZero"/>
        <c:auto val="1"/>
        <c:lblOffset val="0"/>
        <c:noMultiLvlLbl val="0"/>
      </c:catAx>
      <c:valAx>
        <c:axId val="27636327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5526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47400352"/>
        <c:axId val="23949985"/>
      </c:barChart>
      <c:catAx>
        <c:axId val="47400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9985"/>
        <c:crosses val="autoZero"/>
        <c:auto val="0"/>
        <c:lblOffset val="100"/>
        <c:tickLblSkip val="1"/>
        <c:noMultiLvlLbl val="0"/>
      </c:catAx>
      <c:valAx>
        <c:axId val="23949985"/>
        <c:scaling>
          <c:orientation val="minMax"/>
          <c:max val="0.14"/>
          <c:min val="-0.2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0035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14223274"/>
        <c:axId val="60900603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11234516"/>
        <c:axId val="34001781"/>
      </c:lineChart>
      <c:catAx>
        <c:axId val="142232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0900603"/>
        <c:crosses val="autoZero"/>
        <c:auto val="0"/>
        <c:lblOffset val="40"/>
        <c:noMultiLvlLbl val="0"/>
      </c:catAx>
      <c:valAx>
        <c:axId val="60900603"/>
        <c:scaling>
          <c:orientation val="minMax"/>
          <c:max val="1500"/>
          <c:min val="-1000"/>
        </c:scaling>
        <c:axPos val="l"/>
        <c:delete val="0"/>
        <c:numFmt formatCode="#,##0" sourceLinked="0"/>
        <c:majorTickMark val="in"/>
        <c:minorTickMark val="none"/>
        <c:tickLblPos val="nextTo"/>
        <c:crossAx val="14223274"/>
        <c:crossesAt val="1"/>
        <c:crossBetween val="between"/>
        <c:dispUnits/>
      </c:valAx>
      <c:catAx>
        <c:axId val="11234516"/>
        <c:scaling>
          <c:orientation val="minMax"/>
        </c:scaling>
        <c:axPos val="b"/>
        <c:delete val="1"/>
        <c:majorTickMark val="in"/>
        <c:minorTickMark val="none"/>
        <c:tickLblPos val="nextTo"/>
        <c:crossAx val="34001781"/>
        <c:crosses val="autoZero"/>
        <c:auto val="0"/>
        <c:lblOffset val="100"/>
        <c:noMultiLvlLbl val="0"/>
      </c:catAx>
      <c:valAx>
        <c:axId val="3400178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12345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1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37580574"/>
        <c:axId val="2680847"/>
      </c:barChart>
      <c:catAx>
        <c:axId val="3758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0847"/>
        <c:crosses val="autoZero"/>
        <c:auto val="0"/>
        <c:lblOffset val="0"/>
        <c:tickLblSkip val="1"/>
        <c:noMultiLvlLbl val="0"/>
      </c:catAx>
      <c:valAx>
        <c:axId val="2680847"/>
        <c:scaling>
          <c:orientation val="minMax"/>
          <c:max val="0.3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805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/>
            </c:numRef>
          </c:val>
        </c:ser>
        <c:overlap val="-20"/>
        <c:axId val="24127624"/>
        <c:axId val="15822025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/>
            </c:numRef>
          </c:val>
          <c:smooth val="0"/>
        </c:ser>
        <c:axId val="8180498"/>
        <c:axId val="6515619"/>
      </c:lineChart>
      <c:catAx>
        <c:axId val="24127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5822025"/>
        <c:crosses val="autoZero"/>
        <c:auto val="0"/>
        <c:lblOffset val="100"/>
        <c:noMultiLvlLbl val="0"/>
      </c:catAx>
      <c:valAx>
        <c:axId val="15822025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127624"/>
        <c:crossesAt val="1"/>
        <c:crossBetween val="between"/>
        <c:dispUnits/>
      </c:valAx>
      <c:catAx>
        <c:axId val="8180498"/>
        <c:scaling>
          <c:orientation val="minMax"/>
        </c:scaling>
        <c:axPos val="b"/>
        <c:delete val="1"/>
        <c:majorTickMark val="in"/>
        <c:minorTickMark val="none"/>
        <c:tickLblPos val="nextTo"/>
        <c:crossAx val="6515619"/>
        <c:crosses val="autoZero"/>
        <c:auto val="0"/>
        <c:lblOffset val="100"/>
        <c:noMultiLvlLbl val="0"/>
      </c:catAx>
      <c:valAx>
        <c:axId val="651561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1804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825"/>
          <c:w val="0.964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58640572"/>
        <c:axId val="58003101"/>
      </c:barChart>
      <c:catAx>
        <c:axId val="5864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03101"/>
        <c:crosses val="autoZero"/>
        <c:auto val="0"/>
        <c:lblOffset val="100"/>
        <c:tickLblSkip val="1"/>
        <c:noMultiLvlLbl val="0"/>
      </c:catAx>
      <c:valAx>
        <c:axId val="58003101"/>
        <c:scaling>
          <c:orientation val="minMax"/>
          <c:max val="0.02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40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2265862"/>
        <c:axId val="630711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5676400"/>
        <c:axId val="51087601"/>
      </c:lineChart>
      <c:catAx>
        <c:axId val="522658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30711"/>
        <c:crosses val="autoZero"/>
        <c:auto val="0"/>
        <c:lblOffset val="100"/>
        <c:noMultiLvlLbl val="0"/>
      </c:catAx>
      <c:valAx>
        <c:axId val="63071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265862"/>
        <c:crossesAt val="1"/>
        <c:crossBetween val="between"/>
        <c:dispUnits/>
      </c:valAx>
      <c:catAx>
        <c:axId val="5676400"/>
        <c:scaling>
          <c:orientation val="minMax"/>
        </c:scaling>
        <c:axPos val="b"/>
        <c:delete val="1"/>
        <c:majorTickMark val="in"/>
        <c:minorTickMark val="none"/>
        <c:tickLblPos val="nextTo"/>
        <c:crossAx val="51087601"/>
        <c:crosses val="autoZero"/>
        <c:auto val="0"/>
        <c:lblOffset val="100"/>
        <c:noMultiLvlLbl val="0"/>
      </c:catAx>
      <c:valAx>
        <c:axId val="5108760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764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7135226"/>
        <c:axId val="44454987"/>
      </c:barChart>
      <c:catAx>
        <c:axId val="5713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54987"/>
        <c:crosses val="autoZero"/>
        <c:auto val="0"/>
        <c:lblOffset val="100"/>
        <c:tickLblSkip val="1"/>
        <c:noMultiLvlLbl val="0"/>
      </c:catAx>
      <c:valAx>
        <c:axId val="44454987"/>
        <c:scaling>
          <c:orientation val="minMax"/>
          <c:max val="0.02"/>
          <c:min val="-0.2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3522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31</xdr:row>
      <xdr:rowOff>95250</xdr:rowOff>
    </xdr:from>
    <xdr:to>
      <xdr:col>4</xdr:col>
      <xdr:colOff>609600</xdr:colOff>
      <xdr:row>55</xdr:row>
      <xdr:rowOff>95250</xdr:rowOff>
    </xdr:to>
    <xdr:graphicFrame>
      <xdr:nvGraphicFramePr>
        <xdr:cNvPr id="1" name="Chart 2"/>
        <xdr:cNvGraphicFramePr/>
      </xdr:nvGraphicFramePr>
      <xdr:xfrm>
        <a:off x="304800" y="59531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7</xdr:col>
      <xdr:colOff>47625</xdr:colOff>
      <xdr:row>50</xdr:row>
      <xdr:rowOff>142875</xdr:rowOff>
    </xdr:to>
    <xdr:graphicFrame>
      <xdr:nvGraphicFramePr>
        <xdr:cNvPr id="1" name="Chart 7"/>
        <xdr:cNvGraphicFramePr/>
      </xdr:nvGraphicFramePr>
      <xdr:xfrm>
        <a:off x="66675" y="49911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84</v>
      </c>
      <c r="B1" s="72"/>
      <c r="C1" s="72"/>
      <c r="D1" s="73"/>
      <c r="E1" s="73"/>
      <c r="F1" s="73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106</v>
      </c>
      <c r="B3" s="87">
        <v>-0.02344737846178624</v>
      </c>
      <c r="C3" s="87">
        <v>-0.162526342678332</v>
      </c>
      <c r="D3" s="87">
        <v>0.025062340607815592</v>
      </c>
      <c r="E3" s="87" t="s">
        <v>20</v>
      </c>
      <c r="F3" s="87">
        <v>0.10157907381666309</v>
      </c>
      <c r="G3" s="59"/>
      <c r="H3" s="59"/>
      <c r="I3" s="2"/>
      <c r="J3" s="2"/>
      <c r="K3" s="2"/>
      <c r="L3" s="2"/>
    </row>
    <row r="4" spans="1:12" ht="14.25">
      <c r="A4" s="86" t="s">
        <v>107</v>
      </c>
      <c r="B4" s="87">
        <v>0</v>
      </c>
      <c r="C4" s="87">
        <v>-0.04169589751410707</v>
      </c>
      <c r="D4" s="87">
        <v>0.03814645523920978</v>
      </c>
      <c r="E4" s="87">
        <v>-0.16734331635117494</v>
      </c>
      <c r="F4" s="87">
        <v>-0.14535477259646823</v>
      </c>
      <c r="G4" s="59"/>
      <c r="H4" s="59"/>
      <c r="I4" s="2"/>
      <c r="J4" s="2"/>
      <c r="K4" s="2"/>
      <c r="L4" s="2"/>
    </row>
    <row r="5" spans="1:12" ht="15" thickBot="1">
      <c r="A5" s="76" t="s">
        <v>109</v>
      </c>
      <c r="B5" s="78">
        <v>-0.02344737846178624</v>
      </c>
      <c r="C5" s="78">
        <v>-0.19744555846478062</v>
      </c>
      <c r="D5" s="78">
        <v>0.07033029128233027</v>
      </c>
      <c r="E5" s="78" t="s">
        <v>20</v>
      </c>
      <c r="F5" s="78">
        <v>-0.06141809915540497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74</v>
      </c>
      <c r="B22" s="18" t="s">
        <v>79</v>
      </c>
      <c r="C22" s="18" t="s">
        <v>61</v>
      </c>
      <c r="D22" s="75"/>
      <c r="E22" s="71"/>
      <c r="F22" s="71"/>
    </row>
    <row r="23" spans="1:6" ht="14.25">
      <c r="A23" s="27" t="s">
        <v>8</v>
      </c>
      <c r="B23" s="28">
        <v>-0.09414700721031144</v>
      </c>
      <c r="C23" s="66">
        <v>0.000229002887053964</v>
      </c>
      <c r="D23" s="75"/>
      <c r="E23" s="71"/>
      <c r="F23" s="71"/>
    </row>
    <row r="24" spans="1:6" ht="14.25">
      <c r="A24" s="27" t="s">
        <v>117</v>
      </c>
      <c r="B24" s="28">
        <v>-0.041933295859536646</v>
      </c>
      <c r="C24" s="66">
        <v>-0.01479911606543527</v>
      </c>
      <c r="D24" s="75"/>
      <c r="E24" s="71"/>
      <c r="F24" s="71"/>
    </row>
    <row r="25" spans="1:6" ht="14.25">
      <c r="A25" s="27" t="s">
        <v>1</v>
      </c>
      <c r="B25" s="28">
        <v>-0.04169589751410707</v>
      </c>
      <c r="C25" s="66">
        <v>-0.19744555846478062</v>
      </c>
      <c r="D25" s="75"/>
      <c r="E25" s="71"/>
      <c r="F25" s="71"/>
    </row>
    <row r="26" spans="1:6" ht="14.25">
      <c r="A26" s="27" t="s">
        <v>94</v>
      </c>
      <c r="B26" s="28">
        <v>-0.028550400841109158</v>
      </c>
      <c r="C26" s="66">
        <v>0.031210763332794045</v>
      </c>
      <c r="D26" s="75"/>
      <c r="E26" s="71"/>
      <c r="F26" s="71"/>
    </row>
    <row r="27" spans="1:6" ht="14.25">
      <c r="A27" s="27" t="s">
        <v>11</v>
      </c>
      <c r="B27" s="28">
        <v>-0.026112446646715304</v>
      </c>
      <c r="C27" s="66">
        <v>0.03402786821200676</v>
      </c>
      <c r="D27" s="75"/>
      <c r="E27" s="71"/>
      <c r="F27" s="71"/>
    </row>
    <row r="28" spans="1:6" ht="14.25">
      <c r="A28" s="27" t="s">
        <v>0</v>
      </c>
      <c r="B28" s="28">
        <v>0</v>
      </c>
      <c r="C28" s="66">
        <v>-0.02344737846178624</v>
      </c>
      <c r="D28" s="75"/>
      <c r="E28" s="71"/>
      <c r="F28" s="71"/>
    </row>
    <row r="29" spans="1:6" ht="14.25">
      <c r="A29" s="27" t="s">
        <v>9</v>
      </c>
      <c r="B29" s="28">
        <v>0.004334523482358854</v>
      </c>
      <c r="C29" s="66">
        <v>0.05177566153787194</v>
      </c>
      <c r="D29" s="75"/>
      <c r="E29" s="71"/>
      <c r="F29" s="71"/>
    </row>
    <row r="30" spans="1:6" ht="28.5">
      <c r="A30" s="27" t="s">
        <v>5</v>
      </c>
      <c r="B30" s="28">
        <v>0.0073533251220179174</v>
      </c>
      <c r="C30" s="66">
        <v>0.06161669784997059</v>
      </c>
      <c r="D30" s="75"/>
      <c r="E30" s="71"/>
      <c r="F30" s="71"/>
    </row>
    <row r="31" spans="1:6" ht="14.25">
      <c r="A31" s="27" t="s">
        <v>7</v>
      </c>
      <c r="B31" s="28">
        <v>0.013456515305531491</v>
      </c>
      <c r="C31" s="66">
        <v>0.05697192870390011</v>
      </c>
      <c r="D31" s="75"/>
      <c r="E31" s="71"/>
      <c r="F31" s="71"/>
    </row>
    <row r="32" spans="1:6" ht="14.25">
      <c r="A32" s="27" t="s">
        <v>10</v>
      </c>
      <c r="B32" s="28">
        <v>0.01565744133334479</v>
      </c>
      <c r="C32" s="66">
        <v>0.10353292505740264</v>
      </c>
      <c r="D32" s="75"/>
      <c r="E32" s="71"/>
      <c r="F32" s="71"/>
    </row>
    <row r="33" spans="1:6" ht="15" thickBot="1">
      <c r="A33" s="76" t="s">
        <v>6</v>
      </c>
      <c r="B33" s="77">
        <v>0.026193024418207367</v>
      </c>
      <c r="C33" s="78">
        <v>0.12267523046884654</v>
      </c>
      <c r="D33" s="75"/>
      <c r="E33" s="71"/>
      <c r="F33" s="71"/>
    </row>
    <row r="34" spans="1:6" ht="14.25">
      <c r="A34" s="70"/>
      <c r="B34" s="71"/>
      <c r="C34" s="71"/>
      <c r="D34" s="75"/>
      <c r="E34" s="71"/>
      <c r="F34" s="71"/>
    </row>
    <row r="35" spans="1:6" ht="14.25">
      <c r="A35" s="70"/>
      <c r="B35" s="71"/>
      <c r="C35" s="71"/>
      <c r="D35" s="75"/>
      <c r="E35" s="71"/>
      <c r="F35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114</v>
      </c>
      <c r="C3" s="110" t="s">
        <v>35</v>
      </c>
      <c r="D3" s="111" t="s">
        <v>115</v>
      </c>
      <c r="E3" s="112">
        <v>3114492.36</v>
      </c>
      <c r="F3" s="113">
        <v>173506</v>
      </c>
      <c r="G3" s="112">
        <v>17.9503</v>
      </c>
      <c r="H3" s="52">
        <v>10</v>
      </c>
      <c r="I3" s="109" t="s">
        <v>116</v>
      </c>
      <c r="J3" s="114" t="s">
        <v>66</v>
      </c>
      <c r="K3" s="49"/>
    </row>
    <row r="4" spans="1:11" ht="14.25" customHeight="1">
      <c r="A4" s="21">
        <v>2</v>
      </c>
      <c r="B4" s="109" t="s">
        <v>73</v>
      </c>
      <c r="C4" s="110" t="s">
        <v>35</v>
      </c>
      <c r="D4" s="111" t="s">
        <v>34</v>
      </c>
      <c r="E4" s="112">
        <v>2603893.45</v>
      </c>
      <c r="F4" s="113">
        <v>164425</v>
      </c>
      <c r="G4" s="112">
        <v>15.8364</v>
      </c>
      <c r="H4" s="52">
        <v>100</v>
      </c>
      <c r="I4" s="109" t="s">
        <v>85</v>
      </c>
      <c r="J4" s="114" t="s">
        <v>66</v>
      </c>
      <c r="K4" s="49"/>
    </row>
    <row r="5" spans="1:10" ht="15.75" thickBot="1">
      <c r="A5" s="179" t="s">
        <v>43</v>
      </c>
      <c r="B5" s="180"/>
      <c r="C5" s="115" t="s">
        <v>44</v>
      </c>
      <c r="D5" s="115" t="s">
        <v>44</v>
      </c>
      <c r="E5" s="97">
        <f>SUM(E3:E4)</f>
        <v>5718385.8100000005</v>
      </c>
      <c r="F5" s="98">
        <f>SUM(F3:F4)</f>
        <v>337931</v>
      </c>
      <c r="G5" s="115" t="s">
        <v>44</v>
      </c>
      <c r="H5" s="115" t="s">
        <v>44</v>
      </c>
      <c r="I5" s="115" t="s">
        <v>44</v>
      </c>
      <c r="J5" s="116" t="s">
        <v>44</v>
      </c>
    </row>
    <row r="6" spans="1:10" ht="15" thickBot="1">
      <c r="A6" s="195"/>
      <c r="B6" s="195"/>
      <c r="C6" s="195"/>
      <c r="D6" s="195"/>
      <c r="E6" s="195"/>
      <c r="F6" s="195"/>
      <c r="G6" s="195"/>
      <c r="H6" s="195"/>
      <c r="I6" s="161"/>
      <c r="J6" s="161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4" t="s">
        <v>104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2" customFormat="1" ht="14.25" collapsed="1">
      <c r="A4" s="21">
        <v>1</v>
      </c>
      <c r="B4" s="27" t="s">
        <v>73</v>
      </c>
      <c r="C4" s="105">
        <v>40555</v>
      </c>
      <c r="D4" s="105">
        <v>40626</v>
      </c>
      <c r="E4" s="99">
        <v>-0.22835090728360652</v>
      </c>
      <c r="F4" s="99">
        <v>-0.12330738825717735</v>
      </c>
      <c r="G4" s="99">
        <v>-0.803310207092875</v>
      </c>
      <c r="H4" s="99">
        <v>-0.8042943913395412</v>
      </c>
      <c r="I4" s="99">
        <v>-0.123215165624879</v>
      </c>
      <c r="J4" s="106">
        <v>-0.841636</v>
      </c>
      <c r="K4" s="124">
        <v>-0.14299492697609684</v>
      </c>
    </row>
    <row r="5" spans="1:11" s="22" customFormat="1" ht="14.25">
      <c r="A5" s="21">
        <v>2</v>
      </c>
      <c r="B5" s="27" t="s">
        <v>114</v>
      </c>
      <c r="C5" s="105">
        <v>41848</v>
      </c>
      <c r="D5" s="105">
        <v>42032</v>
      </c>
      <c r="E5" s="99">
        <v>-0.06235863790932994</v>
      </c>
      <c r="F5" s="99">
        <v>0.029821290267060707</v>
      </c>
      <c r="G5" s="99">
        <v>0.031596793195597606</v>
      </c>
      <c r="H5" s="99">
        <v>0.17180533342037396</v>
      </c>
      <c r="I5" s="99">
        <v>0.00037896731406905637</v>
      </c>
      <c r="J5" s="106">
        <v>0.7950299999999999</v>
      </c>
      <c r="K5" s="169">
        <v>0.07498908609009947</v>
      </c>
    </row>
    <row r="6" spans="1:11" s="22" customFormat="1" ht="15.75" collapsed="1" thickBot="1">
      <c r="A6" s="162"/>
      <c r="B6" s="163" t="s">
        <v>93</v>
      </c>
      <c r="C6" s="164" t="s">
        <v>44</v>
      </c>
      <c r="D6" s="164" t="s">
        <v>44</v>
      </c>
      <c r="E6" s="165">
        <f>AVERAGE(E4:E5)</f>
        <v>-0.14535477259646823</v>
      </c>
      <c r="F6" s="165">
        <f>AVERAGE(F4:F5)</f>
        <v>-0.04674304899505832</v>
      </c>
      <c r="G6" s="165">
        <f>AVERAGE(G4:G5)</f>
        <v>-0.3858567069486387</v>
      </c>
      <c r="H6" s="165">
        <f>AVERAGE(H4:H5)</f>
        <v>-0.3162445289595836</v>
      </c>
      <c r="I6" s="165">
        <f>AVERAGE(I4:I5)</f>
        <v>-0.06141809915540497</v>
      </c>
      <c r="J6" s="164" t="s">
        <v>44</v>
      </c>
      <c r="K6" s="165">
        <f>AVERAGE(K4:K5)</f>
        <v>-0.034002920442998685</v>
      </c>
    </row>
    <row r="7" spans="1:11" s="22" customFormat="1" ht="14.25" hidden="1">
      <c r="A7" s="198" t="s">
        <v>82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s="22" customFormat="1" ht="15" hidden="1" thickBot="1">
      <c r="A8" s="197" t="s">
        <v>83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3:4" s="22" customFormat="1" ht="15.75" customHeight="1" hidden="1">
      <c r="C9" s="65"/>
      <c r="D9" s="65"/>
    </row>
    <row r="10" spans="1:11" ht="15" thickBot="1">
      <c r="A10" s="196"/>
      <c r="B10" s="196"/>
      <c r="C10" s="196"/>
      <c r="D10" s="196"/>
      <c r="E10" s="196"/>
      <c r="F10" s="196"/>
      <c r="G10" s="196"/>
      <c r="H10" s="196"/>
      <c r="I10" s="166"/>
      <c r="J10" s="166"/>
      <c r="K10" s="166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0" t="s">
        <v>105</v>
      </c>
      <c r="B1" s="190"/>
      <c r="C1" s="190"/>
      <c r="D1" s="190"/>
      <c r="E1" s="190"/>
      <c r="F1" s="190"/>
      <c r="G1" s="190"/>
    </row>
    <row r="2" spans="1:7" s="29" customFormat="1" ht="15.75" customHeight="1" thickBot="1">
      <c r="A2" s="202" t="s">
        <v>36</v>
      </c>
      <c r="B2" s="89"/>
      <c r="C2" s="191" t="s">
        <v>23</v>
      </c>
      <c r="D2" s="199"/>
      <c r="E2" s="200" t="s">
        <v>59</v>
      </c>
      <c r="F2" s="201"/>
      <c r="G2" s="90"/>
    </row>
    <row r="3" spans="1:7" s="29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29" customFormat="1" ht="14.25">
      <c r="A4" s="21">
        <v>1</v>
      </c>
      <c r="B4" s="37" t="s">
        <v>114</v>
      </c>
      <c r="C4" s="38">
        <v>-207.12281000000004</v>
      </c>
      <c r="D4" s="99">
        <v>-0.062356052522484134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-770.5661699999999</v>
      </c>
      <c r="D5" s="99">
        <v>-0.22835246432731054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9"/>
      <c r="B6" s="91" t="s">
        <v>43</v>
      </c>
      <c r="C6" s="92">
        <v>-977.68898</v>
      </c>
      <c r="D6" s="96">
        <v>-0.14600926821487906</v>
      </c>
      <c r="E6" s="93">
        <v>0</v>
      </c>
      <c r="F6" s="96">
        <v>0</v>
      </c>
      <c r="G6" s="120">
        <v>0</v>
      </c>
    </row>
    <row r="7" spans="1:8" s="29" customFormat="1" ht="15" customHeight="1" thickBot="1">
      <c r="A7" s="181"/>
      <c r="B7" s="181"/>
      <c r="C7" s="181"/>
      <c r="D7" s="181"/>
      <c r="E7" s="181"/>
      <c r="F7" s="181"/>
      <c r="G7" s="18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70" t="str">
        <f>B4</f>
        <v>КІНТО-Голд</v>
      </c>
      <c r="C35" s="171">
        <f>C4</f>
        <v>-207.12281000000004</v>
      </c>
      <c r="D35" s="172">
        <f>D4</f>
        <v>-0.062356052522484134</v>
      </c>
      <c r="E35" s="173">
        <f>G4</f>
        <v>0</v>
      </c>
    </row>
    <row r="36" spans="2:5" s="29" customFormat="1" ht="14.25">
      <c r="B36" s="174" t="str">
        <f>B5</f>
        <v>Індекс Української Біржі</v>
      </c>
      <c r="C36" s="175">
        <f>C5</f>
        <v>-770.5661699999999</v>
      </c>
      <c r="D36" s="176">
        <f>D5</f>
        <v>-0.22835246432731054</v>
      </c>
      <c r="E36" s="177">
        <f>G5</f>
        <v>0</v>
      </c>
    </row>
    <row r="37" spans="2:6" ht="14.25">
      <c r="B37" s="29"/>
      <c r="C37" s="29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4" ht="14.25">
      <c r="B43" s="29"/>
      <c r="C43" s="29"/>
      <c r="D43" s="6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9" sqref="A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73</v>
      </c>
      <c r="B2" s="141">
        <v>-0.22835090728360652</v>
      </c>
      <c r="C2" s="10"/>
      <c r="D2" s="10"/>
    </row>
    <row r="3" spans="1:4" ht="14.25">
      <c r="A3" s="27" t="s">
        <v>114</v>
      </c>
      <c r="B3" s="141">
        <v>-0.06235863790932994</v>
      </c>
      <c r="C3" s="10"/>
      <c r="D3" s="10"/>
    </row>
    <row r="4" spans="1:4" ht="14.25">
      <c r="A4" s="27" t="s">
        <v>27</v>
      </c>
      <c r="B4" s="142">
        <v>-0.14535477259646823</v>
      </c>
      <c r="C4" s="10"/>
      <c r="D4" s="10"/>
    </row>
    <row r="5" spans="1:4" ht="14.25">
      <c r="A5" s="27" t="s">
        <v>1</v>
      </c>
      <c r="B5" s="142">
        <v>-0.04169589751410707</v>
      </c>
      <c r="C5" s="10"/>
      <c r="D5" s="10"/>
    </row>
    <row r="6" spans="1:4" ht="14.25">
      <c r="A6" s="27" t="s">
        <v>0</v>
      </c>
      <c r="B6" s="142">
        <v>0</v>
      </c>
      <c r="C6" s="10"/>
      <c r="D6" s="10"/>
    </row>
    <row r="7" spans="1:4" ht="14.25">
      <c r="A7" s="27" t="s">
        <v>28</v>
      </c>
      <c r="B7" s="142">
        <v>-0.03172077093673409</v>
      </c>
      <c r="C7" s="10"/>
      <c r="D7" s="10"/>
    </row>
    <row r="8" spans="1:4" ht="14.25">
      <c r="A8" s="27" t="s">
        <v>29</v>
      </c>
      <c r="B8" s="142">
        <v>7.671232876704792E-06</v>
      </c>
      <c r="C8" s="10"/>
      <c r="D8" s="10"/>
    </row>
    <row r="9" spans="1:4" ht="14.25">
      <c r="A9" s="27" t="s">
        <v>30</v>
      </c>
      <c r="B9" s="142">
        <v>0.013041095890410961</v>
      </c>
      <c r="C9" s="10"/>
      <c r="D9" s="10"/>
    </row>
    <row r="10" spans="1:4" ht="15" thickBot="1">
      <c r="A10" s="76" t="s">
        <v>95</v>
      </c>
      <c r="B10" s="143">
        <v>-0.05966981330393628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0" zoomScaleNormal="80" workbookViewId="0" topLeftCell="A1">
      <selection activeCell="C21" sqref="C21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97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36</v>
      </c>
      <c r="B2" s="16" t="s">
        <v>77</v>
      </c>
      <c r="C2" s="17" t="s">
        <v>37</v>
      </c>
      <c r="D2" s="17" t="s">
        <v>38</v>
      </c>
      <c r="E2" s="17" t="s">
        <v>39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65</v>
      </c>
      <c r="C3" s="83">
        <v>21896712.5</v>
      </c>
      <c r="D3" s="84">
        <v>44697</v>
      </c>
      <c r="E3" s="83">
        <v>489.8922</v>
      </c>
      <c r="F3" s="84">
        <v>100</v>
      </c>
      <c r="G3" s="82" t="s">
        <v>85</v>
      </c>
      <c r="H3" s="85" t="s">
        <v>66</v>
      </c>
      <c r="I3" s="19"/>
    </row>
    <row r="4" spans="1:9" ht="14.25">
      <c r="A4" s="21">
        <v>2</v>
      </c>
      <c r="B4" s="82" t="s">
        <v>69</v>
      </c>
      <c r="C4" s="83">
        <v>8950943.22</v>
      </c>
      <c r="D4" s="84">
        <v>8445</v>
      </c>
      <c r="E4" s="83">
        <v>1059.9104</v>
      </c>
      <c r="F4" s="84">
        <v>1000</v>
      </c>
      <c r="G4" s="82" t="s">
        <v>18</v>
      </c>
      <c r="H4" s="85" t="s">
        <v>41</v>
      </c>
      <c r="I4" s="19"/>
    </row>
    <row r="5" spans="1:9" ht="14.25" customHeight="1">
      <c r="A5" s="21">
        <v>3</v>
      </c>
      <c r="B5" s="82" t="s">
        <v>70</v>
      </c>
      <c r="C5" s="83">
        <v>5813810.43</v>
      </c>
      <c r="D5" s="84">
        <v>1085</v>
      </c>
      <c r="E5" s="83">
        <v>5358.3506</v>
      </c>
      <c r="F5" s="84">
        <v>1000</v>
      </c>
      <c r="G5" s="82" t="s">
        <v>18</v>
      </c>
      <c r="H5" s="85" t="s">
        <v>41</v>
      </c>
      <c r="I5" s="19"/>
    </row>
    <row r="6" spans="1:9" ht="14.25">
      <c r="A6" s="21">
        <v>4</v>
      </c>
      <c r="B6" s="82" t="s">
        <v>55</v>
      </c>
      <c r="C6" s="83">
        <v>5571687.3</v>
      </c>
      <c r="D6" s="84">
        <v>1256</v>
      </c>
      <c r="E6" s="83">
        <v>4436.06</v>
      </c>
      <c r="F6" s="84">
        <v>1000</v>
      </c>
      <c r="G6" s="82" t="s">
        <v>40</v>
      </c>
      <c r="H6" s="85" t="s">
        <v>54</v>
      </c>
      <c r="I6" s="19"/>
    </row>
    <row r="7" spans="1:9" ht="14.25" customHeight="1">
      <c r="A7" s="21">
        <v>5</v>
      </c>
      <c r="B7" s="82" t="s">
        <v>53</v>
      </c>
      <c r="C7" s="83">
        <v>4262082.22</v>
      </c>
      <c r="D7" s="84">
        <v>675</v>
      </c>
      <c r="E7" s="83">
        <v>6314.2</v>
      </c>
      <c r="F7" s="84">
        <v>1000</v>
      </c>
      <c r="G7" s="82" t="s">
        <v>17</v>
      </c>
      <c r="H7" s="85" t="s">
        <v>54</v>
      </c>
      <c r="I7" s="19"/>
    </row>
    <row r="8" spans="1:9" ht="14.25">
      <c r="A8" s="21">
        <v>6</v>
      </c>
      <c r="B8" s="82" t="s">
        <v>92</v>
      </c>
      <c r="C8" s="83">
        <v>4206691.26</v>
      </c>
      <c r="D8" s="84">
        <v>15373</v>
      </c>
      <c r="E8" s="83">
        <v>273.6415</v>
      </c>
      <c r="F8" s="84">
        <v>100</v>
      </c>
      <c r="G8" s="82" t="s">
        <v>85</v>
      </c>
      <c r="H8" s="85" t="s">
        <v>66</v>
      </c>
      <c r="I8" s="19"/>
    </row>
    <row r="9" spans="1:9" ht="14.25">
      <c r="A9" s="21">
        <v>7</v>
      </c>
      <c r="B9" s="82" t="s">
        <v>52</v>
      </c>
      <c r="C9" s="83">
        <v>3031907.57</v>
      </c>
      <c r="D9" s="84">
        <v>2678</v>
      </c>
      <c r="E9" s="83">
        <v>1132.1537</v>
      </c>
      <c r="F9" s="84">
        <v>1000</v>
      </c>
      <c r="G9" s="82" t="s">
        <v>68</v>
      </c>
      <c r="H9" s="85" t="s">
        <v>75</v>
      </c>
      <c r="I9" s="19"/>
    </row>
    <row r="10" spans="1:9" ht="14.25">
      <c r="A10" s="21">
        <v>8</v>
      </c>
      <c r="B10" s="82" t="s">
        <v>72</v>
      </c>
      <c r="C10" s="83">
        <v>1614515.54</v>
      </c>
      <c r="D10" s="84">
        <v>529</v>
      </c>
      <c r="E10" s="83">
        <v>3052.0143</v>
      </c>
      <c r="F10" s="84">
        <v>1000</v>
      </c>
      <c r="G10" s="82" t="s">
        <v>18</v>
      </c>
      <c r="H10" s="85" t="s">
        <v>41</v>
      </c>
      <c r="I10" s="19"/>
    </row>
    <row r="11" spans="1:9" ht="14.25">
      <c r="A11" s="21">
        <v>9</v>
      </c>
      <c r="B11" s="82" t="s">
        <v>67</v>
      </c>
      <c r="C11" s="83">
        <v>1593587.7</v>
      </c>
      <c r="D11" s="84">
        <v>3281</v>
      </c>
      <c r="E11" s="83">
        <v>485.7018</v>
      </c>
      <c r="F11" s="84">
        <v>1000</v>
      </c>
      <c r="G11" s="82" t="s">
        <v>85</v>
      </c>
      <c r="H11" s="85" t="s">
        <v>66</v>
      </c>
      <c r="I11" s="19"/>
    </row>
    <row r="12" spans="1:9" ht="14.25">
      <c r="A12" s="21">
        <v>10</v>
      </c>
      <c r="B12" s="82" t="s">
        <v>71</v>
      </c>
      <c r="C12" s="83">
        <v>1554200.07</v>
      </c>
      <c r="D12" s="84">
        <v>366</v>
      </c>
      <c r="E12" s="83">
        <v>4246.4483</v>
      </c>
      <c r="F12" s="84">
        <v>1000</v>
      </c>
      <c r="G12" s="82" t="s">
        <v>18</v>
      </c>
      <c r="H12" s="85" t="s">
        <v>41</v>
      </c>
      <c r="I12" s="19"/>
    </row>
    <row r="13" spans="1:9" ht="14.25">
      <c r="A13" s="21">
        <v>11</v>
      </c>
      <c r="B13" s="82" t="s">
        <v>62</v>
      </c>
      <c r="C13" s="83">
        <v>1291817.65</v>
      </c>
      <c r="D13" s="84">
        <v>786</v>
      </c>
      <c r="E13" s="83">
        <v>1643.5339</v>
      </c>
      <c r="F13" s="84">
        <v>1000</v>
      </c>
      <c r="G13" s="82" t="s">
        <v>63</v>
      </c>
      <c r="H13" s="85" t="s">
        <v>64</v>
      </c>
      <c r="I13" s="19"/>
    </row>
    <row r="14" spans="1:9" ht="14.25">
      <c r="A14" s="21">
        <v>12</v>
      </c>
      <c r="B14" s="82" t="s">
        <v>108</v>
      </c>
      <c r="C14" s="83">
        <v>1040636.8401</v>
      </c>
      <c r="D14" s="84">
        <v>953</v>
      </c>
      <c r="E14" s="83">
        <v>1091.9589</v>
      </c>
      <c r="F14" s="84">
        <v>1000</v>
      </c>
      <c r="G14" s="82" t="s">
        <v>19</v>
      </c>
      <c r="H14" s="85" t="s">
        <v>31</v>
      </c>
      <c r="I14" s="19"/>
    </row>
    <row r="15" spans="1:9" ht="14.25">
      <c r="A15" s="21">
        <v>13</v>
      </c>
      <c r="B15" s="82" t="s">
        <v>21</v>
      </c>
      <c r="C15" s="83">
        <v>806293.52</v>
      </c>
      <c r="D15" s="84">
        <v>7881</v>
      </c>
      <c r="E15" s="83">
        <v>102.3085</v>
      </c>
      <c r="F15" s="84">
        <v>100</v>
      </c>
      <c r="G15" s="82" t="s">
        <v>42</v>
      </c>
      <c r="H15" s="85" t="s">
        <v>88</v>
      </c>
      <c r="I15" s="19"/>
    </row>
    <row r="16" spans="1:9" ht="14.25">
      <c r="A16" s="21">
        <v>14</v>
      </c>
      <c r="B16" s="82" t="s">
        <v>110</v>
      </c>
      <c r="C16" s="83">
        <v>351766.12</v>
      </c>
      <c r="D16" s="84">
        <v>22187</v>
      </c>
      <c r="E16" s="83">
        <v>15.8546</v>
      </c>
      <c r="F16" s="84">
        <v>100</v>
      </c>
      <c r="G16" s="82" t="s">
        <v>111</v>
      </c>
      <c r="H16" s="85" t="s">
        <v>112</v>
      </c>
      <c r="I16" s="19"/>
    </row>
    <row r="17" spans="1:8" ht="15" customHeight="1" thickBot="1">
      <c r="A17" s="179" t="s">
        <v>43</v>
      </c>
      <c r="B17" s="180"/>
      <c r="C17" s="97">
        <f>SUM(C3:C16)</f>
        <v>61986651.94009999</v>
      </c>
      <c r="D17" s="98">
        <f>SUM(D3:D16)</f>
        <v>110192</v>
      </c>
      <c r="E17" s="56" t="s">
        <v>44</v>
      </c>
      <c r="F17" s="56" t="s">
        <v>44</v>
      </c>
      <c r="G17" s="56" t="s">
        <v>44</v>
      </c>
      <c r="H17" s="57" t="s">
        <v>44</v>
      </c>
    </row>
    <row r="18" spans="1:8" ht="15" customHeight="1">
      <c r="A18" s="182" t="s">
        <v>86</v>
      </c>
      <c r="B18" s="182"/>
      <c r="C18" s="182"/>
      <c r="D18" s="182"/>
      <c r="E18" s="182"/>
      <c r="F18" s="182"/>
      <c r="G18" s="182"/>
      <c r="H18" s="182"/>
    </row>
    <row r="19" spans="1:8" ht="15" customHeight="1" thickBot="1">
      <c r="A19" s="181"/>
      <c r="B19" s="181"/>
      <c r="C19" s="181"/>
      <c r="D19" s="181"/>
      <c r="E19" s="181"/>
      <c r="F19" s="181"/>
      <c r="G19" s="181"/>
      <c r="H19" s="181"/>
    </row>
    <row r="21" spans="2:4" ht="14.25">
      <c r="B21" s="20" t="s">
        <v>48</v>
      </c>
      <c r="C21" s="23">
        <f>C17-SUM(C3:C12)</f>
        <v>3490514.130099997</v>
      </c>
      <c r="D21" s="131">
        <f>C21/$C$17</f>
        <v>0.056310738213010934</v>
      </c>
    </row>
    <row r="22" spans="2:8" ht="14.25">
      <c r="B22" s="82" t="str">
        <f>B3</f>
        <v>КІНТО-Класичний</v>
      </c>
      <c r="C22" s="83">
        <f>C3</f>
        <v>21896712.5</v>
      </c>
      <c r="D22" s="131">
        <f>C22/$C$17</f>
        <v>0.3532488336546973</v>
      </c>
      <c r="H22" s="19"/>
    </row>
    <row r="23" spans="2:8" ht="14.25">
      <c r="B23" s="82" t="str">
        <f>B4</f>
        <v>УНІВЕР.УА/Ярослав Мудрий: Фонд Акцiй</v>
      </c>
      <c r="C23" s="83">
        <f>C4</f>
        <v>8950943.22</v>
      </c>
      <c r="D23" s="131">
        <f aca="true" t="shared" si="0" ref="D23:D31">C23/$C$17</f>
        <v>0.14440114024305797</v>
      </c>
      <c r="H23" s="19"/>
    </row>
    <row r="24" spans="2:8" ht="14.25">
      <c r="B24" s="82" t="str">
        <f aca="true" t="shared" si="1" ref="B24:C31">B5</f>
        <v>УНIВЕР.УА/Михайло Грушевський: Фонд Державних Паперiв</v>
      </c>
      <c r="C24" s="83">
        <f t="shared" si="1"/>
        <v>5813810.43</v>
      </c>
      <c r="D24" s="131">
        <f t="shared" si="0"/>
        <v>0.09379132842370808</v>
      </c>
      <c r="H24" s="19"/>
    </row>
    <row r="25" spans="2:8" ht="14.25">
      <c r="B25" s="82" t="str">
        <f t="shared" si="1"/>
        <v>Альтус-Депозит</v>
      </c>
      <c r="C25" s="83">
        <f t="shared" si="1"/>
        <v>5571687.3</v>
      </c>
      <c r="D25" s="131">
        <f t="shared" si="0"/>
        <v>0.0898852757103921</v>
      </c>
      <c r="H25" s="19"/>
    </row>
    <row r="26" spans="2:8" ht="14.25">
      <c r="B26" s="82" t="str">
        <f t="shared" si="1"/>
        <v>Альтус-Збалансований</v>
      </c>
      <c r="C26" s="83">
        <f t="shared" si="1"/>
        <v>4262082.22</v>
      </c>
      <c r="D26" s="131">
        <f t="shared" si="0"/>
        <v>0.06875806462524559</v>
      </c>
      <c r="H26" s="19"/>
    </row>
    <row r="27" spans="2:8" ht="14.25">
      <c r="B27" s="82" t="str">
        <f t="shared" si="1"/>
        <v>КІНТО-Казначейський</v>
      </c>
      <c r="C27" s="83">
        <f t="shared" si="1"/>
        <v>4206691.26</v>
      </c>
      <c r="D27" s="131">
        <f t="shared" si="0"/>
        <v>0.06786446966138907</v>
      </c>
      <c r="H27" s="19"/>
    </row>
    <row r="28" spans="2:8" ht="14.25">
      <c r="B28" s="82" t="str">
        <f t="shared" si="1"/>
        <v>Софіївський</v>
      </c>
      <c r="C28" s="83">
        <f t="shared" si="1"/>
        <v>3031907.57</v>
      </c>
      <c r="D28" s="131">
        <f t="shared" si="0"/>
        <v>0.04891226538464837</v>
      </c>
      <c r="H28" s="19"/>
    </row>
    <row r="29" spans="2:8" ht="14.25">
      <c r="B29" s="82" t="str">
        <f t="shared" si="1"/>
        <v>УНІВЕР.УА/Володимир Великий: Фонд Збалансований</v>
      </c>
      <c r="C29" s="83">
        <f t="shared" si="1"/>
        <v>1614515.54</v>
      </c>
      <c r="D29" s="131">
        <f t="shared" si="0"/>
        <v>0.026046180741624285</v>
      </c>
      <c r="H29" s="19"/>
    </row>
    <row r="30" spans="2:4" ht="14.25">
      <c r="B30" s="82" t="str">
        <f t="shared" si="1"/>
        <v>КІНТО-Еквіті</v>
      </c>
      <c r="C30" s="83">
        <f t="shared" si="1"/>
        <v>1593587.7</v>
      </c>
      <c r="D30" s="131">
        <f t="shared" si="0"/>
        <v>0.02570856224885227</v>
      </c>
    </row>
    <row r="31" spans="2:4" ht="14.25">
      <c r="B31" s="82" t="str">
        <f t="shared" si="1"/>
        <v>УНIВЕР.УА/Тарас Шевченко: Фонд Заощаджень</v>
      </c>
      <c r="C31" s="83">
        <f t="shared" si="1"/>
        <v>1554200.07</v>
      </c>
      <c r="D31" s="131">
        <f t="shared" si="0"/>
        <v>0.025073141093374125</v>
      </c>
    </row>
  </sheetData>
  <mergeCells count="4">
    <mergeCell ref="A1:H1"/>
    <mergeCell ref="A17:B17"/>
    <mergeCell ref="A19:H19"/>
    <mergeCell ref="A18:H18"/>
  </mergeCells>
  <hyperlinks>
    <hyperlink ref="H17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9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98</v>
      </c>
      <c r="B1" s="184"/>
      <c r="C1" s="184"/>
      <c r="D1" s="184"/>
      <c r="E1" s="184"/>
      <c r="F1" s="184"/>
      <c r="G1" s="184"/>
      <c r="H1" s="184"/>
      <c r="I1" s="184"/>
      <c r="J1" s="100"/>
    </row>
    <row r="2" spans="1:11" s="20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0" customFormat="1" ht="14.25" collapsed="1">
      <c r="A4" s="21">
        <v>1</v>
      </c>
      <c r="B4" s="148" t="s">
        <v>65</v>
      </c>
      <c r="C4" s="149">
        <v>38118</v>
      </c>
      <c r="D4" s="149">
        <v>38182</v>
      </c>
      <c r="E4" s="150">
        <v>-0.013313530810302732</v>
      </c>
      <c r="F4" s="150">
        <v>0.02922313320354375</v>
      </c>
      <c r="G4" s="150">
        <v>-0.30551128594043986</v>
      </c>
      <c r="H4" s="150">
        <v>-0.29646203376409563</v>
      </c>
      <c r="I4" s="150">
        <v>0.007786141043436112</v>
      </c>
      <c r="J4" s="151">
        <v>3.8989219999999003</v>
      </c>
      <c r="K4" s="124">
        <v>0.08899484917437217</v>
      </c>
    </row>
    <row r="5" spans="1:11" s="20" customFormat="1" ht="14.25" collapsed="1">
      <c r="A5" s="21">
        <v>2</v>
      </c>
      <c r="B5" s="148" t="s">
        <v>53</v>
      </c>
      <c r="C5" s="149">
        <v>38828</v>
      </c>
      <c r="D5" s="149">
        <v>39028</v>
      </c>
      <c r="E5" s="150">
        <v>0.006486002253800693</v>
      </c>
      <c r="F5" s="150">
        <v>0.016095446221368048</v>
      </c>
      <c r="G5" s="150">
        <v>0.04152955168140604</v>
      </c>
      <c r="H5" s="150">
        <v>0.07047735945983358</v>
      </c>
      <c r="I5" s="150">
        <v>0.013920491496542509</v>
      </c>
      <c r="J5" s="151">
        <v>5.314199999999641</v>
      </c>
      <c r="K5" s="125">
        <v>0.11953446302130355</v>
      </c>
    </row>
    <row r="6" spans="1:11" s="20" customFormat="1" ht="14.25" collapsed="1">
      <c r="A6" s="21">
        <v>3</v>
      </c>
      <c r="B6" s="148" t="s">
        <v>72</v>
      </c>
      <c r="C6" s="149">
        <v>38919</v>
      </c>
      <c r="D6" s="149">
        <v>39092</v>
      </c>
      <c r="E6" s="150">
        <v>0.13728628145189115</v>
      </c>
      <c r="F6" s="150">
        <v>0.09920858433174029</v>
      </c>
      <c r="G6" s="150">
        <v>0.037078068658782826</v>
      </c>
      <c r="H6" s="150">
        <v>0.011962655570006087</v>
      </c>
      <c r="I6" s="150">
        <v>0.12119729644284316</v>
      </c>
      <c r="J6" s="151">
        <v>2.052014299999926</v>
      </c>
      <c r="K6" s="125">
        <v>0.0715545148521497</v>
      </c>
    </row>
    <row r="7" spans="1:11" s="20" customFormat="1" ht="14.25" collapsed="1">
      <c r="A7" s="21">
        <v>4</v>
      </c>
      <c r="B7" s="148" t="s">
        <v>69</v>
      </c>
      <c r="C7" s="149">
        <v>38919</v>
      </c>
      <c r="D7" s="149">
        <v>39092</v>
      </c>
      <c r="E7" s="150">
        <v>-0.005087063179790685</v>
      </c>
      <c r="F7" s="150">
        <v>-0.014959385014735593</v>
      </c>
      <c r="G7" s="150">
        <v>-0.01802329723606122</v>
      </c>
      <c r="H7" s="150">
        <v>0.1643830379433766</v>
      </c>
      <c r="I7" s="150">
        <v>0.0007241701169260484</v>
      </c>
      <c r="J7" s="151">
        <v>0.05991040000004255</v>
      </c>
      <c r="K7" s="125">
        <v>0.003610319194929934</v>
      </c>
    </row>
    <row r="8" spans="1:11" s="20" customFormat="1" ht="14.25" collapsed="1">
      <c r="A8" s="21">
        <v>5</v>
      </c>
      <c r="B8" s="148" t="s">
        <v>108</v>
      </c>
      <c r="C8" s="149">
        <v>39429</v>
      </c>
      <c r="D8" s="149">
        <v>39618</v>
      </c>
      <c r="E8" s="150">
        <v>0.0018002808448003282</v>
      </c>
      <c r="F8" s="150">
        <v>0.003921139945688656</v>
      </c>
      <c r="G8" s="150">
        <v>0.006664610240073365</v>
      </c>
      <c r="H8" s="150">
        <v>0.0028346758385073834</v>
      </c>
      <c r="I8" s="150">
        <v>0.004759352457923027</v>
      </c>
      <c r="J8" s="151">
        <v>0.09195889999997764</v>
      </c>
      <c r="K8" s="125">
        <v>0.006000834797307952</v>
      </c>
    </row>
    <row r="9" spans="1:11" s="20" customFormat="1" ht="14.25" collapsed="1">
      <c r="A9" s="21">
        <v>6</v>
      </c>
      <c r="B9" s="148" t="s">
        <v>21</v>
      </c>
      <c r="C9" s="149">
        <v>39560</v>
      </c>
      <c r="D9" s="149">
        <v>39770</v>
      </c>
      <c r="E9" s="150">
        <v>0.0009548883733125901</v>
      </c>
      <c r="F9" s="150">
        <v>0.08768593046842876</v>
      </c>
      <c r="G9" s="150">
        <v>-0.16061795701681247</v>
      </c>
      <c r="H9" s="150">
        <v>-0.16621299817269064</v>
      </c>
      <c r="I9" s="150">
        <v>0.126166801203748</v>
      </c>
      <c r="J9" s="151">
        <v>0.023085000000158562</v>
      </c>
      <c r="K9" s="125">
        <v>0.0015986377174876942</v>
      </c>
    </row>
    <row r="10" spans="1:11" s="20" customFormat="1" ht="14.25" collapsed="1">
      <c r="A10" s="21">
        <v>7</v>
      </c>
      <c r="B10" s="148" t="s">
        <v>67</v>
      </c>
      <c r="C10" s="149">
        <v>39884</v>
      </c>
      <c r="D10" s="149">
        <v>40001</v>
      </c>
      <c r="E10" s="150">
        <v>-0.05759715134230903</v>
      </c>
      <c r="F10" s="150">
        <v>-0.025445665838216835</v>
      </c>
      <c r="G10" s="150">
        <v>-0.6626982057374167</v>
      </c>
      <c r="H10" s="150">
        <v>-0.6674063316095</v>
      </c>
      <c r="I10" s="150">
        <v>-0.024192189026239985</v>
      </c>
      <c r="J10" s="151">
        <v>-0.514298200000054</v>
      </c>
      <c r="K10" s="125">
        <v>-0.05151276630334756</v>
      </c>
    </row>
    <row r="11" spans="1:11" s="20" customFormat="1" ht="14.25" collapsed="1">
      <c r="A11" s="21">
        <v>8</v>
      </c>
      <c r="B11" s="148" t="s">
        <v>110</v>
      </c>
      <c r="C11" s="149">
        <v>40031</v>
      </c>
      <c r="D11" s="149">
        <v>40129</v>
      </c>
      <c r="E11" s="150">
        <v>-0.0008192795381759543</v>
      </c>
      <c r="F11" s="150">
        <v>-0.05228777704321341</v>
      </c>
      <c r="G11" s="150">
        <v>-0.7415491531955358</v>
      </c>
      <c r="H11" s="150">
        <v>-0.744858335272485</v>
      </c>
      <c r="I11" s="150" t="s">
        <v>20</v>
      </c>
      <c r="J11" s="151">
        <v>-0.841454000000002</v>
      </c>
      <c r="K11" s="125">
        <v>-0.1292772803707649</v>
      </c>
    </row>
    <row r="12" spans="1:11" s="20" customFormat="1" ht="14.25" collapsed="1">
      <c r="A12" s="21">
        <v>9</v>
      </c>
      <c r="B12" s="148" t="s">
        <v>52</v>
      </c>
      <c r="C12" s="149">
        <v>40114</v>
      </c>
      <c r="D12" s="149">
        <v>40401</v>
      </c>
      <c r="E12" s="150">
        <v>0.0152987074993165</v>
      </c>
      <c r="F12" s="150">
        <v>0.17093070975657643</v>
      </c>
      <c r="G12" s="150">
        <v>-0.15972704336365318</v>
      </c>
      <c r="H12" s="150">
        <v>-0.29643444470203906</v>
      </c>
      <c r="I12" s="150">
        <v>0.1780874473822065</v>
      </c>
      <c r="J12" s="151">
        <v>0.13215369999999815</v>
      </c>
      <c r="K12" s="125">
        <v>0.009932166890609162</v>
      </c>
    </row>
    <row r="13" spans="1:11" s="20" customFormat="1" ht="14.25" collapsed="1">
      <c r="A13" s="21">
        <v>10</v>
      </c>
      <c r="B13" s="148" t="s">
        <v>55</v>
      </c>
      <c r="C13" s="149">
        <v>40226</v>
      </c>
      <c r="D13" s="149">
        <v>40430</v>
      </c>
      <c r="E13" s="150">
        <v>0.005428241816299861</v>
      </c>
      <c r="F13" s="150">
        <v>0.017067053067475246</v>
      </c>
      <c r="G13" s="150">
        <v>0.03326625112962045</v>
      </c>
      <c r="H13" s="150">
        <v>0.10651427773240574</v>
      </c>
      <c r="I13" s="150">
        <v>0.011528902063588031</v>
      </c>
      <c r="J13" s="151">
        <v>3.436059999999866</v>
      </c>
      <c r="K13" s="125">
        <v>0.12679527610396635</v>
      </c>
    </row>
    <row r="14" spans="1:11" s="20" customFormat="1" ht="14.25">
      <c r="A14" s="21">
        <v>11</v>
      </c>
      <c r="B14" s="148" t="s">
        <v>71</v>
      </c>
      <c r="C14" s="149">
        <v>40427</v>
      </c>
      <c r="D14" s="149">
        <v>40543</v>
      </c>
      <c r="E14" s="150">
        <v>0.1580308213111139</v>
      </c>
      <c r="F14" s="150">
        <v>0.1475789343395404</v>
      </c>
      <c r="G14" s="150">
        <v>0.0208527918362722</v>
      </c>
      <c r="H14" s="150">
        <v>0.05338307276983967</v>
      </c>
      <c r="I14" s="150">
        <v>0.16053697181271653</v>
      </c>
      <c r="J14" s="151">
        <v>3.2464482999998463</v>
      </c>
      <c r="K14" s="125">
        <v>0.1261727251917697</v>
      </c>
    </row>
    <row r="15" spans="1:11" s="20" customFormat="1" ht="14.25">
      <c r="A15" s="21">
        <v>12</v>
      </c>
      <c r="B15" s="148" t="s">
        <v>62</v>
      </c>
      <c r="C15" s="149">
        <v>40444</v>
      </c>
      <c r="D15" s="149">
        <v>40638</v>
      </c>
      <c r="E15" s="150">
        <v>-0.002978022291328264</v>
      </c>
      <c r="F15" s="150">
        <v>-0.01244248730293418</v>
      </c>
      <c r="G15" s="150">
        <v>-0.012153952225274045</v>
      </c>
      <c r="H15" s="150">
        <v>0.1693956508628529</v>
      </c>
      <c r="I15" s="150">
        <v>-0.013688769324401995</v>
      </c>
      <c r="J15" s="151">
        <v>0.6435339000000115</v>
      </c>
      <c r="K15" s="125">
        <v>0.04260081835281504</v>
      </c>
    </row>
    <row r="16" spans="1:11" s="20" customFormat="1" ht="14.25">
      <c r="A16" s="21">
        <v>13</v>
      </c>
      <c r="B16" s="148" t="s">
        <v>70</v>
      </c>
      <c r="C16" s="149">
        <v>40427</v>
      </c>
      <c r="D16" s="149">
        <v>40708</v>
      </c>
      <c r="E16" s="150">
        <v>0.3102866593932714</v>
      </c>
      <c r="F16" s="150">
        <v>0.3346599187472661</v>
      </c>
      <c r="G16" s="150">
        <v>0.057362795976958036</v>
      </c>
      <c r="H16" s="150">
        <v>0.12983287706494928</v>
      </c>
      <c r="I16" s="150">
        <v>0.32647767321227583</v>
      </c>
      <c r="J16" s="151">
        <v>4.358350599999373</v>
      </c>
      <c r="K16" s="125">
        <v>0.1540261663090683</v>
      </c>
    </row>
    <row r="17" spans="1:11" s="20" customFormat="1" ht="14.25" collapsed="1">
      <c r="A17" s="21">
        <v>14</v>
      </c>
      <c r="B17" s="148" t="s">
        <v>92</v>
      </c>
      <c r="C17" s="149">
        <v>41026</v>
      </c>
      <c r="D17" s="149">
        <v>41242</v>
      </c>
      <c r="E17" s="150">
        <v>-0.021726462432962834</v>
      </c>
      <c r="F17" s="150">
        <v>0.013247610379477415</v>
      </c>
      <c r="G17" s="150">
        <v>-0.1786893197181315</v>
      </c>
      <c r="H17" s="150">
        <v>-0.13513845799861535</v>
      </c>
      <c r="I17" s="150">
        <v>0.0009894977887296985</v>
      </c>
      <c r="J17" s="151">
        <v>1.7364150000000453</v>
      </c>
      <c r="K17" s="125">
        <v>0.10314336529454082</v>
      </c>
    </row>
    <row r="18" spans="1:12" s="20" customFormat="1" ht="15.75" thickBot="1">
      <c r="A18" s="147"/>
      <c r="B18" s="152" t="s">
        <v>93</v>
      </c>
      <c r="C18" s="153" t="s">
        <v>44</v>
      </c>
      <c r="D18" s="153" t="s">
        <v>44</v>
      </c>
      <c r="E18" s="154">
        <f>AVERAGE(E4:E17)</f>
        <v>0.03814645523920978</v>
      </c>
      <c r="F18" s="154">
        <f>AVERAGE(F4:F17)</f>
        <v>0.05817736751871465</v>
      </c>
      <c r="G18" s="154">
        <f>AVERAGE(G4:G17)</f>
        <v>-0.14587258177930087</v>
      </c>
      <c r="H18" s="154">
        <f>AVERAGE(H4:H17)</f>
        <v>-0.11412349959126103</v>
      </c>
      <c r="I18" s="154">
        <f>AVERAGE(I4:I17)</f>
        <v>0.07033029128233027</v>
      </c>
      <c r="J18" s="153" t="s">
        <v>44</v>
      </c>
      <c r="K18" s="154">
        <f>AVERAGE(K4:K17)</f>
        <v>0.048083863587586276</v>
      </c>
      <c r="L18" s="155"/>
    </row>
    <row r="19" spans="1:11" s="20" customFormat="1" ht="14.25">
      <c r="A19" s="188" t="s">
        <v>82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s="20" customFormat="1" ht="15" collapsed="1" thickBot="1">
      <c r="A20" s="183"/>
      <c r="B20" s="183"/>
      <c r="C20" s="183"/>
      <c r="D20" s="183"/>
      <c r="E20" s="183"/>
      <c r="F20" s="183"/>
      <c r="G20" s="183"/>
      <c r="H20" s="183"/>
      <c r="I20" s="160"/>
      <c r="J20" s="160"/>
      <c r="K20" s="160"/>
    </row>
    <row r="21" spans="5:10" s="20" customFormat="1" ht="14.25" collapsed="1">
      <c r="E21" s="107"/>
      <c r="J21" s="19"/>
    </row>
    <row r="22" spans="5:10" s="20" customFormat="1" ht="14.25" collapsed="1">
      <c r="E22" s="108"/>
      <c r="J22" s="19"/>
    </row>
    <row r="23" spans="5:10" s="20" customFormat="1" ht="14.25">
      <c r="E23" s="107"/>
      <c r="F23" s="107"/>
      <c r="J23" s="19"/>
    </row>
    <row r="24" spans="5:10" s="20" customFormat="1" ht="14.25" collapsed="1">
      <c r="E24" s="108"/>
      <c r="I24" s="108"/>
      <c r="J24" s="19"/>
    </row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/>
    <row r="39" s="20" customFormat="1" ht="14.25"/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</sheetData>
  <mergeCells count="5">
    <mergeCell ref="A20:H20"/>
    <mergeCell ref="A1:I1"/>
    <mergeCell ref="A2:A3"/>
    <mergeCell ref="E2:K2"/>
    <mergeCell ref="A19:K1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0" t="s">
        <v>99</v>
      </c>
      <c r="B1" s="190"/>
      <c r="C1" s="190"/>
      <c r="D1" s="190"/>
      <c r="E1" s="190"/>
      <c r="F1" s="190"/>
      <c r="G1" s="190"/>
    </row>
    <row r="2" spans="1:7" ht="15.75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ht="45.75" thickBot="1">
      <c r="A3" s="186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8" ht="15" customHeight="1">
      <c r="A4" s="21">
        <v>1</v>
      </c>
      <c r="B4" s="37" t="s">
        <v>70</v>
      </c>
      <c r="C4" s="38">
        <v>1376.7581099999993</v>
      </c>
      <c r="D4" s="95">
        <v>0.31028665219796175</v>
      </c>
      <c r="E4" s="39">
        <v>0</v>
      </c>
      <c r="F4" s="95">
        <v>0</v>
      </c>
      <c r="G4" s="40">
        <v>0</v>
      </c>
      <c r="H4" s="53"/>
    </row>
    <row r="5" spans="1:8" ht="14.25" customHeight="1">
      <c r="A5" s="21">
        <v>2</v>
      </c>
      <c r="B5" s="37" t="s">
        <v>71</v>
      </c>
      <c r="C5" s="38">
        <v>212.09409000000008</v>
      </c>
      <c r="D5" s="95">
        <v>0.158030806181193</v>
      </c>
      <c r="E5" s="39">
        <v>0</v>
      </c>
      <c r="F5" s="95">
        <v>0</v>
      </c>
      <c r="G5" s="40">
        <v>0</v>
      </c>
      <c r="H5" s="53"/>
    </row>
    <row r="6" spans="1:7" ht="14.25">
      <c r="A6" s="21">
        <v>3</v>
      </c>
      <c r="B6" s="37" t="s">
        <v>72</v>
      </c>
      <c r="C6" s="38">
        <v>194.89446999999996</v>
      </c>
      <c r="D6" s="95">
        <v>0.13728626188958998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52</v>
      </c>
      <c r="C7" s="38">
        <v>45.68531000000006</v>
      </c>
      <c r="D7" s="95">
        <v>0.015298697157257162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55</v>
      </c>
      <c r="C8" s="38">
        <v>30.078969999999742</v>
      </c>
      <c r="D8" s="95">
        <v>0.005427841198585708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53</v>
      </c>
      <c r="C9" s="38">
        <v>27.462080000000075</v>
      </c>
      <c r="D9" s="95">
        <v>0.0064851342250500125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108</v>
      </c>
      <c r="C10" s="38">
        <v>1.870090000000084</v>
      </c>
      <c r="D10" s="95">
        <v>0.0018002982862322598</v>
      </c>
      <c r="E10" s="39">
        <v>0</v>
      </c>
      <c r="F10" s="95">
        <v>0</v>
      </c>
      <c r="G10" s="40">
        <v>0</v>
      </c>
      <c r="H10" s="53"/>
    </row>
    <row r="11" spans="1:7" ht="14.25">
      <c r="A11" s="21">
        <v>10</v>
      </c>
      <c r="B11" s="37" t="s">
        <v>21</v>
      </c>
      <c r="C11" s="38">
        <v>0.7697299999999814</v>
      </c>
      <c r="D11" s="95">
        <v>0.0009555645774285342</v>
      </c>
      <c r="E11" s="39">
        <v>0</v>
      </c>
      <c r="F11" s="95">
        <v>0</v>
      </c>
      <c r="G11" s="40">
        <v>0</v>
      </c>
    </row>
    <row r="12" spans="1:7" ht="14.25">
      <c r="A12" s="21">
        <v>11</v>
      </c>
      <c r="B12" s="37" t="s">
        <v>110</v>
      </c>
      <c r="C12" s="38">
        <v>-0.2883099999999977</v>
      </c>
      <c r="D12" s="95">
        <v>-0.0008189358673884537</v>
      </c>
      <c r="E12" s="39">
        <v>0</v>
      </c>
      <c r="F12" s="95">
        <v>0</v>
      </c>
      <c r="G12" s="40">
        <v>0</v>
      </c>
    </row>
    <row r="13" spans="1:7" ht="14.25">
      <c r="A13" s="21">
        <v>12</v>
      </c>
      <c r="B13" s="37" t="s">
        <v>67</v>
      </c>
      <c r="C13" s="38">
        <v>-97.39567999999993</v>
      </c>
      <c r="D13" s="95">
        <v>-0.05759706520592765</v>
      </c>
      <c r="E13" s="39">
        <v>0</v>
      </c>
      <c r="F13" s="95">
        <v>0</v>
      </c>
      <c r="G13" s="40">
        <v>0</v>
      </c>
    </row>
    <row r="14" spans="1:7" ht="14.25">
      <c r="A14" s="21">
        <v>13</v>
      </c>
      <c r="B14" s="37" t="s">
        <v>65</v>
      </c>
      <c r="C14" s="38">
        <v>-295.45487000000105</v>
      </c>
      <c r="D14" s="95">
        <v>-0.013313475203841752</v>
      </c>
      <c r="E14" s="39">
        <v>0</v>
      </c>
      <c r="F14" s="95">
        <v>0</v>
      </c>
      <c r="G14" s="40">
        <v>0</v>
      </c>
    </row>
    <row r="15" spans="1:7" ht="14.25">
      <c r="A15" s="21">
        <v>14</v>
      </c>
      <c r="B15" s="37" t="s">
        <v>92</v>
      </c>
      <c r="C15" s="38">
        <v>-140.1392400000002</v>
      </c>
      <c r="D15" s="95">
        <v>-0.03223940754073576</v>
      </c>
      <c r="E15" s="39">
        <v>-167</v>
      </c>
      <c r="F15" s="95">
        <v>-0.010746460746460747</v>
      </c>
      <c r="G15" s="40">
        <v>-46.82288568713866</v>
      </c>
    </row>
    <row r="16" spans="1:7" ht="14.25">
      <c r="A16" s="21">
        <v>15</v>
      </c>
      <c r="B16" s="37" t="s">
        <v>69</v>
      </c>
      <c r="C16" s="38">
        <v>-681.7690099999998</v>
      </c>
      <c r="D16" s="95">
        <v>-0.07077643281782121</v>
      </c>
      <c r="E16" s="39">
        <v>-597</v>
      </c>
      <c r="F16" s="95">
        <v>-0.06602521566025216</v>
      </c>
      <c r="G16" s="40">
        <v>-637.5962891904442</v>
      </c>
    </row>
    <row r="17" spans="1:7" ht="13.5" customHeight="1">
      <c r="A17" s="21">
        <v>16</v>
      </c>
      <c r="B17" s="37" t="s">
        <v>62</v>
      </c>
      <c r="C17" s="38">
        <v>-859.4004700000002</v>
      </c>
      <c r="D17" s="95">
        <v>-0.3994948080857557</v>
      </c>
      <c r="E17" s="39">
        <v>-519</v>
      </c>
      <c r="F17" s="95">
        <v>-0.39770114942528734</v>
      </c>
      <c r="G17" s="40">
        <v>-854.6820852129865</v>
      </c>
    </row>
    <row r="18" spans="1:8" ht="15.75" thickBot="1">
      <c r="A18" s="88"/>
      <c r="B18" s="91" t="s">
        <v>43</v>
      </c>
      <c r="C18" s="92">
        <v>-184.8347300000015</v>
      </c>
      <c r="D18" s="96">
        <v>-0.002972982309089509</v>
      </c>
      <c r="E18" s="93">
        <v>-1283</v>
      </c>
      <c r="F18" s="96">
        <v>-0.011509307019511101</v>
      </c>
      <c r="G18" s="94">
        <v>-1539.1012600905692</v>
      </c>
      <c r="H18" s="53"/>
    </row>
    <row r="19" spans="1:8" ht="15" customHeight="1" thickBot="1">
      <c r="A19" s="189"/>
      <c r="B19" s="189"/>
      <c r="C19" s="189"/>
      <c r="D19" s="189"/>
      <c r="E19" s="189"/>
      <c r="F19" s="189"/>
      <c r="G19" s="189"/>
      <c r="H19" s="159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.75" thickBot="1">
      <c r="B48" s="79"/>
      <c r="C48" s="79"/>
      <c r="D48" s="79"/>
      <c r="E48" s="79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22</v>
      </c>
      <c r="C56" s="35" t="s">
        <v>49</v>
      </c>
      <c r="D56" s="35" t="s">
        <v>50</v>
      </c>
      <c r="E56" s="60" t="s">
        <v>47</v>
      </c>
      <c r="F56"/>
    </row>
    <row r="57" spans="2:5" ht="14.25">
      <c r="B57" s="37" t="str">
        <f aca="true" t="shared" si="0" ref="B57:D61">B4</f>
        <v>УНIВЕР.УА/Михайло Грушевський: Фонд Державних Паперiв</v>
      </c>
      <c r="C57" s="38">
        <f t="shared" si="0"/>
        <v>1376.7581099999993</v>
      </c>
      <c r="D57" s="95">
        <f t="shared" si="0"/>
        <v>0.31028665219796175</v>
      </c>
      <c r="E57" s="40">
        <f>G4</f>
        <v>0</v>
      </c>
    </row>
    <row r="58" spans="2:5" ht="14.25">
      <c r="B58" s="37" t="str">
        <f t="shared" si="0"/>
        <v>УНIВЕР.УА/Тарас Шевченко: Фонд Заощаджень</v>
      </c>
      <c r="C58" s="38">
        <f t="shared" si="0"/>
        <v>212.09409000000008</v>
      </c>
      <c r="D58" s="95">
        <f t="shared" si="0"/>
        <v>0.158030806181193</v>
      </c>
      <c r="E58" s="40">
        <f>G5</f>
        <v>0</v>
      </c>
    </row>
    <row r="59" spans="2:5" ht="14.25">
      <c r="B59" s="37" t="str">
        <f t="shared" si="0"/>
        <v>УНІВЕР.УА/Володимир Великий: Фонд Збалансований</v>
      </c>
      <c r="C59" s="38">
        <f t="shared" si="0"/>
        <v>194.89446999999996</v>
      </c>
      <c r="D59" s="95">
        <f t="shared" si="0"/>
        <v>0.13728626188958998</v>
      </c>
      <c r="E59" s="40">
        <f>G6</f>
        <v>0</v>
      </c>
    </row>
    <row r="60" spans="2:5" ht="14.25">
      <c r="B60" s="37" t="str">
        <f t="shared" si="0"/>
        <v>Софіївський</v>
      </c>
      <c r="C60" s="38">
        <f t="shared" si="0"/>
        <v>45.68531000000006</v>
      </c>
      <c r="D60" s="95">
        <f t="shared" si="0"/>
        <v>0.015298697157257162</v>
      </c>
      <c r="E60" s="40">
        <f>G7</f>
        <v>0</v>
      </c>
    </row>
    <row r="61" spans="2:5" ht="14.25">
      <c r="B61" s="127" t="str">
        <f t="shared" si="0"/>
        <v>Альтус-Депозит</v>
      </c>
      <c r="C61" s="128">
        <f t="shared" si="0"/>
        <v>30.078969999999742</v>
      </c>
      <c r="D61" s="129">
        <f t="shared" si="0"/>
        <v>0.005427841198585708</v>
      </c>
      <c r="E61" s="130">
        <f>G8</f>
        <v>0</v>
      </c>
    </row>
    <row r="62" spans="2:5" ht="14.25">
      <c r="B62" s="126" t="str">
        <f>B11</f>
        <v>Надбання</v>
      </c>
      <c r="C62" s="38">
        <f>C13</f>
        <v>-97.39567999999993</v>
      </c>
      <c r="D62" s="95">
        <f>D13</f>
        <v>-0.05759706520592765</v>
      </c>
      <c r="E62" s="40">
        <f>G13</f>
        <v>0</v>
      </c>
    </row>
    <row r="63" spans="2:5" ht="14.25">
      <c r="B63" s="126" t="str">
        <f>B12</f>
        <v>Аргентум</v>
      </c>
      <c r="C63" s="38">
        <f>C14</f>
        <v>-295.45487000000105</v>
      </c>
      <c r="D63" s="95">
        <f>D14</f>
        <v>-0.013313475203841752</v>
      </c>
      <c r="E63" s="40">
        <f>G14</f>
        <v>0</v>
      </c>
    </row>
    <row r="64" spans="2:5" ht="14.25">
      <c r="B64" s="126" t="str">
        <f>B13</f>
        <v>КІНТО-Еквіті</v>
      </c>
      <c r="C64" s="38">
        <f>C15</f>
        <v>-140.1392400000002</v>
      </c>
      <c r="D64" s="95">
        <f>D15</f>
        <v>-0.03223940754073576</v>
      </c>
      <c r="E64" s="40">
        <f>G15</f>
        <v>-46.82288568713866</v>
      </c>
    </row>
    <row r="65" spans="2:5" ht="14.25">
      <c r="B65" s="126" t="str">
        <f>B14</f>
        <v>КІНТО-Класичний</v>
      </c>
      <c r="C65" s="38">
        <f>C16</f>
        <v>-681.7690099999998</v>
      </c>
      <c r="D65" s="95">
        <f>D16</f>
        <v>-0.07077643281782121</v>
      </c>
      <c r="E65" s="40">
        <f>G16</f>
        <v>-637.5962891904442</v>
      </c>
    </row>
    <row r="66" spans="2:5" ht="14.25">
      <c r="B66" s="126" t="str">
        <f>B17</f>
        <v>ВСІ</v>
      </c>
      <c r="C66" s="38">
        <f>C17</f>
        <v>-859.4004700000002</v>
      </c>
      <c r="D66" s="95">
        <f>D17</f>
        <v>-0.3994948080857557</v>
      </c>
      <c r="E66" s="40">
        <f>G17</f>
        <v>-854.6820852129865</v>
      </c>
    </row>
    <row r="67" spans="2:5" ht="14.25">
      <c r="B67" s="134" t="s">
        <v>48</v>
      </c>
      <c r="C67" s="135">
        <f>C18-SUM(C57:C66)</f>
        <v>29.813590000000204</v>
      </c>
      <c r="D67" s="136"/>
      <c r="E67" s="135">
        <f>G18-SUM(E57:E66)</f>
        <v>0</v>
      </c>
    </row>
    <row r="68" spans="2:5" ht="15">
      <c r="B68" s="132" t="s">
        <v>43</v>
      </c>
      <c r="C68" s="133">
        <f>SUM(C57:C67)</f>
        <v>-184.8347300000015</v>
      </c>
      <c r="D68" s="133"/>
      <c r="E68" s="133">
        <f>SUM(E57:E67)</f>
        <v>-1539.1012600905692</v>
      </c>
    </row>
  </sheetData>
  <mergeCells count="5">
    <mergeCell ref="A19:G19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B16" sqref="B1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22</v>
      </c>
      <c r="B1" s="68" t="s">
        <v>76</v>
      </c>
      <c r="C1" s="10"/>
    </row>
    <row r="2" spans="1:3" ht="14.25">
      <c r="A2" s="157" t="s">
        <v>67</v>
      </c>
      <c r="B2" s="158">
        <v>-0.05759715134230903</v>
      </c>
      <c r="C2" s="10"/>
    </row>
    <row r="3" spans="1:3" ht="14.25">
      <c r="A3" s="137" t="s">
        <v>92</v>
      </c>
      <c r="B3" s="144">
        <v>-0.021726462432962834</v>
      </c>
      <c r="C3" s="10"/>
    </row>
    <row r="4" spans="1:3" ht="14.25">
      <c r="A4" s="137" t="s">
        <v>65</v>
      </c>
      <c r="B4" s="144">
        <v>-0.013313530810302732</v>
      </c>
      <c r="C4" s="10"/>
    </row>
    <row r="5" spans="1:3" ht="14.25">
      <c r="A5" s="137" t="s">
        <v>69</v>
      </c>
      <c r="B5" s="145">
        <v>-0.005087063179790685</v>
      </c>
      <c r="C5" s="10"/>
    </row>
    <row r="6" spans="1:3" ht="14.25">
      <c r="A6" s="137" t="s">
        <v>62</v>
      </c>
      <c r="B6" s="145">
        <v>-0.002978022291328264</v>
      </c>
      <c r="C6" s="10"/>
    </row>
    <row r="7" spans="1:3" ht="14.25">
      <c r="A7" s="137" t="s">
        <v>110</v>
      </c>
      <c r="B7" s="145">
        <v>-0.0008192795381759543</v>
      </c>
      <c r="C7" s="10"/>
    </row>
    <row r="8" spans="1:3" ht="14.25">
      <c r="A8" s="138" t="s">
        <v>21</v>
      </c>
      <c r="B8" s="168">
        <v>0.0009548883733125901</v>
      </c>
      <c r="C8" s="10"/>
    </row>
    <row r="9" spans="1:3" ht="14.25">
      <c r="A9" s="137" t="s">
        <v>108</v>
      </c>
      <c r="B9" s="145">
        <v>0.0018002808448003282</v>
      </c>
      <c r="C9" s="10"/>
    </row>
    <row r="10" spans="1:3" ht="14.25">
      <c r="A10" s="137" t="s">
        <v>55</v>
      </c>
      <c r="B10" s="145">
        <v>0.005428241816299861</v>
      </c>
      <c r="C10" s="10"/>
    </row>
    <row r="11" spans="1:3" ht="14.25">
      <c r="A11" s="137" t="s">
        <v>53</v>
      </c>
      <c r="B11" s="145">
        <v>0.006486002253800693</v>
      </c>
      <c r="C11" s="10"/>
    </row>
    <row r="12" spans="1:3" ht="14.25">
      <c r="A12" s="137" t="s">
        <v>52</v>
      </c>
      <c r="B12" s="145">
        <v>0.0152987074993165</v>
      </c>
      <c r="C12" s="10"/>
    </row>
    <row r="13" spans="1:3" ht="14.25">
      <c r="A13" s="137" t="s">
        <v>72</v>
      </c>
      <c r="B13" s="145">
        <v>0.13728628145189115</v>
      </c>
      <c r="C13" s="10"/>
    </row>
    <row r="14" spans="1:3" ht="14.25">
      <c r="A14" s="137" t="s">
        <v>71</v>
      </c>
      <c r="B14" s="145">
        <v>0.1580308213111139</v>
      </c>
      <c r="C14" s="10"/>
    </row>
    <row r="15" spans="1:3" ht="14.25">
      <c r="A15" s="137" t="s">
        <v>70</v>
      </c>
      <c r="B15" s="145">
        <v>0.3102866593932714</v>
      </c>
      <c r="C15" s="10"/>
    </row>
    <row r="16" spans="1:3" ht="14.25">
      <c r="A16" s="139" t="s">
        <v>27</v>
      </c>
      <c r="B16" s="144">
        <v>0.03814645523920978</v>
      </c>
      <c r="C16" s="10"/>
    </row>
    <row r="17" spans="1:3" ht="14.25">
      <c r="A17" s="139" t="s">
        <v>1</v>
      </c>
      <c r="B17" s="144">
        <v>-0.04169589751410707</v>
      </c>
      <c r="C17" s="10"/>
    </row>
    <row r="18" spans="1:3" ht="14.25">
      <c r="A18" s="139" t="s">
        <v>0</v>
      </c>
      <c r="B18" s="144">
        <v>0</v>
      </c>
      <c r="C18" s="58"/>
    </row>
    <row r="19" spans="1:3" ht="14.25">
      <c r="A19" s="139" t="s">
        <v>28</v>
      </c>
      <c r="B19" s="144">
        <v>-0.03172077093673409</v>
      </c>
      <c r="C19" s="9"/>
    </row>
    <row r="20" spans="1:3" ht="14.25">
      <c r="A20" s="139" t="s">
        <v>29</v>
      </c>
      <c r="B20" s="144">
        <v>7.671232876704792E-06</v>
      </c>
      <c r="C20" s="74"/>
    </row>
    <row r="21" spans="1:3" ht="14.25">
      <c r="A21" s="139" t="s">
        <v>30</v>
      </c>
      <c r="B21" s="144">
        <v>0.013041095890410961</v>
      </c>
      <c r="C21" s="10"/>
    </row>
    <row r="22" spans="1:3" ht="15" thickBot="1">
      <c r="A22" s="140" t="s">
        <v>95</v>
      </c>
      <c r="B22" s="146">
        <v>-0.05966981330393628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100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113</v>
      </c>
      <c r="C3" s="110" t="s">
        <v>35</v>
      </c>
      <c r="D3" s="111" t="s">
        <v>96</v>
      </c>
      <c r="E3" s="112">
        <v>328632.31</v>
      </c>
      <c r="F3" s="113">
        <v>22613</v>
      </c>
      <c r="G3" s="112">
        <v>14.53289</v>
      </c>
      <c r="H3" s="52">
        <v>100</v>
      </c>
      <c r="I3" s="109" t="s">
        <v>111</v>
      </c>
      <c r="J3" s="114" t="s">
        <v>112</v>
      </c>
    </row>
    <row r="4" spans="1:10" ht="15.75" thickBot="1">
      <c r="A4" s="179" t="s">
        <v>43</v>
      </c>
      <c r="B4" s="180"/>
      <c r="C4" s="115" t="s">
        <v>44</v>
      </c>
      <c r="D4" s="115" t="s">
        <v>44</v>
      </c>
      <c r="E4" s="97">
        <f>SUM(E3:E3)</f>
        <v>328632.31</v>
      </c>
      <c r="F4" s="98">
        <f>SUM(F3:F3)</f>
        <v>22613</v>
      </c>
      <c r="G4" s="115" t="s">
        <v>44</v>
      </c>
      <c r="H4" s="115" t="s">
        <v>44</v>
      </c>
      <c r="I4" s="115" t="s">
        <v>44</v>
      </c>
      <c r="J4" s="116" t="s">
        <v>44</v>
      </c>
    </row>
    <row r="5" spans="1:8" ht="14.25">
      <c r="A5" s="182"/>
      <c r="B5" s="182"/>
      <c r="C5" s="182"/>
      <c r="D5" s="182"/>
      <c r="E5" s="182"/>
      <c r="F5" s="182"/>
      <c r="G5" s="182"/>
      <c r="H5" s="182"/>
    </row>
  </sheetData>
  <mergeCells count="3">
    <mergeCell ref="A1:J1"/>
    <mergeCell ref="A4:B4"/>
    <mergeCell ref="A5:H5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101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ht="14.25" collapsed="1">
      <c r="A4" s="21">
        <v>1</v>
      </c>
      <c r="B4" s="27" t="s">
        <v>113</v>
      </c>
      <c r="C4" s="105">
        <v>40253</v>
      </c>
      <c r="D4" s="105">
        <v>40445</v>
      </c>
      <c r="E4" s="99">
        <v>-0.16734331635117494</v>
      </c>
      <c r="F4" s="99">
        <v>-0.1452201546767068</v>
      </c>
      <c r="G4" s="99">
        <v>-0.7480694656078251</v>
      </c>
      <c r="H4" s="99">
        <v>-0.7600800410605745</v>
      </c>
      <c r="I4" s="99" t="s">
        <v>20</v>
      </c>
      <c r="J4" s="106">
        <v>-0.8546710999999971</v>
      </c>
      <c r="K4" s="156">
        <v>-0.14364063439043406</v>
      </c>
    </row>
    <row r="5" spans="1:11" ht="15.75" thickBot="1">
      <c r="A5" s="147"/>
      <c r="B5" s="152" t="s">
        <v>93</v>
      </c>
      <c r="C5" s="153" t="s">
        <v>44</v>
      </c>
      <c r="D5" s="153" t="s">
        <v>44</v>
      </c>
      <c r="E5" s="154">
        <f>AVERAGE(E4:E4)</f>
        <v>-0.16734331635117494</v>
      </c>
      <c r="F5" s="154">
        <f>AVERAGE(F4:F4)</f>
        <v>-0.1452201546767068</v>
      </c>
      <c r="G5" s="154">
        <f>AVERAGE(G4:G4)</f>
        <v>-0.7480694656078251</v>
      </c>
      <c r="H5" s="154">
        <f>AVERAGE(H4:H4)</f>
        <v>-0.7600800410605745</v>
      </c>
      <c r="I5" s="154" t="s">
        <v>20</v>
      </c>
      <c r="J5" s="153" t="s">
        <v>44</v>
      </c>
      <c r="K5" s="154">
        <f>AVERAGE(K4:K4)</f>
        <v>-0.14364063439043406</v>
      </c>
    </row>
    <row r="6" spans="1:11" ht="14.25">
      <c r="A6" s="167" t="s">
        <v>82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0" t="s">
        <v>102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s="31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31" customFormat="1" ht="14.25">
      <c r="A4" s="21">
        <v>1</v>
      </c>
      <c r="B4" s="37" t="s">
        <v>113</v>
      </c>
      <c r="C4" s="38">
        <v>-66.04683000000003</v>
      </c>
      <c r="D4" s="99">
        <v>-0.16734309799094027</v>
      </c>
      <c r="E4" s="39">
        <v>0</v>
      </c>
      <c r="F4" s="99">
        <v>0</v>
      </c>
      <c r="G4" s="40">
        <v>0</v>
      </c>
    </row>
    <row r="5" spans="1:7" s="31" customFormat="1" ht="15.75" thickBot="1">
      <c r="A5" s="117"/>
      <c r="B5" s="91" t="s">
        <v>43</v>
      </c>
      <c r="C5" s="118">
        <v>-66.04683000000003</v>
      </c>
      <c r="D5" s="96">
        <v>-0.16734309799094027</v>
      </c>
      <c r="E5" s="93">
        <v>0</v>
      </c>
      <c r="F5" s="96">
        <v>0</v>
      </c>
      <c r="G5" s="94">
        <v>0</v>
      </c>
    </row>
    <row r="6" spans="1:11" s="31" customFormat="1" ht="15" customHeight="1" thickBot="1">
      <c r="A6" s="193"/>
      <c r="B6" s="193"/>
      <c r="C6" s="193"/>
      <c r="D6" s="193"/>
      <c r="E6" s="193"/>
      <c r="F6" s="193"/>
      <c r="G6" s="193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22</v>
      </c>
      <c r="C32" s="35" t="s">
        <v>49</v>
      </c>
      <c r="D32" s="35" t="s">
        <v>50</v>
      </c>
      <c r="E32" s="36" t="s">
        <v>47</v>
      </c>
    </row>
    <row r="33" spans="1:5" ht="14.25">
      <c r="A33" s="22">
        <v>1</v>
      </c>
      <c r="B33" s="37" t="str">
        <f>B4</f>
        <v>Аурум</v>
      </c>
      <c r="C33" s="122">
        <f>C4</f>
        <v>-66.04683000000003</v>
      </c>
      <c r="D33" s="99">
        <f>D4</f>
        <v>-0.16734309799094027</v>
      </c>
      <c r="E33" s="123">
        <f>G4</f>
        <v>0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10" sqref="A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113</v>
      </c>
      <c r="B2" s="141">
        <v>-0.16734331635117494</v>
      </c>
      <c r="C2" s="10"/>
      <c r="D2" s="10"/>
    </row>
    <row r="3" spans="1:4" ht="14.25">
      <c r="A3" s="27" t="s">
        <v>27</v>
      </c>
      <c r="B3" s="142">
        <v>-0.16734331635117494</v>
      </c>
      <c r="C3" s="10"/>
      <c r="D3" s="10"/>
    </row>
    <row r="4" spans="1:4" ht="14.25">
      <c r="A4" s="27" t="s">
        <v>1</v>
      </c>
      <c r="B4" s="142">
        <v>-0.04169589751410707</v>
      </c>
      <c r="C4" s="10"/>
      <c r="D4" s="10"/>
    </row>
    <row r="5" spans="1:4" ht="14.25">
      <c r="A5" s="27" t="s">
        <v>0</v>
      </c>
      <c r="B5" s="142">
        <v>0</v>
      </c>
      <c r="C5" s="10"/>
      <c r="D5" s="10"/>
    </row>
    <row r="6" spans="1:4" ht="14.25">
      <c r="A6" s="27" t="s">
        <v>28</v>
      </c>
      <c r="B6" s="142">
        <v>-0.03172077093673409</v>
      </c>
      <c r="C6" s="10"/>
      <c r="D6" s="10"/>
    </row>
    <row r="7" spans="1:4" ht="14.25">
      <c r="A7" s="27" t="s">
        <v>29</v>
      </c>
      <c r="B7" s="142">
        <v>7.671232876704792E-06</v>
      </c>
      <c r="C7" s="10"/>
      <c r="D7" s="10"/>
    </row>
    <row r="8" spans="1:4" ht="14.25">
      <c r="A8" s="27" t="s">
        <v>30</v>
      </c>
      <c r="B8" s="142">
        <v>0.013041095890410961</v>
      </c>
      <c r="C8" s="10"/>
      <c r="D8" s="10"/>
    </row>
    <row r="9" spans="1:4" ht="15" thickBot="1">
      <c r="A9" s="76" t="s">
        <v>95</v>
      </c>
      <c r="B9" s="143">
        <v>-0.05966981330393628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2023-03-06T09:13:35Z</dcterms:modified>
  <cp:category/>
  <cp:version/>
  <cp:contentType/>
  <cp:contentStatus/>
</cp:coreProperties>
</file>