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0635" windowHeight="697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Структура активів ІСІ_тип фонд" sheetId="7" r:id="rId7"/>
    <sheet name="Типи ЦП" sheetId="8" r:id="rId8"/>
    <sheet name="Доходність" sheetId="9" r:id="rId9"/>
    <sheet name="Юр_Фіз" sheetId="10" r:id="rId10"/>
    <sheet name="НПФ в управлінні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8_Лют_09" localSheetId="10">#REF!</definedName>
    <definedName name="_18_Лют_09" localSheetId="5">#REF!</definedName>
    <definedName name="_18_Лют_09" localSheetId="7">#REF!</definedName>
    <definedName name="_18_Лют_09">#REF!</definedName>
    <definedName name="_19_Лют_09" localSheetId="10">#REF!</definedName>
    <definedName name="_19_Лют_09" localSheetId="5">#REF!</definedName>
    <definedName name="_19_Лют_09" localSheetId="7">#REF!</definedName>
    <definedName name="_19_Лют_09">#REF!</definedName>
    <definedName name="_19_Лют_09_ВЧА" localSheetId="10">#REF!</definedName>
    <definedName name="_19_Лют_09_ВЧА" localSheetId="5">#REF!</definedName>
    <definedName name="_19_Лют_09_ВЧА" localSheetId="7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8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10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6" hidden="1">{#N/A,#N/A,FALSE,"т02бд"}</definedName>
    <definedName name="a11" localSheetId="7" hidden="1">{#N/A,#N/A,FALSE,"т02бд"}</definedName>
    <definedName name="a11" localSheetId="9" hidden="1">{#N/A,#N/A,FALSE,"т02бд"}</definedName>
    <definedName name="a11" hidden="1">{#N/A,#N/A,FALSE,"т02бд"}</definedName>
    <definedName name="BAZA">'[15]Мульт-ор М2, швидкість'!$E:$E</definedName>
    <definedName name="cevv" localSheetId="10">'[20]табл1'!#REF!</definedName>
    <definedName name="cevv">'[2]табл1'!#REF!</definedName>
    <definedName name="d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8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10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6" hidden="1">{#N/A,#N/A,FALSE,"т02бд"}</definedName>
    <definedName name="ic" localSheetId="7" hidden="1">{#N/A,#N/A,FALSE,"т02бд"}</definedName>
    <definedName name="ic" localSheetId="9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8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10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6" hidden="1">{#N/A,#N/A,FALSE,"т02бд"}</definedName>
    <definedName name="ICC_2008" localSheetId="7" hidden="1">{#N/A,#N/A,FALSE,"т02бд"}</definedName>
    <definedName name="ICC_2008" localSheetId="9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8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10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6" hidden="1">{#N/A,#N/A,FALSE,"т02бд"}</definedName>
    <definedName name="q" localSheetId="7" hidden="1">{#N/A,#N/A,FALSE,"т02бд"}</definedName>
    <definedName name="q" localSheetId="9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8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10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6" hidden="1">{#N/A,#N/A,FALSE,"т04"}</definedName>
    <definedName name="t06" localSheetId="7" hidden="1">{#N/A,#N/A,FALSE,"т04"}</definedName>
    <definedName name="t06" localSheetId="9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8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10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6" hidden="1">{#N/A,#N/A,FALSE,"т02бд"}</definedName>
    <definedName name="tt" localSheetId="7" hidden="1">{#N/A,#N/A,FALSE,"т02бд"}</definedName>
    <definedName name="tt" localSheetId="9" hidden="1">{#N/A,#N/A,FALSE,"т02бд"}</definedName>
    <definedName name="tt" hidden="1">{#N/A,#N/A,FALSE,"т02бд"}</definedName>
    <definedName name="V">'[16]146024'!$A$1:$K$1</definedName>
    <definedName name="ven_vcha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8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10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6" hidden="1">{#N/A,#N/A,FALSE,"т02бд"}</definedName>
    <definedName name="wrn.04." localSheetId="7" hidden="1">{#N/A,#N/A,FALSE,"т02бд"}</definedName>
    <definedName name="wrn.04." localSheetId="9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8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10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6" hidden="1">{#N/A,#N/A,FALSE,"т02бд"}</definedName>
    <definedName name="wrn.д02." localSheetId="7" hidden="1">{#N/A,#N/A,FALSE,"т02бд"}</definedName>
    <definedName name="wrn.д02." localSheetId="9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8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10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6" hidden="1">{#N/A,#N/A,FALSE,"т17-1банки (2)"}</definedName>
    <definedName name="wrn.т171банки." localSheetId="7" hidden="1">{#N/A,#N/A,FALSE,"т17-1банки (2)"}</definedName>
    <definedName name="wrn.т171банки." localSheetId="9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8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10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6" hidden="1">{#N/A,#N/A,FALSE,"т02бд"}</definedName>
    <definedName name="ГЦ" localSheetId="7" hidden="1">{#N/A,#N/A,FALSE,"т02бд"}</definedName>
    <definedName name="ГЦ" localSheetId="9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8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10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6" hidden="1">{#N/A,#N/A,FALSE,"т02бд"}</definedName>
    <definedName name="ее" localSheetId="7" hidden="1">{#N/A,#N/A,FALSE,"т02бд"}</definedName>
    <definedName name="ее" localSheetId="9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8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10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6" hidden="1">{#N/A,#N/A,FALSE,"т02бд"}</definedName>
    <definedName name="ии" localSheetId="7" hidden="1">{#N/A,#N/A,FALSE,"т02бд"}</definedName>
    <definedName name="ии" localSheetId="9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8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10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6" hidden="1">{#N/A,#N/A,FALSE,"т02бд"}</definedName>
    <definedName name="іі" localSheetId="7" hidden="1">{#N/A,#N/A,FALSE,"т02бд"}</definedName>
    <definedName name="іі" localSheetId="9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8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10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6" hidden="1">{#N/A,#N/A,FALSE,"т17-1банки (2)"}</definedName>
    <definedName name="квітень" localSheetId="7" hidden="1">{#N/A,#N/A,FALSE,"т17-1банки (2)"}</definedName>
    <definedName name="квітень" localSheetId="9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8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10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6" hidden="1">{#N/A,#N/A,FALSE,"т17-1банки (2)"}</definedName>
    <definedName name="ке" localSheetId="7" hidden="1">{#N/A,#N/A,FALSE,"т17-1банки (2)"}</definedName>
    <definedName name="ке" localSheetId="9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8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10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6" hidden="1">{#N/A,#N/A,FALSE,"т02бд"}</definedName>
    <definedName name="нн" localSheetId="7" hidden="1">{#N/A,#N/A,FALSE,"т02бд"}</definedName>
    <definedName name="нн" localSheetId="9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8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10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6" hidden="1">{#N/A,#N/A,FALSE,"т17-1банки (2)"}</definedName>
    <definedName name="стельм." localSheetId="7" hidden="1">{#N/A,#N/A,FALSE,"т17-1банки (2)"}</definedName>
    <definedName name="стельм." localSheetId="9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8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10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6" hidden="1">{#N/A,#N/A,FALSE,"т04"}</definedName>
    <definedName name="т05" localSheetId="7" hidden="1">{#N/A,#N/A,FALSE,"т04"}</definedName>
    <definedName name="т05" localSheetId="9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8" hidden="1">{#N/A,#N/A,FALSE,"т02бд"}</definedName>
    <definedName name="ц" localSheetId="10" hidden="1">{#N/A,#N/A,FALSE,"т02бд"}</definedName>
    <definedName name="ц" localSheetId="5" hidden="1">{#N/A,#N/A,FALSE,"т02бд"}</definedName>
    <definedName name="ц" localSheetId="7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8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10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6" hidden="1">{#N/A,#N/A,FALSE,"т02бд"}</definedName>
    <definedName name="цеу" localSheetId="7" hidden="1">{#N/A,#N/A,FALSE,"т02бд"}</definedName>
    <definedName name="цеу" localSheetId="9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8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10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6" hidden="1">{#N/A,#N/A,FALSE,"т02бд"}</definedName>
    <definedName name="черв" localSheetId="7" hidden="1">{#N/A,#N/A,FALSE,"т02бд"}</definedName>
    <definedName name="черв" localSheetId="9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<sst xmlns="http://schemas.openxmlformats.org/spreadsheetml/2006/main" count="404" uniqueCount="157">
  <si>
    <t xml:space="preserve">Кількість ІСІ в управлінні (зареєстрованих) </t>
  </si>
  <si>
    <t xml:space="preserve">Кількість сформованих ІСІ (визнаних) </t>
  </si>
  <si>
    <t>н. д.</t>
  </si>
  <si>
    <t>Зміна за 2011 рік, фондів</t>
  </si>
  <si>
    <t>Усі ІСІ</t>
  </si>
  <si>
    <t>Невенчурні ІСІ</t>
  </si>
  <si>
    <t>Диверсифіковані ІСІ</t>
  </si>
  <si>
    <t>31.12.2011</t>
  </si>
  <si>
    <t>Відкриті ІСІ</t>
  </si>
  <si>
    <t>Інтервальні ІСІ</t>
  </si>
  <si>
    <t>Закриті (невенчурні) ІСІ</t>
  </si>
  <si>
    <t>УСІ (невенчурні) ІСІ</t>
  </si>
  <si>
    <t>Усі (невенчурні)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</si>
  <si>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</si>
  <si>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</si>
  <si>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</si>
  <si>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</si>
  <si>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>Закриті (невенчурні)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</si>
  <si>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</si>
  <si>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</si>
  <si>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</si>
  <si>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</si>
  <si>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</si>
  <si>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Ощадні сертифікати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</si>
  <si>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</si>
  <si>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</si>
  <si>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</si>
  <si>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</si>
  <si>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</si>
  <si>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</si>
  <si>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</si>
  <si>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</si>
  <si>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</si>
  <si>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</si>
  <si>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</si>
  <si>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</si>
  <si>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</si>
  <si>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</si>
  <si>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</si>
  <si>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</si>
  <si>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</si>
  <si>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</si>
  <si>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</si>
  <si>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</si>
  <si>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</si>
  <si>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</si>
  <si>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HANG SENG (Гонг-Конг)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</si>
  <si>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</si>
  <si>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</si>
  <si>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</si>
  <si>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</si>
  <si>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</si>
  <si>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</si>
  <si>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</si>
  <si>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</si>
  <si>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</si>
  <si>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</si>
  <si>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</si>
  <si>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</si>
  <si>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</si>
  <si>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</si>
  <si>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</si>
  <si>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</si>
  <si>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</si>
  <si>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</si>
  <si>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</si>
  <si>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</si>
  <si>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</si>
  <si>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</si>
  <si>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</si>
  <si>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Венчурні</t>
  </si>
  <si>
    <t>Усі (з венчурними)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</si>
  <si>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</si>
  <si>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</si>
  <si>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</si>
  <si>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</si>
  <si>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Заставні цінні папери</t>
  </si>
  <si>
    <t>http://www.bloomberg.com/markets/stocks/world-indexes/</t>
  </si>
  <si>
    <t>* В – відкриті ІСІ, І – інтервальні, ЗД – закриті диверсифіковані, ЗН - закриті недиверсифіковані невенчурні, ЗВ - закриті недиверсифіковані венчурні ІСІ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</si>
  <si>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</si>
  <si>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</si>
  <si>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</si>
  <si>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</si>
  <si>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>31.12.2010</t>
  </si>
  <si>
    <t>Невенчурні</t>
  </si>
  <si>
    <t xml:space="preserve">Розподіл активів ІСІ </t>
  </si>
  <si>
    <t>Зміна за 2011 рік</t>
  </si>
  <si>
    <t>Запорізька область</t>
  </si>
  <si>
    <t>січень</t>
  </si>
  <si>
    <t xml:space="preserve">лютий 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</si>
  <si>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</si>
  <si>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</si>
  <si>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</si>
  <si>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</si>
  <si>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</si>
  <si>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</si>
  <si>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</si>
  <si>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</si>
  <si>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</si>
  <si>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</si>
  <si>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Доходність*</t>
  </si>
  <si>
    <t>Розподіл ВЧА ІСІ за типами інвесторів станом на 31.12.2011 р., частка у ВЧА</t>
  </si>
  <si>
    <t>Розподіл ВЧА ІСІ (у т. ч. венчурні)</t>
  </si>
  <si>
    <t>Чистий притік/відтік капіталу відкритих ІСІ у 2011 році (за щоденними даними)</t>
  </si>
  <si>
    <t>Чистий притік/відтік капіталу відкритих ІСІ з початку 2011 року (наростаючим підсумком)</t>
  </si>
  <si>
    <t>Сукупна вартість ЦП у портфелях ІСІ, грн.</t>
  </si>
  <si>
    <t>Частка у зведеному портфелі ЦП ІСІ</t>
  </si>
  <si>
    <t>Інші</t>
  </si>
  <si>
    <t>Облігації державні зовнішні</t>
  </si>
  <si>
    <t>Деривативи (у т. ч. опціонні сертифікати)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</si>
  <si>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</si>
  <si>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</si>
  <si>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</si>
  <si>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</si>
  <si>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</si>
  <si>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Зміна за 2011 рік, млн. грн.</t>
  </si>
  <si>
    <t>Зміна за 2011 рік, %</t>
  </si>
  <si>
    <t>Зміна за 2010 рік</t>
  </si>
  <si>
    <t>За 2011 рік</t>
  </si>
  <si>
    <t>За 2010 рік</t>
  </si>
  <si>
    <t>Розподіл ВЧА ІСІ за типами інвесторів станом на 31.12.2010 р., частка у ВЧА</t>
  </si>
  <si>
    <t>Чистий притік/відтік за місяць у 2010 році</t>
  </si>
  <si>
    <t>Чистий притік/відтік за місяць у 2011 році</t>
  </si>
  <si>
    <t>1 квартал</t>
  </si>
  <si>
    <t>2 квартал</t>
  </si>
  <si>
    <t>3 квартал</t>
  </si>
  <si>
    <t>4 квартал</t>
  </si>
  <si>
    <t>Чистий притік/відтік за квартал у 2011 році</t>
  </si>
  <si>
    <t>Чистий притік/відтік з початку 2011 року</t>
  </si>
  <si>
    <t>Чистий притік/відтік за квартал у 2010 році</t>
  </si>
  <si>
    <t>Чистий притік/відтік з початку 2010 року</t>
  </si>
  <si>
    <t>Інфляція (індекс споживчих цін, рік до року)</t>
  </si>
  <si>
    <t xml:space="preserve">Юр. особи-резиденти </t>
  </si>
  <si>
    <t xml:space="preserve">Юр. особи-нерезиденти </t>
  </si>
  <si>
    <t>Фіз. особи-резиденти</t>
  </si>
  <si>
    <t>Фіз. особи-нерезиденти</t>
  </si>
  <si>
    <t xml:space="preserve">Кількість НПФ в управлінні </t>
  </si>
  <si>
    <t>Вид НПФ</t>
  </si>
  <si>
    <t>Корпоративні</t>
  </si>
  <si>
    <t>Професійні</t>
  </si>
  <si>
    <t>Вартість активів НПФ в управлінні, грн.</t>
  </si>
  <si>
    <t>Активи, грн.</t>
  </si>
  <si>
    <t>Кількість НПФ, що подали звітність</t>
  </si>
  <si>
    <t>Структура активів НПФ в управлінні</t>
  </si>
  <si>
    <t>Грошові кошти</t>
  </si>
  <si>
    <t>агрегований портфель НПФ</t>
  </si>
  <si>
    <t>за типами НПФ</t>
  </si>
  <si>
    <t>Зміна активів за  2011 рік</t>
  </si>
  <si>
    <t>Ринок управління активами НПФ станом на 31.12.2011</t>
  </si>
  <si>
    <t>Кількість КУА, що мають активи НПФ в управлінні</t>
  </si>
  <si>
    <t>Депозити у гривні</t>
  </si>
  <si>
    <t>Активи НПФ в управлінні, млн. грн. (ліва шкала)</t>
  </si>
  <si>
    <t>За рік</t>
  </si>
  <si>
    <t>-</t>
  </si>
  <si>
    <t>Кількість фондів, щодо яких наявні дані</t>
  </si>
  <si>
    <t>Зведений портфель цінних паперів ІСІ за типами інструментів у 2010 та 2011 рр.</t>
  </si>
  <si>
    <t>Активи ІСІ в управлінні, млн. грн. (ліва шкала)</t>
  </si>
</sst>
</file>

<file path=xl/styles.xml><?xml version="1.0" encoding="utf-8"?>
<styleSheet xmlns="http://schemas.openxmlformats.org/spreadsheetml/2006/main">
  <numFmts count="2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dd\.mm\.yyyy;@"/>
    <numFmt numFmtId="171" formatCode="&quot;$&quot;#,##0_);[Red]\(&quot;$&quot;#,##0\)"/>
    <numFmt numFmtId="172" formatCode="0.000%"/>
    <numFmt numFmtId="173" formatCode="0.000"/>
    <numFmt numFmtId="174" formatCode="#,##0.0"/>
    <numFmt numFmtId="175" formatCode="m/d/yyyy"/>
    <numFmt numFmtId="176" formatCode="[$-FC19]d\ mmmm\ yyyy\ &quot;г.&quot;"/>
  </numFmts>
  <fonts count="11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8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53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i/>
      <sz val="7.5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 Cyr"/>
      <family val="0"/>
    </font>
    <font>
      <sz val="9"/>
      <color indexed="63"/>
      <name val="Arial Cyr"/>
      <family val="0"/>
    </font>
    <font>
      <b/>
      <sz val="9.2"/>
      <color indexed="63"/>
      <name val="Arial Cyr"/>
      <family val="0"/>
    </font>
    <font>
      <b/>
      <sz val="10"/>
      <color indexed="21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.2"/>
      <color indexed="8"/>
      <name val="Arial"/>
      <family val="0"/>
    </font>
    <font>
      <b/>
      <sz val="10"/>
      <color indexed="48"/>
      <name val="Arial"/>
      <family val="0"/>
    </font>
    <font>
      <b/>
      <sz val="10"/>
      <color indexed="18"/>
      <name val="Arial"/>
      <family val="0"/>
    </font>
    <font>
      <b/>
      <sz val="11"/>
      <color indexed="18"/>
      <name val="Arial"/>
      <family val="0"/>
    </font>
    <font>
      <b/>
      <sz val="9.2"/>
      <color indexed="18"/>
      <name val="Arial"/>
      <family val="0"/>
    </font>
    <font>
      <b/>
      <sz val="12"/>
      <color indexed="20"/>
      <name val="Arial Cyr"/>
      <family val="0"/>
    </font>
    <font>
      <b/>
      <sz val="12"/>
      <color indexed="63"/>
      <name val="Arial Cyr"/>
      <family val="0"/>
    </font>
    <font>
      <b/>
      <sz val="12"/>
      <color indexed="62"/>
      <name val="Arial Cyr"/>
      <family val="0"/>
    </font>
    <font>
      <b/>
      <sz val="11.75"/>
      <color indexed="8"/>
      <name val="Arial Cyr"/>
      <family val="0"/>
    </font>
    <font>
      <b/>
      <sz val="12"/>
      <color indexed="9"/>
      <name val="Arial Cyr"/>
      <family val="0"/>
    </font>
    <font>
      <b/>
      <sz val="12"/>
      <color indexed="8"/>
      <name val="Arial Cyr"/>
      <family val="0"/>
    </font>
    <font>
      <b/>
      <sz val="10"/>
      <color indexed="49"/>
      <name val="Arial Cyr"/>
      <family val="0"/>
    </font>
    <font>
      <b/>
      <sz val="11"/>
      <color indexed="56"/>
      <name val="Arial Cyr"/>
      <family val="0"/>
    </font>
    <font>
      <i/>
      <sz val="10"/>
      <color indexed="8"/>
      <name val="Arial Cyr"/>
      <family val="0"/>
    </font>
    <font>
      <b/>
      <sz val="9.2"/>
      <color indexed="8"/>
      <name val="Arial Cyr"/>
      <family val="0"/>
    </font>
    <font>
      <b/>
      <sz val="13"/>
      <color indexed="8"/>
      <name val="Arial"/>
      <family val="0"/>
    </font>
    <font>
      <b/>
      <sz val="13"/>
      <color indexed="9"/>
      <name val="Arial"/>
      <family val="0"/>
    </font>
    <font>
      <b/>
      <sz val="13"/>
      <color indexed="8"/>
      <name val="Arial Cyr"/>
      <family val="0"/>
    </font>
    <font>
      <b/>
      <i/>
      <sz val="13"/>
      <color indexed="8"/>
      <name val="Arial"/>
      <family val="0"/>
    </font>
    <font>
      <b/>
      <sz val="14"/>
      <color indexed="8"/>
      <name val="Arial Cyr"/>
      <family val="0"/>
    </font>
    <font>
      <sz val="11.95"/>
      <color indexed="8"/>
      <name val="Arial"/>
      <family val="0"/>
    </font>
    <font>
      <b/>
      <sz val="2.5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color indexed="9"/>
      <name val="Arial Cyr"/>
      <family val="0"/>
    </font>
    <font>
      <b/>
      <i/>
      <sz val="10.5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20"/>
      <name val="Arial"/>
      <family val="0"/>
    </font>
    <font>
      <b/>
      <sz val="12"/>
      <color indexed="18"/>
      <name val="Times New Roman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38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0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94">
    <xf numFmtId="0" fontId="0" fillId="0" borderId="0" xfId="0" applyAlignment="1">
      <alignment/>
    </xf>
    <xf numFmtId="10" fontId="2" fillId="0" borderId="0" xfId="76" applyNumberFormat="1" applyFont="1" applyBorder="1" applyAlignment="1">
      <alignment/>
    </xf>
    <xf numFmtId="0" fontId="2" fillId="0" borderId="0" xfId="66">
      <alignment/>
      <protection/>
    </xf>
    <xf numFmtId="0" fontId="2" fillId="0" borderId="0" xfId="66" applyFill="1">
      <alignment/>
      <protection/>
    </xf>
    <xf numFmtId="0" fontId="2" fillId="0" borderId="12" xfId="66" applyFont="1" applyBorder="1" applyAlignment="1">
      <alignment vertical="center"/>
      <protection/>
    </xf>
    <xf numFmtId="2" fontId="2" fillId="0" borderId="0" xfId="66" applyNumberFormat="1">
      <alignment/>
      <protection/>
    </xf>
    <xf numFmtId="0" fontId="6" fillId="0" borderId="0" xfId="69">
      <alignment/>
      <protection/>
    </xf>
    <xf numFmtId="0" fontId="2" fillId="0" borderId="0" xfId="66" applyAlignment="1">
      <alignment horizontal="center"/>
      <protection/>
    </xf>
    <xf numFmtId="10" fontId="9" fillId="0" borderId="13" xfId="76" applyNumberFormat="1" applyFont="1" applyBorder="1" applyAlignment="1">
      <alignment vertical="center"/>
    </xf>
    <xf numFmtId="167" fontId="2" fillId="0" borderId="0" xfId="81" applyFont="1" applyBorder="1" applyAlignment="1">
      <alignment/>
    </xf>
    <xf numFmtId="0" fontId="2" fillId="0" borderId="0" xfId="66" applyFill="1" applyBorder="1">
      <alignment/>
      <protection/>
    </xf>
    <xf numFmtId="2" fontId="2" fillId="0" borderId="0" xfId="66" applyNumberFormat="1" applyFill="1">
      <alignment/>
      <protection/>
    </xf>
    <xf numFmtId="10" fontId="2" fillId="0" borderId="0" xfId="76" applyNumberFormat="1" applyFont="1" applyFill="1" applyBorder="1" applyAlignment="1">
      <alignment/>
    </xf>
    <xf numFmtId="10" fontId="2" fillId="0" borderId="0" xfId="66" applyNumberFormat="1" applyFill="1" applyBorder="1">
      <alignment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2" fillId="0" borderId="16" xfId="66" applyFont="1" applyBorder="1" applyAlignment="1">
      <alignment vertical="center"/>
      <protection/>
    </xf>
    <xf numFmtId="10" fontId="0" fillId="0" borderId="17" xfId="66" applyNumberFormat="1" applyFont="1" applyFill="1" applyBorder="1" applyAlignment="1" applyProtection="1">
      <alignment/>
      <protection/>
    </xf>
    <xf numFmtId="0" fontId="4" fillId="0" borderId="18" xfId="66" applyFont="1" applyBorder="1" applyAlignment="1">
      <alignment vertical="center"/>
      <protection/>
    </xf>
    <xf numFmtId="10" fontId="8" fillId="0" borderId="0" xfId="76" applyNumberFormat="1" applyFont="1" applyBorder="1" applyAlignment="1">
      <alignment vertical="center"/>
    </xf>
    <xf numFmtId="10" fontId="9" fillId="0" borderId="0" xfId="76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6" applyFont="1" applyFill="1" applyAlignment="1">
      <alignment vertical="center" textRotation="90"/>
      <protection/>
    </xf>
    <xf numFmtId="0" fontId="2" fillId="0" borderId="0" xfId="63" applyBorder="1">
      <alignment/>
      <protection/>
    </xf>
    <xf numFmtId="0" fontId="2" fillId="0" borderId="0" xfId="63">
      <alignment/>
      <protection/>
    </xf>
    <xf numFmtId="14" fontId="2" fillId="0" borderId="0" xfId="63" applyNumberFormat="1" applyBorder="1">
      <alignment/>
      <protection/>
    </xf>
    <xf numFmtId="0" fontId="2" fillId="0" borderId="0" xfId="63" applyFill="1" applyBorder="1">
      <alignment/>
      <protection/>
    </xf>
    <xf numFmtId="0" fontId="13" fillId="0" borderId="0" xfId="63" applyFont="1">
      <alignment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9" fillId="0" borderId="21" xfId="63" applyFont="1" applyBorder="1" applyAlignment="1">
      <alignment vertical="center"/>
      <protection/>
    </xf>
    <xf numFmtId="2" fontId="9" fillId="0" borderId="0" xfId="63" applyNumberFormat="1" applyFont="1">
      <alignment/>
      <protection/>
    </xf>
    <xf numFmtId="0" fontId="9" fillId="0" borderId="12" xfId="63" applyFont="1" applyBorder="1" applyAlignment="1">
      <alignment vertical="center"/>
      <protection/>
    </xf>
    <xf numFmtId="0" fontId="8" fillId="0" borderId="18" xfId="63" applyFont="1" applyBorder="1" applyAlignment="1">
      <alignment vertical="center"/>
      <protection/>
    </xf>
    <xf numFmtId="4" fontId="8" fillId="0" borderId="14" xfId="63" applyNumberFormat="1" applyFont="1" applyBorder="1" applyAlignment="1">
      <alignment vertical="center"/>
      <protection/>
    </xf>
    <xf numFmtId="2" fontId="8" fillId="0" borderId="0" xfId="63" applyNumberFormat="1" applyFont="1">
      <alignment/>
      <protection/>
    </xf>
    <xf numFmtId="4" fontId="8" fillId="0" borderId="22" xfId="63" applyNumberFormat="1" applyFont="1" applyBorder="1" applyAlignment="1">
      <alignment vertical="center"/>
      <protection/>
    </xf>
    <xf numFmtId="4" fontId="2" fillId="0" borderId="0" xfId="63" applyNumberFormat="1" applyBorder="1">
      <alignment/>
      <protection/>
    </xf>
    <xf numFmtId="167" fontId="2" fillId="0" borderId="0" xfId="63" applyNumberFormat="1" applyBorder="1">
      <alignment/>
      <protection/>
    </xf>
    <xf numFmtId="10" fontId="2" fillId="0" borderId="0" xfId="63" applyNumberFormat="1" applyBorder="1">
      <alignment/>
      <protection/>
    </xf>
    <xf numFmtId="0" fontId="10" fillId="0" borderId="0" xfId="63" applyFont="1" applyFill="1" applyBorder="1" applyAlignment="1">
      <alignment/>
      <protection/>
    </xf>
    <xf numFmtId="0" fontId="8" fillId="0" borderId="0" xfId="63" applyFont="1" applyBorder="1" applyAlignment="1">
      <alignment vertical="center"/>
      <protection/>
    </xf>
    <xf numFmtId="0" fontId="9" fillId="0" borderId="0" xfId="66" applyFont="1" applyFill="1" applyBorder="1">
      <alignment/>
      <protection/>
    </xf>
    <xf numFmtId="10" fontId="9" fillId="0" borderId="0" xfId="66" applyNumberFormat="1" applyFont="1" applyFill="1" applyBorder="1">
      <alignment/>
      <protection/>
    </xf>
    <xf numFmtId="10" fontId="9" fillId="0" borderId="23" xfId="76" applyNumberFormat="1" applyFont="1" applyBorder="1" applyAlignment="1">
      <alignment vertical="center"/>
    </xf>
    <xf numFmtId="0" fontId="4" fillId="0" borderId="19" xfId="63" applyFont="1" applyBorder="1" applyAlignment="1">
      <alignment horizontal="center" vertical="center" wrapText="1"/>
      <protection/>
    </xf>
    <xf numFmtId="14" fontId="4" fillId="0" borderId="24" xfId="63" applyNumberFormat="1" applyFont="1" applyBorder="1" applyAlignment="1">
      <alignment horizontal="center" vertical="center" wrapText="1"/>
      <protection/>
    </xf>
    <xf numFmtId="0" fontId="13" fillId="0" borderId="12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4" fontId="2" fillId="0" borderId="17" xfId="63" applyNumberFormat="1" applyFont="1" applyBorder="1" applyAlignment="1">
      <alignment horizontal="right" vertical="center"/>
      <protection/>
    </xf>
    <xf numFmtId="10" fontId="2" fillId="0" borderId="0" xfId="63" applyNumberFormat="1">
      <alignment/>
      <protection/>
    </xf>
    <xf numFmtId="10" fontId="2" fillId="0" borderId="0" xfId="66" applyNumberFormat="1">
      <alignment/>
      <protection/>
    </xf>
    <xf numFmtId="0" fontId="9" fillId="0" borderId="18" xfId="63" applyFont="1" applyBorder="1" applyAlignment="1">
      <alignment vertical="center"/>
      <protection/>
    </xf>
    <xf numFmtId="0" fontId="19" fillId="0" borderId="18" xfId="63" applyFont="1" applyBorder="1" applyAlignment="1">
      <alignment vertical="center"/>
      <protection/>
    </xf>
    <xf numFmtId="10" fontId="19" fillId="0" borderId="22" xfId="76" applyNumberFormat="1" applyFont="1" applyFill="1" applyBorder="1" applyAlignment="1">
      <alignment vertical="center"/>
    </xf>
    <xf numFmtId="0" fontId="19" fillId="0" borderId="12" xfId="63" applyFont="1" applyBorder="1" applyAlignment="1">
      <alignment vertical="center"/>
      <protection/>
    </xf>
    <xf numFmtId="0" fontId="20" fillId="0" borderId="16" xfId="63" applyFont="1" applyFill="1" applyBorder="1">
      <alignment/>
      <protection/>
    </xf>
    <xf numFmtId="4" fontId="9" fillId="0" borderId="17" xfId="63" applyNumberFormat="1" applyFont="1" applyBorder="1" applyAlignment="1">
      <alignment vertical="center"/>
      <protection/>
    </xf>
    <xf numFmtId="4" fontId="19" fillId="0" borderId="17" xfId="63" applyNumberFormat="1" applyFont="1" applyBorder="1" applyAlignment="1">
      <alignment vertical="center"/>
      <protection/>
    </xf>
    <xf numFmtId="4" fontId="9" fillId="0" borderId="25" xfId="63" applyNumberFormat="1" applyFont="1" applyBorder="1" applyAlignment="1">
      <alignment vertical="center"/>
      <protection/>
    </xf>
    <xf numFmtId="0" fontId="21" fillId="0" borderId="0" xfId="63" applyFont="1">
      <alignment/>
      <protection/>
    </xf>
    <xf numFmtId="0" fontId="13" fillId="0" borderId="0" xfId="63" applyFont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10" fontId="5" fillId="0" borderId="14" xfId="6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0" fontId="9" fillId="0" borderId="26" xfId="63" applyNumberFormat="1" applyFont="1" applyBorder="1" applyAlignment="1">
      <alignment horizontal="right" vertical="center"/>
      <protection/>
    </xf>
    <xf numFmtId="10" fontId="19" fillId="0" borderId="26" xfId="63" applyNumberFormat="1" applyFont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0" fontId="5" fillId="0" borderId="20" xfId="63" applyFont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0" fontId="5" fillId="0" borderId="19" xfId="63" applyFont="1" applyBorder="1" applyAlignment="1">
      <alignment horizontal="center" vertical="center" wrapText="1"/>
      <protection/>
    </xf>
    <xf numFmtId="4" fontId="2" fillId="0" borderId="25" xfId="63" applyNumberFormat="1" applyFont="1" applyBorder="1" applyAlignment="1">
      <alignment horizontal="right" vertical="center" wrapText="1"/>
      <protection/>
    </xf>
    <xf numFmtId="0" fontId="15" fillId="0" borderId="0" xfId="63" applyFont="1">
      <alignment/>
      <protection/>
    </xf>
    <xf numFmtId="0" fontId="0" fillId="0" borderId="21" xfId="63" applyFont="1" applyBorder="1" applyAlignment="1">
      <alignment vertical="center"/>
      <protection/>
    </xf>
    <xf numFmtId="10" fontId="15" fillId="0" borderId="17" xfId="63" applyNumberFormat="1" applyFont="1" applyBorder="1" applyAlignment="1">
      <alignment horizontal="right" vertical="center"/>
      <protection/>
    </xf>
    <xf numFmtId="10" fontId="15" fillId="0" borderId="26" xfId="63" applyNumberFormat="1" applyFont="1" applyBorder="1" applyAlignment="1">
      <alignment horizontal="right" vertical="center"/>
      <protection/>
    </xf>
    <xf numFmtId="4" fontId="2" fillId="0" borderId="17" xfId="63" applyNumberFormat="1" applyFont="1" applyBorder="1" applyAlignment="1">
      <alignment horizontal="right" vertical="center" wrapText="1"/>
      <protection/>
    </xf>
    <xf numFmtId="0" fontId="0" fillId="0" borderId="12" xfId="63" applyFont="1" applyBorder="1" applyAlignment="1">
      <alignment vertical="center"/>
      <protection/>
    </xf>
    <xf numFmtId="10" fontId="15" fillId="0" borderId="14" xfId="63" applyNumberFormat="1" applyFont="1" applyBorder="1" applyAlignment="1">
      <alignment horizontal="right" vertical="center"/>
      <protection/>
    </xf>
    <xf numFmtId="10" fontId="15" fillId="0" borderId="15" xfId="63" applyNumberFormat="1" applyFont="1" applyBorder="1" applyAlignment="1">
      <alignment horizontal="right" vertical="center"/>
      <protection/>
    </xf>
    <xf numFmtId="0" fontId="0" fillId="0" borderId="18" xfId="63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4" fontId="20" fillId="0" borderId="26" xfId="63" applyNumberFormat="1" applyFont="1" applyFill="1" applyBorder="1" applyAlignment="1">
      <alignment horizontal="right"/>
      <protection/>
    </xf>
    <xf numFmtId="0" fontId="26" fillId="0" borderId="0" xfId="66" applyFont="1">
      <alignment/>
      <protection/>
    </xf>
    <xf numFmtId="0" fontId="26" fillId="0" borderId="0" xfId="66" applyFont="1" applyFill="1" applyBorder="1" applyAlignment="1">
      <alignment/>
      <protection/>
    </xf>
    <xf numFmtId="0" fontId="26" fillId="0" borderId="0" xfId="66" applyFont="1" applyFill="1" applyBorder="1">
      <alignment/>
      <protection/>
    </xf>
    <xf numFmtId="10" fontId="26" fillId="0" borderId="0" xfId="76" applyNumberFormat="1" applyFont="1" applyFill="1" applyBorder="1" applyAlignment="1">
      <alignment/>
    </xf>
    <xf numFmtId="10" fontId="26" fillId="0" borderId="0" xfId="66" applyNumberFormat="1" applyFont="1" applyFill="1" applyBorder="1">
      <alignment/>
      <protection/>
    </xf>
    <xf numFmtId="0" fontId="27" fillId="0" borderId="0" xfId="66" applyFont="1" applyFill="1" applyBorder="1">
      <alignment/>
      <protection/>
    </xf>
    <xf numFmtId="10" fontId="27" fillId="0" borderId="0" xfId="66" applyNumberFormat="1" applyFont="1" applyFill="1" applyBorder="1">
      <alignment/>
      <protection/>
    </xf>
    <xf numFmtId="0" fontId="1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76" applyNumberFormat="1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10" fontId="0" fillId="0" borderId="26" xfId="66" applyNumberFormat="1" applyFont="1" applyFill="1" applyBorder="1" applyAlignment="1" applyProtection="1">
      <alignment/>
      <protection/>
    </xf>
    <xf numFmtId="10" fontId="5" fillId="0" borderId="15" xfId="66" applyNumberFormat="1" applyFont="1" applyFill="1" applyBorder="1" applyAlignment="1" applyProtection="1">
      <alignment/>
      <protection/>
    </xf>
    <xf numFmtId="1" fontId="2" fillId="0" borderId="0" xfId="66" applyNumberFormat="1">
      <alignment/>
      <protection/>
    </xf>
    <xf numFmtId="10" fontId="13" fillId="0" borderId="0" xfId="69" applyNumberFormat="1" applyFont="1" applyBorder="1" applyAlignment="1">
      <alignment horizontal="center" vertical="center" wrapText="1"/>
      <protection/>
    </xf>
    <xf numFmtId="0" fontId="6" fillId="0" borderId="0" xfId="69" applyBorder="1">
      <alignment/>
      <protection/>
    </xf>
    <xf numFmtId="10" fontId="6" fillId="0" borderId="0" xfId="69" applyNumberFormat="1" applyBorder="1">
      <alignment/>
      <protection/>
    </xf>
    <xf numFmtId="0" fontId="2" fillId="0" borderId="16" xfId="63" applyFont="1" applyBorder="1" applyAlignment="1">
      <alignment vertical="center"/>
      <protection/>
    </xf>
    <xf numFmtId="10" fontId="15" fillId="0" borderId="27" xfId="63" applyNumberFormat="1" applyFont="1" applyBorder="1" applyAlignment="1">
      <alignment horizontal="right" vertical="center"/>
      <protection/>
    </xf>
    <xf numFmtId="10" fontId="9" fillId="0" borderId="26" xfId="76" applyNumberFormat="1" applyFont="1" applyBorder="1" applyAlignment="1">
      <alignment vertical="center"/>
    </xf>
    <xf numFmtId="10" fontId="8" fillId="0" borderId="28" xfId="76" applyNumberFormat="1" applyFont="1" applyFill="1" applyBorder="1" applyAlignment="1">
      <alignment vertical="center"/>
    </xf>
    <xf numFmtId="49" fontId="8" fillId="0" borderId="20" xfId="63" applyNumberFormat="1" applyFont="1" applyBorder="1" applyAlignment="1">
      <alignment horizontal="center" vertical="center" wrapText="1"/>
      <protection/>
    </xf>
    <xf numFmtId="1" fontId="0" fillId="0" borderId="17" xfId="69" applyNumberFormat="1" applyFont="1" applyFill="1" applyBorder="1" applyAlignment="1">
      <alignment horizontal="center" vertical="center" wrapText="1"/>
      <protection/>
    </xf>
    <xf numFmtId="1" fontId="2" fillId="0" borderId="17" xfId="69" applyNumberFormat="1" applyFont="1" applyFill="1" applyBorder="1" applyAlignment="1">
      <alignment horizontal="center" vertical="center" wrapText="1"/>
      <protection/>
    </xf>
    <xf numFmtId="172" fontId="26" fillId="0" borderId="0" xfId="76" applyNumberFormat="1" applyFont="1" applyFill="1" applyBorder="1" applyAlignment="1">
      <alignment/>
    </xf>
    <xf numFmtId="173" fontId="2" fillId="0" borderId="0" xfId="66" applyNumberFormat="1">
      <alignment/>
      <protection/>
    </xf>
    <xf numFmtId="1" fontId="6" fillId="0" borderId="0" xfId="69" applyNumberFormat="1">
      <alignment/>
      <protection/>
    </xf>
    <xf numFmtId="10" fontId="30" fillId="0" borderId="0" xfId="76" applyNumberFormat="1" applyFont="1" applyFill="1" applyBorder="1" applyAlignment="1">
      <alignment/>
    </xf>
    <xf numFmtId="0" fontId="13" fillId="0" borderId="0" xfId="63" applyFont="1" applyBorder="1" applyAlignment="1">
      <alignment vertical="center"/>
      <protection/>
    </xf>
    <xf numFmtId="172" fontId="15" fillId="0" borderId="26" xfId="63" applyNumberFormat="1" applyFont="1" applyBorder="1" applyAlignment="1">
      <alignment horizontal="right" vertical="center"/>
      <protection/>
    </xf>
    <xf numFmtId="14" fontId="8" fillId="0" borderId="20" xfId="63" applyNumberFormat="1" applyFont="1" applyBorder="1" applyAlignment="1">
      <alignment horizontal="center" vertical="center" wrapText="1"/>
      <protection/>
    </xf>
    <xf numFmtId="10" fontId="9" fillId="0" borderId="27" xfId="76" applyNumberFormat="1" applyFont="1" applyBorder="1" applyAlignment="1">
      <alignment horizontal="right" vertical="center"/>
    </xf>
    <xf numFmtId="10" fontId="9" fillId="0" borderId="23" xfId="76" applyNumberFormat="1" applyFont="1" applyBorder="1" applyAlignment="1">
      <alignment horizontal="right" vertical="center"/>
    </xf>
    <xf numFmtId="10" fontId="19" fillId="0" borderId="28" xfId="76" applyNumberFormat="1" applyFont="1" applyBorder="1" applyAlignment="1">
      <alignment horizontal="right" vertical="center"/>
    </xf>
    <xf numFmtId="10" fontId="9" fillId="0" borderId="23" xfId="76" applyNumberFormat="1" applyFont="1" applyBorder="1" applyAlignment="1">
      <alignment horizontal="center" vertical="center"/>
    </xf>
    <xf numFmtId="10" fontId="9" fillId="0" borderId="28" xfId="76" applyNumberFormat="1" applyFont="1" applyBorder="1" applyAlignment="1">
      <alignment horizontal="center" vertical="center"/>
    </xf>
    <xf numFmtId="0" fontId="2" fillId="0" borderId="0" xfId="68">
      <alignment/>
      <protection/>
    </xf>
    <xf numFmtId="14" fontId="4" fillId="0" borderId="20" xfId="63" applyNumberFormat="1" applyFont="1" applyBorder="1" applyAlignment="1">
      <alignment horizontal="center" vertical="center" wrapText="1"/>
      <protection/>
    </xf>
    <xf numFmtId="3" fontId="2" fillId="0" borderId="27" xfId="63" applyNumberFormat="1" applyFont="1" applyBorder="1" applyAlignment="1">
      <alignment horizontal="center" vertical="center"/>
      <protection/>
    </xf>
    <xf numFmtId="3" fontId="2" fillId="0" borderId="26" xfId="63" applyNumberFormat="1" applyFont="1" applyBorder="1" applyAlignment="1">
      <alignment horizontal="center" vertical="center"/>
      <protection/>
    </xf>
    <xf numFmtId="0" fontId="2" fillId="0" borderId="26" xfId="71" applyBorder="1" applyAlignment="1">
      <alignment horizontal="center"/>
      <protection/>
    </xf>
    <xf numFmtId="10" fontId="2" fillId="0" borderId="0" xfId="63" applyNumberFormat="1" applyFont="1" applyBorder="1" applyAlignment="1">
      <alignment vertical="center"/>
      <protection/>
    </xf>
    <xf numFmtId="0" fontId="2" fillId="0" borderId="0" xfId="68" applyFont="1">
      <alignment/>
      <protection/>
    </xf>
    <xf numFmtId="0" fontId="25" fillId="20" borderId="0" xfId="63" applyFont="1" applyFill="1" applyBorder="1" applyAlignment="1">
      <alignment/>
      <protection/>
    </xf>
    <xf numFmtId="0" fontId="2" fillId="20" borderId="0" xfId="63" applyFill="1">
      <alignment/>
      <protection/>
    </xf>
    <xf numFmtId="0" fontId="10" fillId="20" borderId="0" xfId="63" applyFont="1" applyFill="1" applyBorder="1" applyAlignment="1">
      <alignment/>
      <protection/>
    </xf>
    <xf numFmtId="0" fontId="2" fillId="20" borderId="0" xfId="63" applyFill="1" applyBorder="1">
      <alignment/>
      <protection/>
    </xf>
    <xf numFmtId="0" fontId="24" fillId="20" borderId="0" xfId="63" applyFont="1" applyFill="1" applyAlignment="1">
      <alignment/>
      <protection/>
    </xf>
    <xf numFmtId="0" fontId="2" fillId="0" borderId="0" xfId="68" applyFont="1" applyFill="1">
      <alignment/>
      <protection/>
    </xf>
    <xf numFmtId="0" fontId="2" fillId="0" borderId="0" xfId="68" applyFill="1">
      <alignment/>
      <protection/>
    </xf>
    <xf numFmtId="4" fontId="2" fillId="0" borderId="29" xfId="63" applyNumberFormat="1" applyFont="1" applyFill="1" applyBorder="1" applyAlignment="1">
      <alignment horizontal="center" vertical="center"/>
      <protection/>
    </xf>
    <xf numFmtId="4" fontId="2" fillId="0" borderId="30" xfId="63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0" fillId="0" borderId="0" xfId="62">
      <alignment/>
      <protection/>
    </xf>
    <xf numFmtId="0" fontId="2" fillId="0" borderId="12" xfId="62" applyFont="1" applyBorder="1" applyAlignment="1">
      <alignment horizontal="left" vertical="center"/>
      <protection/>
    </xf>
    <xf numFmtId="3" fontId="0" fillId="0" borderId="17" xfId="62" applyNumberFormat="1" applyFont="1" applyBorder="1" applyAlignment="1">
      <alignment horizontal="right" vertical="center"/>
      <protection/>
    </xf>
    <xf numFmtId="10" fontId="2" fillId="0" borderId="26" xfId="62" applyNumberFormat="1" applyFont="1" applyBorder="1" applyAlignment="1">
      <alignment horizontal="right" vertical="center"/>
      <protection/>
    </xf>
    <xf numFmtId="3" fontId="0" fillId="0" borderId="17" xfId="60" applyNumberFormat="1" applyBorder="1" applyAlignment="1">
      <alignment vertical="center"/>
      <protection/>
    </xf>
    <xf numFmtId="0" fontId="13" fillId="0" borderId="12" xfId="62" applyFont="1" applyBorder="1" applyAlignment="1">
      <alignment horizontal="left" vertical="center"/>
      <protection/>
    </xf>
    <xf numFmtId="3" fontId="15" fillId="0" borderId="17" xfId="62" applyNumberFormat="1" applyFont="1" applyBorder="1" applyAlignment="1">
      <alignment horizontal="right" vertical="center"/>
      <protection/>
    </xf>
    <xf numFmtId="10" fontId="13" fillId="0" borderId="26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0" borderId="14" xfId="62" applyNumberFormat="1" applyFont="1" applyBorder="1" applyAlignment="1">
      <alignment horizontal="right" vertical="center"/>
      <protection/>
    </xf>
    <xf numFmtId="10" fontId="4" fillId="0" borderId="15" xfId="62" applyNumberFormat="1" applyFont="1" applyBorder="1" applyAlignment="1">
      <alignment horizontal="right" vertical="center"/>
      <protection/>
    </xf>
    <xf numFmtId="0" fontId="2" fillId="0" borderId="9" xfId="60" applyFont="1" applyFill="1" applyBorder="1" applyAlignment="1">
      <alignment wrapText="1"/>
      <protection/>
    </xf>
    <xf numFmtId="3" fontId="2" fillId="0" borderId="17" xfId="62" applyNumberFormat="1" applyFont="1" applyBorder="1" applyAlignment="1">
      <alignment horizontal="right" vertical="center"/>
      <protection/>
    </xf>
    <xf numFmtId="172" fontId="2" fillId="0" borderId="17" xfId="62" applyNumberFormat="1" applyFont="1" applyBorder="1" applyAlignment="1">
      <alignment horizontal="right" vertical="center"/>
      <protection/>
    </xf>
    <xf numFmtId="0" fontId="2" fillId="0" borderId="16" xfId="62" applyFont="1" applyBorder="1" applyAlignment="1">
      <alignment horizontal="left" vertical="center"/>
      <protection/>
    </xf>
    <xf numFmtId="10" fontId="2" fillId="0" borderId="27" xfId="62" applyNumberFormat="1" applyFont="1" applyBorder="1" applyAlignment="1">
      <alignment horizontal="right" vertical="center"/>
      <protection/>
    </xf>
    <xf numFmtId="4" fontId="4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>
      <alignment/>
      <protection/>
    </xf>
    <xf numFmtId="4" fontId="2" fillId="0" borderId="0" xfId="63" applyNumberFormat="1" applyFont="1" applyFill="1" applyBorder="1" applyAlignment="1">
      <alignment vertical="center"/>
      <protection/>
    </xf>
    <xf numFmtId="0" fontId="2" fillId="0" borderId="0" xfId="71" applyBorder="1" applyAlignment="1">
      <alignment horizontal="center"/>
      <protection/>
    </xf>
    <xf numFmtId="0" fontId="8" fillId="0" borderId="0" xfId="66" applyFont="1" applyAlignment="1">
      <alignment horizontal="center" vertical="center" wrapText="1"/>
      <protection/>
    </xf>
    <xf numFmtId="4" fontId="9" fillId="0" borderId="25" xfId="63" applyNumberFormat="1" applyFont="1" applyFill="1" applyBorder="1" applyAlignment="1">
      <alignment vertical="center"/>
      <protection/>
    </xf>
    <xf numFmtId="10" fontId="9" fillId="0" borderId="23" xfId="76" applyNumberFormat="1" applyFont="1" applyFill="1" applyBorder="1" applyAlignment="1">
      <alignment vertical="center"/>
    </xf>
    <xf numFmtId="4" fontId="9" fillId="0" borderId="17" xfId="63" applyNumberFormat="1" applyFont="1" applyFill="1" applyBorder="1" applyAlignment="1">
      <alignment vertical="center"/>
      <protection/>
    </xf>
    <xf numFmtId="4" fontId="19" fillId="0" borderId="17" xfId="63" applyNumberFormat="1" applyFont="1" applyFill="1" applyBorder="1" applyAlignment="1">
      <alignment vertical="center"/>
      <protection/>
    </xf>
    <xf numFmtId="10" fontId="19" fillId="0" borderId="23" xfId="76" applyNumberFormat="1" applyFont="1" applyFill="1" applyBorder="1" applyAlignment="1">
      <alignment vertical="center"/>
    </xf>
    <xf numFmtId="10" fontId="9" fillId="0" borderId="26" xfId="76" applyNumberFormat="1" applyFont="1" applyFill="1" applyBorder="1" applyAlignment="1">
      <alignment vertical="center"/>
    </xf>
    <xf numFmtId="4" fontId="8" fillId="0" borderId="14" xfId="63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21" xfId="66" applyFont="1" applyBorder="1" applyAlignment="1">
      <alignment vertical="center"/>
      <protection/>
    </xf>
    <xf numFmtId="10" fontId="0" fillId="0" borderId="13" xfId="66" applyNumberFormat="1" applyFont="1" applyFill="1" applyBorder="1" applyAlignment="1" applyProtection="1">
      <alignment/>
      <protection/>
    </xf>
    <xf numFmtId="10" fontId="0" fillId="0" borderId="23" xfId="66" applyNumberFormat="1" applyFont="1" applyFill="1" applyBorder="1" applyAlignment="1" applyProtection="1">
      <alignment/>
      <protection/>
    </xf>
    <xf numFmtId="10" fontId="0" fillId="0" borderId="25" xfId="66" applyNumberFormat="1" applyFont="1" applyFill="1" applyBorder="1" applyAlignment="1" applyProtection="1">
      <alignment/>
      <protection/>
    </xf>
    <xf numFmtId="10" fontId="0" fillId="0" borderId="27" xfId="66" applyNumberFormat="1" applyFont="1" applyFill="1" applyBorder="1" applyAlignment="1" applyProtection="1">
      <alignment/>
      <protection/>
    </xf>
    <xf numFmtId="0" fontId="22" fillId="0" borderId="31" xfId="66" applyFont="1" applyBorder="1" applyAlignment="1">
      <alignment vertical="center"/>
      <protection/>
    </xf>
    <xf numFmtId="10" fontId="23" fillId="0" borderId="32" xfId="66" applyNumberFormat="1" applyFont="1" applyFill="1" applyBorder="1" applyAlignment="1" applyProtection="1">
      <alignment/>
      <protection/>
    </xf>
    <xf numFmtId="10" fontId="23" fillId="0" borderId="33" xfId="66" applyNumberFormat="1" applyFont="1" applyFill="1" applyBorder="1" applyAlignment="1" applyProtection="1">
      <alignment/>
      <protection/>
    </xf>
    <xf numFmtId="174" fontId="2" fillId="0" borderId="0" xfId="63" applyNumberFormat="1">
      <alignment/>
      <protection/>
    </xf>
    <xf numFmtId="0" fontId="8" fillId="0" borderId="19" xfId="66" applyFont="1" applyBorder="1" applyAlignment="1">
      <alignment horizontal="center" vertical="center" wrapText="1"/>
      <protection/>
    </xf>
    <xf numFmtId="0" fontId="8" fillId="0" borderId="24" xfId="66" applyFont="1" applyBorder="1" applyAlignment="1">
      <alignment horizontal="center" vertical="center" wrapText="1"/>
      <protection/>
    </xf>
    <xf numFmtId="0" fontId="8" fillId="0" borderId="20" xfId="66" applyFont="1" applyBorder="1" applyAlignment="1">
      <alignment horizontal="center" vertical="center" wrapText="1"/>
      <protection/>
    </xf>
    <xf numFmtId="0" fontId="28" fillId="0" borderId="18" xfId="66" applyFont="1" applyFill="1" applyBorder="1" applyAlignment="1">
      <alignment vertical="center" wrapText="1"/>
      <protection/>
    </xf>
    <xf numFmtId="3" fontId="28" fillId="0" borderId="14" xfId="66" applyNumberFormat="1" applyFont="1" applyFill="1" applyBorder="1" applyAlignment="1">
      <alignment horizontal="right" vertical="center"/>
      <protection/>
    </xf>
    <xf numFmtId="10" fontId="28" fillId="0" borderId="15" xfId="66" applyNumberFormat="1" applyFont="1" applyFill="1" applyBorder="1" applyAlignment="1">
      <alignment horizontal="right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0" fontId="7" fillId="0" borderId="34" xfId="66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vertical="center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0" fontId="4" fillId="0" borderId="15" xfId="69" applyFont="1" applyFill="1" applyBorder="1" applyAlignment="1">
      <alignment horizontal="center" vertical="center" wrapText="1"/>
      <protection/>
    </xf>
    <xf numFmtId="0" fontId="4" fillId="0" borderId="17" xfId="69" applyFont="1" applyFill="1" applyBorder="1" applyAlignment="1">
      <alignment horizontal="center" vertical="center" wrapText="1"/>
      <protection/>
    </xf>
    <xf numFmtId="1" fontId="0" fillId="0" borderId="26" xfId="69" applyNumberFormat="1" applyFont="1" applyFill="1" applyBorder="1" applyAlignment="1">
      <alignment horizontal="center" vertical="center" wrapText="1"/>
      <protection/>
    </xf>
    <xf numFmtId="1" fontId="6" fillId="0" borderId="0" xfId="69" applyNumberFormat="1" applyBorder="1">
      <alignment/>
      <protection/>
    </xf>
    <xf numFmtId="0" fontId="28" fillId="0" borderId="0" xfId="66" applyFont="1" applyFill="1" applyBorder="1" applyAlignment="1">
      <alignment vertical="center" wrapText="1"/>
      <protection/>
    </xf>
    <xf numFmtId="3" fontId="28" fillId="0" borderId="0" xfId="66" applyNumberFormat="1" applyFont="1" applyFill="1" applyBorder="1" applyAlignment="1">
      <alignment horizontal="right" vertical="center"/>
      <protection/>
    </xf>
    <xf numFmtId="10" fontId="28" fillId="0" borderId="0" xfId="66" applyNumberFormat="1" applyFont="1" applyFill="1" applyBorder="1" applyAlignment="1">
      <alignment horizontal="right" vertical="center" wrapText="1"/>
      <protection/>
    </xf>
    <xf numFmtId="0" fontId="5" fillId="0" borderId="35" xfId="65" applyFont="1" applyFill="1" applyBorder="1" applyAlignment="1">
      <alignment horizontal="center" vertical="center" wrapText="1"/>
      <protection/>
    </xf>
    <xf numFmtId="4" fontId="2" fillId="0" borderId="18" xfId="63" applyNumberFormat="1" applyFont="1" applyFill="1" applyBorder="1" applyAlignment="1">
      <alignment horizontal="center" vertical="center"/>
      <protection/>
    </xf>
    <xf numFmtId="4" fontId="9" fillId="0" borderId="23" xfId="63" applyNumberFormat="1" applyFont="1" applyFill="1" applyBorder="1" applyAlignment="1">
      <alignment vertical="center"/>
      <protection/>
    </xf>
    <xf numFmtId="4" fontId="19" fillId="0" borderId="23" xfId="63" applyNumberFormat="1" applyFont="1" applyFill="1" applyBorder="1" applyAlignment="1">
      <alignment vertical="center"/>
      <protection/>
    </xf>
    <xf numFmtId="4" fontId="8" fillId="0" borderId="28" xfId="63" applyNumberFormat="1" applyFont="1" applyFill="1" applyBorder="1" applyAlignment="1">
      <alignment vertical="center"/>
      <protection/>
    </xf>
    <xf numFmtId="0" fontId="7" fillId="0" borderId="34" xfId="66" applyFont="1" applyBorder="1" applyAlignment="1">
      <alignment vertical="center" wrapText="1"/>
      <protection/>
    </xf>
    <xf numFmtId="10" fontId="9" fillId="0" borderId="25" xfId="76" applyNumberFormat="1" applyFont="1" applyFill="1" applyBorder="1" applyAlignment="1">
      <alignment horizontal="center" vertical="center"/>
    </xf>
    <xf numFmtId="10" fontId="9" fillId="0" borderId="13" xfId="76" applyNumberFormat="1" applyFont="1" applyFill="1" applyBorder="1" applyAlignment="1">
      <alignment horizontal="center" vertical="center"/>
    </xf>
    <xf numFmtId="10" fontId="9" fillId="0" borderId="22" xfId="76" applyNumberFormat="1" applyFont="1" applyFill="1" applyBorder="1" applyAlignment="1">
      <alignment horizontal="center" vertical="center"/>
    </xf>
    <xf numFmtId="14" fontId="8" fillId="0" borderId="24" xfId="63" applyNumberFormat="1" applyFont="1" applyFill="1" applyBorder="1" applyAlignment="1">
      <alignment horizontal="center" vertical="center"/>
      <protection/>
    </xf>
    <xf numFmtId="3" fontId="0" fillId="0" borderId="0" xfId="62" applyNumberFormat="1">
      <alignment/>
      <protection/>
    </xf>
    <xf numFmtId="0" fontId="2" fillId="0" borderId="21" xfId="62" applyFont="1" applyBorder="1" applyAlignment="1">
      <alignment horizontal="left" vertical="center"/>
      <protection/>
    </xf>
    <xf numFmtId="3" fontId="0" fillId="0" borderId="13" xfId="62" applyNumberFormat="1" applyFont="1" applyBorder="1" applyAlignment="1">
      <alignment horizontal="right" vertical="center"/>
      <protection/>
    </xf>
    <xf numFmtId="10" fontId="2" fillId="0" borderId="23" xfId="62" applyNumberFormat="1" applyFont="1" applyBorder="1" applyAlignment="1">
      <alignment horizontal="right" vertical="center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10" fontId="0" fillId="0" borderId="0" xfId="62" applyNumberFormat="1">
      <alignment/>
      <protection/>
    </xf>
    <xf numFmtId="172" fontId="0" fillId="0" borderId="0" xfId="62" applyNumberFormat="1">
      <alignment/>
      <protection/>
    </xf>
    <xf numFmtId="0" fontId="13" fillId="0" borderId="18" xfId="63" applyFont="1" applyBorder="1" applyAlignment="1">
      <alignment vertical="center"/>
      <protection/>
    </xf>
    <xf numFmtId="4" fontId="13" fillId="0" borderId="14" xfId="63" applyNumberFormat="1" applyFont="1" applyBorder="1" applyAlignment="1">
      <alignment horizontal="right" vertical="center" wrapText="1"/>
      <protection/>
    </xf>
    <xf numFmtId="172" fontId="15" fillId="0" borderId="15" xfId="63" applyNumberFormat="1" applyFont="1" applyBorder="1" applyAlignment="1">
      <alignment horizontal="right" vertical="center"/>
      <protection/>
    </xf>
    <xf numFmtId="0" fontId="7" fillId="0" borderId="36" xfId="0" applyFont="1" applyFill="1" applyBorder="1" applyAlignment="1">
      <alignment horizontal="center" vertical="center"/>
    </xf>
    <xf numFmtId="10" fontId="0" fillId="24" borderId="25" xfId="66" applyNumberFormat="1" applyFont="1" applyFill="1" applyBorder="1" applyAlignment="1" applyProtection="1">
      <alignment/>
      <protection/>
    </xf>
    <xf numFmtId="10" fontId="0" fillId="24" borderId="17" xfId="66" applyNumberFormat="1" applyFont="1" applyFill="1" applyBorder="1" applyAlignment="1" applyProtection="1">
      <alignment/>
      <protection/>
    </xf>
    <xf numFmtId="10" fontId="0" fillId="24" borderId="13" xfId="66" applyNumberFormat="1" applyFont="1" applyFill="1" applyBorder="1" applyAlignment="1" applyProtection="1">
      <alignment/>
      <protection/>
    </xf>
    <xf numFmtId="10" fontId="5" fillId="24" borderId="14" xfId="66" applyNumberFormat="1" applyFont="1" applyFill="1" applyBorder="1" applyAlignment="1" applyProtection="1">
      <alignment/>
      <protection/>
    </xf>
    <xf numFmtId="10" fontId="23" fillId="24" borderId="32" xfId="66" applyNumberFormat="1" applyFont="1" applyFill="1" applyBorder="1" applyAlignment="1" applyProtection="1">
      <alignment/>
      <protection/>
    </xf>
    <xf numFmtId="10" fontId="0" fillId="7" borderId="25" xfId="66" applyNumberFormat="1" applyFont="1" applyFill="1" applyBorder="1" applyAlignment="1" applyProtection="1">
      <alignment/>
      <protection/>
    </xf>
    <xf numFmtId="10" fontId="0" fillId="7" borderId="17" xfId="66" applyNumberFormat="1" applyFont="1" applyFill="1" applyBorder="1" applyAlignment="1" applyProtection="1">
      <alignment/>
      <protection/>
    </xf>
    <xf numFmtId="10" fontId="0" fillId="7" borderId="13" xfId="66" applyNumberFormat="1" applyFont="1" applyFill="1" applyBorder="1" applyAlignment="1" applyProtection="1">
      <alignment/>
      <protection/>
    </xf>
    <xf numFmtId="10" fontId="5" fillId="7" borderId="14" xfId="66" applyNumberFormat="1" applyFont="1" applyFill="1" applyBorder="1" applyAlignment="1" applyProtection="1">
      <alignment/>
      <protection/>
    </xf>
    <xf numFmtId="168" fontId="0" fillId="0" borderId="25" xfId="66" applyNumberFormat="1" applyFont="1" applyFill="1" applyBorder="1" applyAlignment="1" applyProtection="1">
      <alignment/>
      <protection/>
    </xf>
    <xf numFmtId="168" fontId="0" fillId="0" borderId="17" xfId="66" applyNumberFormat="1" applyFont="1" applyFill="1" applyBorder="1" applyAlignment="1" applyProtection="1">
      <alignment/>
      <protection/>
    </xf>
    <xf numFmtId="168" fontId="23" fillId="0" borderId="32" xfId="66" applyNumberFormat="1" applyFont="1" applyFill="1" applyBorder="1" applyAlignment="1" applyProtection="1">
      <alignment/>
      <protection/>
    </xf>
    <xf numFmtId="168" fontId="0" fillId="0" borderId="13" xfId="66" applyNumberFormat="1" applyFont="1" applyFill="1" applyBorder="1" applyAlignment="1" applyProtection="1">
      <alignment/>
      <protection/>
    </xf>
    <xf numFmtId="168" fontId="5" fillId="0" borderId="14" xfId="66" applyNumberFormat="1" applyFont="1" applyFill="1" applyBorder="1" applyAlignment="1" applyProtection="1">
      <alignment/>
      <protection/>
    </xf>
    <xf numFmtId="168" fontId="0" fillId="0" borderId="27" xfId="66" applyNumberFormat="1" applyFont="1" applyFill="1" applyBorder="1" applyAlignment="1" applyProtection="1">
      <alignment/>
      <protection/>
    </xf>
    <xf numFmtId="168" fontId="0" fillId="0" borderId="26" xfId="66" applyNumberFormat="1" applyFont="1" applyFill="1" applyBorder="1" applyAlignment="1" applyProtection="1">
      <alignment/>
      <protection/>
    </xf>
    <xf numFmtId="168" fontId="23" fillId="0" borderId="33" xfId="66" applyNumberFormat="1" applyFont="1" applyFill="1" applyBorder="1" applyAlignment="1" applyProtection="1">
      <alignment/>
      <protection/>
    </xf>
    <xf numFmtId="168" fontId="0" fillId="0" borderId="23" xfId="66" applyNumberFormat="1" applyFont="1" applyFill="1" applyBorder="1" applyAlignment="1" applyProtection="1">
      <alignment/>
      <protection/>
    </xf>
    <xf numFmtId="168" fontId="5" fillId="0" borderId="15" xfId="66" applyNumberFormat="1" applyFont="1" applyFill="1" applyBorder="1" applyAlignment="1" applyProtection="1">
      <alignment/>
      <protection/>
    </xf>
    <xf numFmtId="0" fontId="4" fillId="0" borderId="37" xfId="66" applyFont="1" applyBorder="1" applyAlignment="1">
      <alignment horizontal="center" vertical="center" wrapText="1"/>
      <protection/>
    </xf>
    <xf numFmtId="0" fontId="4" fillId="0" borderId="38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168" fontId="0" fillId="0" borderId="39" xfId="66" applyNumberFormat="1" applyFont="1" applyFill="1" applyBorder="1" applyAlignment="1" applyProtection="1">
      <alignment/>
      <protection/>
    </xf>
    <xf numFmtId="168" fontId="0" fillId="0" borderId="40" xfId="66" applyNumberFormat="1" applyFont="1" applyFill="1" applyBorder="1" applyAlignment="1" applyProtection="1">
      <alignment/>
      <protection/>
    </xf>
    <xf numFmtId="168" fontId="0" fillId="0" borderId="3" xfId="66" applyNumberFormat="1" applyFont="1" applyFill="1" applyBorder="1" applyAlignment="1" applyProtection="1">
      <alignment/>
      <protection/>
    </xf>
    <xf numFmtId="0" fontId="2" fillId="0" borderId="39" xfId="66" applyFont="1" applyBorder="1" applyAlignment="1">
      <alignment horizontal="center" vertical="center"/>
      <protection/>
    </xf>
    <xf numFmtId="0" fontId="2" fillId="0" borderId="3" xfId="66" applyFont="1" applyBorder="1" applyAlignment="1">
      <alignment horizontal="center" vertical="center"/>
      <protection/>
    </xf>
    <xf numFmtId="0" fontId="2" fillId="0" borderId="17" xfId="69" applyFont="1" applyFill="1" applyBorder="1" applyAlignment="1">
      <alignment horizontal="center" vertical="center" wrapText="1"/>
      <protection/>
    </xf>
    <xf numFmtId="0" fontId="2" fillId="0" borderId="14" xfId="69" applyFont="1" applyFill="1" applyBorder="1" applyAlignment="1">
      <alignment horizontal="center" vertical="center" wrapText="1"/>
      <protection/>
    </xf>
    <xf numFmtId="174" fontId="2" fillId="0" borderId="29" xfId="63" applyNumberFormat="1" applyFont="1" applyFill="1" applyBorder="1" applyAlignment="1">
      <alignment horizontal="right" vertical="center"/>
      <protection/>
    </xf>
    <xf numFmtId="174" fontId="2" fillId="0" borderId="27" xfId="63" applyNumberFormat="1" applyFont="1" applyBorder="1" applyAlignment="1">
      <alignment horizontal="right" vertical="center"/>
      <protection/>
    </xf>
    <xf numFmtId="174" fontId="2" fillId="0" borderId="17" xfId="63" applyNumberFormat="1" applyFont="1" applyFill="1" applyBorder="1" applyAlignment="1">
      <alignment vertical="center"/>
      <protection/>
    </xf>
    <xf numFmtId="174" fontId="2" fillId="0" borderId="26" xfId="63" applyNumberFormat="1" applyFont="1" applyBorder="1" applyAlignment="1">
      <alignment horizontal="right" vertical="center"/>
      <protection/>
    </xf>
    <xf numFmtId="174" fontId="2" fillId="0" borderId="26" xfId="71" applyNumberFormat="1" applyBorder="1" applyAlignment="1">
      <alignment horizontal="right"/>
      <protection/>
    </xf>
    <xf numFmtId="174" fontId="2" fillId="0" borderId="14" xfId="63" applyNumberFormat="1" applyFont="1" applyFill="1" applyBorder="1" applyAlignment="1">
      <alignment vertical="center"/>
      <protection/>
    </xf>
    <xf numFmtId="174" fontId="2" fillId="0" borderId="15" xfId="71" applyNumberFormat="1" applyBorder="1" applyAlignment="1">
      <alignment horizontal="right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14" fontId="4" fillId="0" borderId="20" xfId="63" applyNumberFormat="1" applyFont="1" applyFill="1" applyBorder="1" applyAlignment="1">
      <alignment horizontal="center" vertical="center" wrapText="1"/>
      <protection/>
    </xf>
    <xf numFmtId="0" fontId="5" fillId="0" borderId="29" xfId="65" applyFont="1" applyFill="1" applyBorder="1" applyAlignment="1">
      <alignment horizontal="center" vertical="center" wrapText="1"/>
      <protection/>
    </xf>
    <xf numFmtId="4" fontId="2" fillId="0" borderId="29" xfId="63" applyNumberFormat="1" applyFont="1" applyFill="1" applyBorder="1" applyAlignment="1">
      <alignment horizontal="left" vertical="center" indent="1"/>
      <protection/>
    </xf>
    <xf numFmtId="10" fontId="2" fillId="0" borderId="12" xfId="76" applyNumberFormat="1" applyFont="1" applyFill="1" applyBorder="1" applyAlignment="1">
      <alignment horizontal="left" vertical="center" indent="1"/>
    </xf>
    <xf numFmtId="2" fontId="2" fillId="0" borderId="12" xfId="63" applyNumberFormat="1" applyFont="1" applyFill="1" applyBorder="1" applyAlignment="1">
      <alignment horizontal="left" vertical="center" indent="1"/>
      <protection/>
    </xf>
    <xf numFmtId="0" fontId="2" fillId="0" borderId="12" xfId="63" applyFont="1" applyFill="1" applyBorder="1" applyAlignment="1">
      <alignment horizontal="left" vertical="center" indent="1"/>
      <protection/>
    </xf>
    <xf numFmtId="4" fontId="2" fillId="0" borderId="30" xfId="63" applyNumberFormat="1" applyFont="1" applyFill="1" applyBorder="1" applyAlignment="1">
      <alignment horizontal="left" vertical="center" indent="1"/>
      <protection/>
    </xf>
    <xf numFmtId="174" fontId="2" fillId="0" borderId="25" xfId="63" applyNumberFormat="1" applyFont="1" applyFill="1" applyBorder="1" applyAlignment="1">
      <alignment horizontal="right" vertical="center" indent="1"/>
      <protection/>
    </xf>
    <xf numFmtId="174" fontId="0" fillId="0" borderId="17" xfId="65" applyNumberFormat="1" applyFont="1" applyFill="1" applyBorder="1" applyAlignment="1">
      <alignment horizontal="right" vertical="center" indent="1"/>
      <protection/>
    </xf>
    <xf numFmtId="174" fontId="2" fillId="0" borderId="17" xfId="63" applyNumberFormat="1" applyFont="1" applyFill="1" applyBorder="1" applyAlignment="1">
      <alignment horizontal="right" vertical="center" indent="1"/>
      <protection/>
    </xf>
    <xf numFmtId="174" fontId="2" fillId="0" borderId="0" xfId="68" applyNumberFormat="1" applyFont="1">
      <alignment/>
      <protection/>
    </xf>
    <xf numFmtId="0" fontId="2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4" fillId="0" borderId="0" xfId="70" applyFont="1" applyAlignment="1">
      <alignment vertical="center"/>
      <protection/>
    </xf>
    <xf numFmtId="0" fontId="2" fillId="0" borderId="0" xfId="70" applyFont="1" applyAlignment="1">
      <alignment horizontal="right" vertical="center"/>
      <protection/>
    </xf>
    <xf numFmtId="0" fontId="2" fillId="0" borderId="0" xfId="70" applyFont="1" applyBorder="1" applyAlignment="1">
      <alignment horizontal="center" vertical="center" wrapText="1"/>
      <protection/>
    </xf>
    <xf numFmtId="0" fontId="60" fillId="0" borderId="41" xfId="70" applyFont="1" applyBorder="1" applyAlignment="1">
      <alignment horizontal="center" vertical="center" wrapText="1"/>
      <protection/>
    </xf>
    <xf numFmtId="14" fontId="60" fillId="0" borderId="42" xfId="70" applyNumberFormat="1" applyFont="1" applyBorder="1" applyAlignment="1">
      <alignment horizontal="center" vertical="center" wrapText="1"/>
      <protection/>
    </xf>
    <xf numFmtId="14" fontId="60" fillId="0" borderId="43" xfId="70" applyNumberFormat="1" applyFont="1" applyBorder="1" applyAlignment="1">
      <alignment horizontal="center" vertical="center" wrapText="1"/>
      <protection/>
    </xf>
    <xf numFmtId="0" fontId="57" fillId="0" borderId="21" xfId="70" applyFont="1" applyBorder="1" applyAlignment="1">
      <alignment horizontal="left" vertical="center" wrapText="1"/>
      <protection/>
    </xf>
    <xf numFmtId="0" fontId="57" fillId="0" borderId="13" xfId="70" applyFont="1" applyBorder="1" applyAlignment="1">
      <alignment vertical="center"/>
      <protection/>
    </xf>
    <xf numFmtId="10" fontId="57" fillId="0" borderId="23" xfId="76" applyNumberFormat="1" applyFont="1" applyBorder="1" applyAlignment="1">
      <alignment horizontal="right"/>
    </xf>
    <xf numFmtId="0" fontId="57" fillId="0" borderId="12" xfId="70" applyFont="1" applyBorder="1" applyAlignment="1">
      <alignment horizontal="left" vertical="center" wrapText="1"/>
      <protection/>
    </xf>
    <xf numFmtId="0" fontId="57" fillId="0" borderId="17" xfId="70" applyFont="1" applyBorder="1" applyAlignment="1">
      <alignment vertical="center"/>
      <protection/>
    </xf>
    <xf numFmtId="10" fontId="57" fillId="0" borderId="26" xfId="76" applyNumberFormat="1" applyFont="1" applyBorder="1" applyAlignment="1">
      <alignment horizontal="right"/>
    </xf>
    <xf numFmtId="0" fontId="61" fillId="0" borderId="44" xfId="70" applyFont="1" applyBorder="1" applyAlignment="1">
      <alignment horizontal="left" vertical="center" wrapText="1"/>
      <protection/>
    </xf>
    <xf numFmtId="3" fontId="61" fillId="0" borderId="45" xfId="70" applyNumberFormat="1" applyFont="1" applyBorder="1" applyAlignment="1">
      <alignment vertical="center"/>
      <protection/>
    </xf>
    <xf numFmtId="10" fontId="61" fillId="0" borderId="46" xfId="76" applyNumberFormat="1" applyFont="1" applyBorder="1" applyAlignment="1">
      <alignment horizontal="right"/>
    </xf>
    <xf numFmtId="0" fontId="13" fillId="0" borderId="0" xfId="70" applyFont="1" applyBorder="1" applyAlignment="1">
      <alignment horizontal="left" vertical="center" wrapText="1" indent="1"/>
      <protection/>
    </xf>
    <xf numFmtId="0" fontId="13" fillId="0" borderId="0" xfId="70" applyFont="1" applyBorder="1" applyAlignment="1">
      <alignment horizontal="right"/>
      <protection/>
    </xf>
    <xf numFmtId="0" fontId="13" fillId="0" borderId="0" xfId="70" applyFont="1" applyBorder="1" applyAlignment="1">
      <alignment vertical="center"/>
      <protection/>
    </xf>
    <xf numFmtId="10" fontId="13" fillId="0" borderId="0" xfId="76" applyNumberFormat="1" applyFont="1" applyBorder="1" applyAlignment="1">
      <alignment horizontal="right"/>
    </xf>
    <xf numFmtId="3" fontId="62" fillId="0" borderId="0" xfId="70" applyNumberFormat="1" applyFont="1" applyBorder="1" applyAlignment="1">
      <alignment horizontal="right" vertical="center" indent="1"/>
      <protection/>
    </xf>
    <xf numFmtId="0" fontId="2" fillId="0" borderId="0" xfId="70" applyFont="1" applyBorder="1" applyAlignment="1">
      <alignment horizontal="right" vertical="center" wrapText="1"/>
      <protection/>
    </xf>
    <xf numFmtId="4" fontId="2" fillId="0" borderId="0" xfId="70" applyNumberFormat="1" applyFont="1" applyBorder="1" applyAlignment="1">
      <alignment horizontal="right" vertical="center"/>
      <protection/>
    </xf>
    <xf numFmtId="0" fontId="2" fillId="0" borderId="0" xfId="70" applyFont="1" applyBorder="1" applyAlignment="1">
      <alignment vertical="center"/>
      <protection/>
    </xf>
    <xf numFmtId="0" fontId="60" fillId="0" borderId="45" xfId="70" applyFont="1" applyBorder="1" applyAlignment="1">
      <alignment horizontal="center" vertical="center" wrapText="1"/>
      <protection/>
    </xf>
    <xf numFmtId="14" fontId="60" fillId="0" borderId="45" xfId="70" applyNumberFormat="1" applyFont="1" applyBorder="1" applyAlignment="1">
      <alignment horizontal="center" vertical="center" wrapText="1"/>
      <protection/>
    </xf>
    <xf numFmtId="0" fontId="57" fillId="0" borderId="47" xfId="70" applyFont="1" applyBorder="1" applyAlignment="1">
      <alignment horizontal="left" vertical="center" wrapText="1"/>
      <protection/>
    </xf>
    <xf numFmtId="3" fontId="57" fillId="0" borderId="26" xfId="70" applyNumberFormat="1" applyFont="1" applyBorder="1" applyAlignment="1">
      <alignment vertical="center"/>
      <protection/>
    </xf>
    <xf numFmtId="3" fontId="57" fillId="0" borderId="48" xfId="70" applyNumberFormat="1" applyFont="1" applyBorder="1" applyAlignment="1">
      <alignment horizontal="right" vertical="center"/>
      <protection/>
    </xf>
    <xf numFmtId="10" fontId="57" fillId="0" borderId="49" xfId="76" applyNumberFormat="1" applyFont="1" applyBorder="1" applyAlignment="1">
      <alignment horizontal="right"/>
    </xf>
    <xf numFmtId="3" fontId="57" fillId="0" borderId="17" xfId="70" applyNumberFormat="1" applyFont="1" applyBorder="1" applyAlignment="1">
      <alignment horizontal="right" vertical="center"/>
      <protection/>
    </xf>
    <xf numFmtId="3" fontId="57" fillId="0" borderId="45" xfId="70" applyNumberFormat="1" applyFont="1" applyBorder="1" applyAlignment="1">
      <alignment horizontal="right" vertical="center"/>
      <protection/>
    </xf>
    <xf numFmtId="14" fontId="4" fillId="0" borderId="0" xfId="70" applyNumberFormat="1" applyFont="1" applyAlignment="1">
      <alignment horizontal="left"/>
      <protection/>
    </xf>
    <xf numFmtId="14" fontId="60" fillId="0" borderId="50" xfId="70" applyNumberFormat="1" applyFont="1" applyBorder="1" applyAlignment="1">
      <alignment horizontal="center" vertical="center" wrapText="1"/>
      <protection/>
    </xf>
    <xf numFmtId="3" fontId="57" fillId="0" borderId="17" xfId="70" applyNumberFormat="1" applyFont="1" applyBorder="1" applyAlignment="1">
      <alignment vertical="center"/>
      <protection/>
    </xf>
    <xf numFmtId="3" fontId="61" fillId="0" borderId="46" xfId="70" applyNumberFormat="1" applyFont="1" applyBorder="1" applyAlignment="1">
      <alignment vertical="center"/>
      <protection/>
    </xf>
    <xf numFmtId="3" fontId="2" fillId="0" borderId="0" xfId="70" applyNumberFormat="1" applyFont="1" applyAlignment="1">
      <alignment vertical="center"/>
      <protection/>
    </xf>
    <xf numFmtId="3" fontId="57" fillId="0" borderId="49" xfId="70" applyNumberFormat="1" applyFont="1" applyBorder="1" applyAlignment="1">
      <alignment vertical="center"/>
      <protection/>
    </xf>
    <xf numFmtId="0" fontId="61" fillId="0" borderId="0" xfId="70" applyFont="1" applyBorder="1" applyAlignment="1">
      <alignment horizontal="left" vertical="center" wrapText="1"/>
      <protection/>
    </xf>
    <xf numFmtId="3" fontId="61" fillId="0" borderId="0" xfId="70" applyNumberFormat="1" applyFont="1" applyBorder="1" applyAlignment="1">
      <alignment vertical="center"/>
      <protection/>
    </xf>
    <xf numFmtId="0" fontId="22" fillId="0" borderId="0" xfId="70" applyFont="1" applyAlignment="1">
      <alignment vertical="center"/>
      <protection/>
    </xf>
    <xf numFmtId="3" fontId="57" fillId="0" borderId="13" xfId="70" applyNumberFormat="1" applyFont="1" applyBorder="1" applyAlignment="1">
      <alignment vertical="center"/>
      <protection/>
    </xf>
    <xf numFmtId="3" fontId="57" fillId="0" borderId="23" xfId="70" applyNumberFormat="1" applyFont="1" applyBorder="1" applyAlignment="1">
      <alignment vertical="center"/>
      <protection/>
    </xf>
    <xf numFmtId="3" fontId="61" fillId="0" borderId="51" xfId="70" applyNumberFormat="1" applyFont="1" applyBorder="1" applyAlignment="1">
      <alignment vertical="center"/>
      <protection/>
    </xf>
    <xf numFmtId="174" fontId="57" fillId="0" borderId="26" xfId="70" applyNumberFormat="1" applyFont="1" applyBorder="1" applyAlignment="1">
      <alignment vertical="center"/>
      <protection/>
    </xf>
    <xf numFmtId="0" fontId="57" fillId="0" borderId="45" xfId="70" applyFont="1" applyBorder="1" applyAlignment="1">
      <alignment vertical="center"/>
      <protection/>
    </xf>
    <xf numFmtId="174" fontId="57" fillId="0" borderId="46" xfId="70" applyNumberFormat="1" applyFont="1" applyBorder="1" applyAlignment="1">
      <alignment vertical="center"/>
      <protection/>
    </xf>
    <xf numFmtId="0" fontId="2" fillId="0" borderId="18" xfId="69" applyFont="1" applyFill="1" applyBorder="1" applyAlignment="1">
      <alignment horizontal="center" vertical="center" wrapText="1"/>
      <protection/>
    </xf>
    <xf numFmtId="2" fontId="2" fillId="0" borderId="17" xfId="69" applyNumberFormat="1" applyFont="1" applyFill="1" applyBorder="1" applyAlignment="1">
      <alignment horizontal="center" vertical="center" wrapText="1"/>
      <protection/>
    </xf>
    <xf numFmtId="2" fontId="2" fillId="0" borderId="14" xfId="69" applyNumberFormat="1" applyFont="1" applyFill="1" applyBorder="1" applyAlignment="1">
      <alignment horizontal="center" vertical="center" wrapText="1"/>
      <protection/>
    </xf>
    <xf numFmtId="10" fontId="4" fillId="0" borderId="22" xfId="69" applyNumberFormat="1" applyFont="1" applyFill="1" applyBorder="1" applyAlignment="1">
      <alignment horizontal="center" vertical="center" wrapText="1"/>
      <protection/>
    </xf>
    <xf numFmtId="10" fontId="2" fillId="0" borderId="22" xfId="69" applyNumberFormat="1" applyFont="1" applyFill="1" applyBorder="1" applyAlignment="1">
      <alignment horizontal="center" vertical="center" wrapText="1"/>
      <protection/>
    </xf>
    <xf numFmtId="10" fontId="2" fillId="0" borderId="28" xfId="69" applyNumberFormat="1" applyFont="1" applyFill="1" applyBorder="1" applyAlignment="1">
      <alignment horizontal="center" vertical="center" wrapText="1"/>
      <protection/>
    </xf>
    <xf numFmtId="10" fontId="4" fillId="0" borderId="17" xfId="69" applyNumberFormat="1" applyFont="1" applyFill="1" applyBorder="1" applyAlignment="1">
      <alignment horizontal="center" vertical="center" wrapText="1"/>
      <protection/>
    </xf>
    <xf numFmtId="10" fontId="2" fillId="0" borderId="17" xfId="69" applyNumberFormat="1" applyFont="1" applyFill="1" applyBorder="1" applyAlignment="1">
      <alignment horizontal="center" vertical="center" wrapText="1"/>
      <protection/>
    </xf>
    <xf numFmtId="10" fontId="2" fillId="0" borderId="26" xfId="69" applyNumberFormat="1" applyFont="1" applyFill="1" applyBorder="1" applyAlignment="1">
      <alignment horizontal="center" vertical="center" wrapText="1"/>
      <protection/>
    </xf>
    <xf numFmtId="0" fontId="2" fillId="0" borderId="17" xfId="69" applyFont="1" applyBorder="1" applyAlignment="1">
      <alignment horizontal="center" vertical="center" wrapText="1"/>
      <protection/>
    </xf>
    <xf numFmtId="0" fontId="2" fillId="0" borderId="26" xfId="69" applyFont="1" applyBorder="1" applyAlignment="1">
      <alignment horizontal="center" vertical="center" wrapText="1"/>
      <protection/>
    </xf>
    <xf numFmtId="10" fontId="0" fillId="0" borderId="25" xfId="76" applyNumberFormat="1" applyFont="1" applyFill="1" applyBorder="1" applyAlignment="1">
      <alignment vertical="center"/>
    </xf>
    <xf numFmtId="10" fontId="0" fillId="0" borderId="27" xfId="0" applyNumberFormat="1" applyFont="1" applyBorder="1" applyAlignment="1">
      <alignment vertical="center"/>
    </xf>
    <xf numFmtId="10" fontId="0" fillId="0" borderId="17" xfId="0" applyNumberFormat="1" applyFont="1" applyBorder="1" applyAlignment="1">
      <alignment vertical="center"/>
    </xf>
    <xf numFmtId="10" fontId="0" fillId="0" borderId="26" xfId="0" applyNumberFormat="1" applyFont="1" applyBorder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0" fontId="0" fillId="0" borderId="14" xfId="0" applyNumberFormat="1" applyFont="1" applyBorder="1" applyAlignment="1">
      <alignment vertical="center"/>
    </xf>
    <xf numFmtId="10" fontId="0" fillId="0" borderId="15" xfId="0" applyNumberFormat="1" applyFont="1" applyBorder="1" applyAlignment="1">
      <alignment vertical="center"/>
    </xf>
    <xf numFmtId="0" fontId="2" fillId="0" borderId="12" xfId="69" applyNumberFormat="1" applyFont="1" applyFill="1" applyBorder="1" applyAlignment="1">
      <alignment horizontal="center" vertical="center" wrapText="1"/>
      <protection/>
    </xf>
    <xf numFmtId="174" fontId="2" fillId="0" borderId="26" xfId="70" applyNumberFormat="1" applyFont="1" applyBorder="1" applyAlignment="1">
      <alignment horizontal="right" vertical="center" indent="1"/>
      <protection/>
    </xf>
    <xf numFmtId="174" fontId="0" fillId="0" borderId="15" xfId="69" applyNumberFormat="1" applyFont="1" applyFill="1" applyBorder="1" applyAlignment="1">
      <alignment horizontal="right" vertical="center" wrapText="1" indent="1"/>
      <protection/>
    </xf>
    <xf numFmtId="0" fontId="57" fillId="0" borderId="12" xfId="70" applyNumberFormat="1" applyFont="1" applyBorder="1" applyAlignment="1">
      <alignment horizontal="center" vertical="center" wrapText="1"/>
      <protection/>
    </xf>
    <xf numFmtId="0" fontId="57" fillId="0" borderId="44" xfId="70" applyNumberFormat="1" applyFont="1" applyBorder="1" applyAlignment="1">
      <alignment horizontal="center" vertical="center" wrapText="1"/>
      <protection/>
    </xf>
    <xf numFmtId="0" fontId="2" fillId="0" borderId="12" xfId="69" applyFont="1" applyFill="1" applyBorder="1" applyAlignment="1">
      <alignment horizontal="center" vertical="center" wrapText="1"/>
      <protection/>
    </xf>
    <xf numFmtId="0" fontId="59" fillId="0" borderId="52" xfId="0" applyFont="1" applyFill="1" applyBorder="1" applyAlignment="1">
      <alignment horizontal="left" vertical="center" wrapText="1"/>
    </xf>
    <xf numFmtId="0" fontId="4" fillId="0" borderId="16" xfId="69" applyFont="1" applyFill="1" applyBorder="1" applyAlignment="1">
      <alignment horizontal="center" vertical="center" wrapText="1"/>
      <protection/>
    </xf>
    <xf numFmtId="0" fontId="4" fillId="0" borderId="18" xfId="69" applyFont="1" applyFill="1" applyBorder="1" applyAlignment="1">
      <alignment horizontal="center" vertical="center" wrapText="1"/>
      <protection/>
    </xf>
    <xf numFmtId="0" fontId="4" fillId="0" borderId="25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0" fontId="4" fillId="0" borderId="27" xfId="69" applyFont="1" applyFill="1" applyBorder="1" applyAlignment="1">
      <alignment horizontal="center" vertical="center" wrapText="1"/>
      <protection/>
    </xf>
    <xf numFmtId="14" fontId="8" fillId="0" borderId="0" xfId="66" applyNumberFormat="1" applyFont="1" applyAlignment="1">
      <alignment horizontal="left"/>
      <protection/>
    </xf>
    <xf numFmtId="0" fontId="8" fillId="0" borderId="53" xfId="68" applyFont="1" applyBorder="1" applyAlignment="1">
      <alignment horizontal="left"/>
      <protection/>
    </xf>
    <xf numFmtId="0" fontId="8" fillId="0" borderId="53" xfId="63" applyFont="1" applyBorder="1" applyAlignment="1">
      <alignment horizontal="left" vertical="center"/>
      <protection/>
    </xf>
    <xf numFmtId="0" fontId="18" fillId="0" borderId="53" xfId="64" applyFont="1" applyBorder="1" applyAlignment="1">
      <alignment horizontal="center" vertical="center" wrapText="1"/>
      <protection/>
    </xf>
    <xf numFmtId="0" fontId="18" fillId="0" borderId="34" xfId="64" applyFont="1" applyBorder="1" applyAlignment="1">
      <alignment horizontal="center" vertical="center" wrapText="1"/>
      <protection/>
    </xf>
    <xf numFmtId="0" fontId="4" fillId="0" borderId="29" xfId="67" applyFont="1" applyBorder="1" applyAlignment="1">
      <alignment horizontal="center" vertical="center" wrapText="1"/>
      <protection/>
    </xf>
    <xf numFmtId="0" fontId="4" fillId="0" borderId="54" xfId="67" applyFont="1" applyBorder="1" applyAlignment="1">
      <alignment horizontal="center" vertical="center" wrapText="1"/>
      <protection/>
    </xf>
    <xf numFmtId="0" fontId="4" fillId="0" borderId="25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4" fillId="0" borderId="27" xfId="66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/>
      <protection/>
    </xf>
    <xf numFmtId="0" fontId="4" fillId="0" borderId="55" xfId="66" applyFont="1" applyBorder="1" applyAlignment="1">
      <alignment horizontal="center" vertical="center"/>
      <protection/>
    </xf>
    <xf numFmtId="0" fontId="2" fillId="0" borderId="56" xfId="66" applyFont="1" applyBorder="1" applyAlignment="1">
      <alignment horizontal="center" vertical="center"/>
      <protection/>
    </xf>
    <xf numFmtId="0" fontId="2" fillId="0" borderId="57" xfId="66" applyFont="1" applyBorder="1" applyAlignment="1">
      <alignment horizontal="center" vertical="center"/>
      <protection/>
    </xf>
    <xf numFmtId="0" fontId="16" fillId="0" borderId="53" xfId="0" applyFont="1" applyBorder="1" applyAlignment="1">
      <alignment horizontal="left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0" fontId="4" fillId="0" borderId="25" xfId="66" applyFont="1" applyBorder="1" applyAlignment="1">
      <alignment horizontal="center" vertical="center"/>
      <protection/>
    </xf>
    <xf numFmtId="0" fontId="4" fillId="0" borderId="29" xfId="66" applyFont="1" applyBorder="1" applyAlignment="1">
      <alignment horizontal="center" vertical="center" wrapText="1"/>
      <protection/>
    </xf>
    <xf numFmtId="0" fontId="4" fillId="0" borderId="54" xfId="66" applyFont="1" applyBorder="1" applyAlignment="1">
      <alignment horizontal="center" vertical="center" wrapText="1"/>
      <protection/>
    </xf>
    <xf numFmtId="14" fontId="60" fillId="0" borderId="58" xfId="70" applyNumberFormat="1" applyFont="1" applyBorder="1" applyAlignment="1">
      <alignment horizontal="center" vertical="center" wrapText="1"/>
      <protection/>
    </xf>
    <xf numFmtId="14" fontId="60" fillId="0" borderId="59" xfId="70" applyNumberFormat="1" applyFont="1" applyBorder="1" applyAlignment="1">
      <alignment horizontal="center" vertical="center" wrapText="1"/>
      <protection/>
    </xf>
    <xf numFmtId="0" fontId="60" fillId="0" borderId="60" xfId="70" applyFont="1" applyBorder="1" applyAlignment="1">
      <alignment horizontal="center" vertical="center" wrapText="1"/>
      <protection/>
    </xf>
    <xf numFmtId="0" fontId="60" fillId="0" borderId="61" xfId="70" applyFont="1" applyBorder="1" applyAlignment="1">
      <alignment horizontal="center" vertical="center" wrapText="1"/>
      <protection/>
    </xf>
    <xf numFmtId="14" fontId="60" fillId="0" borderId="49" xfId="70" applyNumberFormat="1" applyFont="1" applyBorder="1" applyAlignment="1">
      <alignment horizontal="center" vertical="center" wrapText="1"/>
      <protection/>
    </xf>
    <xf numFmtId="14" fontId="60" fillId="0" borderId="47" xfId="70" applyNumberFormat="1" applyFont="1" applyBorder="1" applyAlignment="1">
      <alignment horizontal="center" vertical="center" wrapText="1"/>
      <protection/>
    </xf>
    <xf numFmtId="4" fontId="4" fillId="0" borderId="18" xfId="63" applyNumberFormat="1" applyFont="1" applyFill="1" applyBorder="1" applyAlignment="1">
      <alignment horizontal="left" vertical="center" indent="1"/>
      <protection/>
    </xf>
    <xf numFmtId="174" fontId="4" fillId="0" borderId="14" xfId="63" applyNumberFormat="1" applyFont="1" applyFill="1" applyBorder="1" applyAlignment="1">
      <alignment horizontal="right" vertical="center" indent="1"/>
      <protection/>
    </xf>
    <xf numFmtId="0" fontId="4" fillId="0" borderId="15" xfId="71" applyFont="1" applyBorder="1" applyAlignment="1">
      <alignment horizontal="center" vertical="center"/>
      <protection/>
    </xf>
    <xf numFmtId="0" fontId="20" fillId="0" borderId="16" xfId="66" applyFont="1" applyFill="1" applyBorder="1" applyAlignment="1">
      <alignment vertical="center" wrapText="1"/>
      <protection/>
    </xf>
    <xf numFmtId="0" fontId="20" fillId="0" borderId="25" xfId="66" applyFont="1" applyFill="1" applyBorder="1" applyAlignment="1">
      <alignment horizontal="right" vertical="center" wrapText="1"/>
      <protection/>
    </xf>
    <xf numFmtId="10" fontId="20" fillId="0" borderId="27" xfId="66" applyNumberFormat="1" applyFont="1" applyFill="1" applyBorder="1" applyAlignment="1">
      <alignment horizontal="right" vertical="center" wrapText="1"/>
      <protection/>
    </xf>
    <xf numFmtId="10" fontId="20" fillId="0" borderId="0" xfId="66" applyNumberFormat="1" applyFont="1" applyFill="1" applyBorder="1" applyAlignment="1">
      <alignment horizontal="right"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0" fontId="20" fillId="0" borderId="17" xfId="66" applyFont="1" applyFill="1" applyBorder="1" applyAlignment="1">
      <alignment horizontal="right" vertical="center" wrapText="1"/>
      <protection/>
    </xf>
    <xf numFmtId="10" fontId="20" fillId="0" borderId="26" xfId="66" applyNumberFormat="1" applyFont="1" applyFill="1" applyBorder="1" applyAlignment="1">
      <alignment horizontal="right" vertical="center" wrapText="1"/>
      <protection/>
    </xf>
    <xf numFmtId="10" fontId="20" fillId="0" borderId="62" xfId="66" applyNumberFormat="1" applyFont="1" applyFill="1" applyBorder="1" applyAlignment="1">
      <alignment horizontal="right" vertical="center" wrapText="1"/>
      <protection/>
    </xf>
    <xf numFmtId="10" fontId="20" fillId="0" borderId="9" xfId="66" applyNumberFormat="1" applyFont="1" applyFill="1" applyBorder="1" applyAlignment="1">
      <alignment horizontal="right" vertical="center" wrapText="1"/>
      <protection/>
    </xf>
    <xf numFmtId="10" fontId="28" fillId="0" borderId="26" xfId="66" applyNumberFormat="1" applyFont="1" applyFill="1" applyBorder="1" applyAlignment="1">
      <alignment horizontal="right" vertical="center" wrapText="1"/>
      <protection/>
    </xf>
    <xf numFmtId="10" fontId="28" fillId="0" borderId="62" xfId="66" applyNumberFormat="1" applyFont="1" applyFill="1" applyBorder="1" applyAlignment="1">
      <alignment horizontal="right" vertical="center" wrapText="1"/>
      <protection/>
    </xf>
    <xf numFmtId="10" fontId="28" fillId="0" borderId="9" xfId="66" applyNumberFormat="1" applyFont="1" applyFill="1" applyBorder="1" applyAlignment="1">
      <alignment horizontal="right" vertical="center" wrapText="1"/>
      <protection/>
    </xf>
    <xf numFmtId="14" fontId="8" fillId="0" borderId="0" xfId="66" applyNumberFormat="1" applyFont="1" applyAlignment="1">
      <alignment horizontal="left" vertical="center"/>
      <protection/>
    </xf>
    <xf numFmtId="0" fontId="2" fillId="0" borderId="0" xfId="66" applyAlignment="1">
      <alignment vertical="center"/>
      <protection/>
    </xf>
  </cellXfs>
  <cellStyles count="71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_2009_PR" xfId="62"/>
    <cellStyle name="Обычный_Q1 2010" xfId="63"/>
    <cellStyle name="Обычный_Q1 2010 2" xfId="64"/>
    <cellStyle name="Обычный_Q1 2011" xfId="65"/>
    <cellStyle name="Обычный_Аналіз_3q_09" xfId="66"/>
    <cellStyle name="Обычный_Аналіз_3q_09 2" xfId="67"/>
    <cellStyle name="Обычный_Исходники_Q4_2011" xfId="68"/>
    <cellStyle name="Обычный_Книга1" xfId="69"/>
    <cellStyle name="Обычный_Книга3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MM95 (3)" xfId="79"/>
    <cellStyle name="Тысячи_MM95 (3)" xfId="80"/>
    <cellStyle name="Comma" xfId="81"/>
    <cellStyle name="Comma [0]" xfId="82"/>
    <cellStyle name="Хороший" xfId="83"/>
    <cellStyle name="Шапка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55"/>
          <c:w val="0.96775"/>
          <c:h val="0.9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Індекси!$J$1</c:f>
              <c:strCache>
                <c:ptCount val="1"/>
                <c:pt idx="0">
                  <c:v>Зміна за 2011 рік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Індекси!$J$2:$J$14</c:f>
              <c:numCache/>
            </c:numRef>
          </c:val>
        </c:ser>
        <c:ser>
          <c:idx val="0"/>
          <c:order val="1"/>
          <c:tx>
            <c:strRef>
              <c:f>Індекси!$I$1</c:f>
              <c:strCache>
                <c:ptCount val="1"/>
                <c:pt idx="0">
                  <c:v>Зміна за 2010 рік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Індекси!$H$2:$H$14</c:f>
              <c:strCache/>
            </c:strRef>
          </c:cat>
          <c:val>
            <c:numRef>
              <c:f>Індекси!$I$2:$I$14</c:f>
              <c:numCache/>
            </c:numRef>
          </c:val>
        </c:ser>
        <c:overlap val="-20"/>
        <c:gapWidth val="120"/>
        <c:axId val="24800123"/>
        <c:axId val="21874516"/>
      </c:barChart>
      <c:cat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74516"/>
        <c:crosses val="autoZero"/>
        <c:auto val="1"/>
        <c:lblOffset val="0"/>
        <c:tickLblSkip val="1"/>
        <c:noMultiLvlLbl val="0"/>
      </c:catAx>
      <c:valAx>
        <c:axId val="21874516"/>
        <c:scaling>
          <c:orientation val="minMax"/>
          <c:max val="0.8"/>
          <c:min val="-0.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00123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93675"/>
          <c:w val="0.666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17"/>
          <c:y val="0.03"/>
          <c:w val="0.9815"/>
          <c:h val="0.9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Активи!$A$6</c:f>
              <c:strCache>
                <c:ptCount val="1"/>
                <c:pt idx="0">
                  <c:v>Невенчурні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Активи!$B$2:$C$2</c:f>
              <c:strCache/>
            </c:strRef>
          </c:cat>
          <c:val>
            <c:numRef>
              <c:f>Активи!$B$6:$C$6</c:f>
              <c:numCache/>
            </c:numRef>
          </c:val>
          <c:shape val="box"/>
        </c:ser>
        <c:ser>
          <c:idx val="1"/>
          <c:order val="1"/>
          <c:tx>
            <c:strRef>
              <c:f>Активи!$A$7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Активи!$B$2:$C$2</c:f>
              <c:strCache/>
            </c:strRef>
          </c:cat>
          <c:val>
            <c:numRef>
              <c:f>Активи!$B$7:$C$7</c:f>
              <c:numCache/>
            </c:numRef>
          </c:val>
          <c:shape val="box"/>
        </c:ser>
        <c:gapWidth val="200"/>
        <c:gapDepth val="230"/>
        <c:shape val="box"/>
        <c:axId val="43225380"/>
        <c:axId val="53484101"/>
        <c:axId val="11594862"/>
      </c:bar3DChart>
      <c:catAx>
        <c:axId val="4322538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8025"/>
              <c:y val="-0.4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25380"/>
        <c:crossesAt val="1"/>
        <c:crossBetween val="between"/>
        <c:dispUnits/>
        <c:majorUnit val="20000"/>
        <c:minorUnit val="400"/>
      </c:valAx>
      <c:ser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4841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24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75"/>
          <c:y val="0.31725"/>
          <c:w val="0.555"/>
          <c:h val="0.516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Активи!$C$99</c:f>
              <c:strCache>
                <c:ptCount val="1"/>
                <c:pt idx="0">
                  <c:v>31.12.2011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8.02%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Активи!$A$100:$A$103</c:f>
              <c:strCache/>
            </c:strRef>
          </c:cat>
          <c:val>
            <c:numRef>
              <c:f>Активи!$C$100:$C$103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0.021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9425"/>
          <c:w val="0.57375"/>
          <c:h val="0.55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8.40%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Активи!$A$41:$A$44</c:f>
              <c:strCache/>
            </c:strRef>
          </c:cat>
          <c:val>
            <c:numRef>
              <c:f>Активи!$B$41:$B$44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24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31075"/>
          <c:w val="0.56375"/>
          <c:h val="0.526"/>
        </c:manualLayout>
      </c:layout>
      <c:ofPieChart>
        <c:ofPieType val="bar"/>
        <c:varyColors val="1"/>
        <c:ser>
          <c:idx val="0"/>
          <c:order val="0"/>
          <c:tx>
            <c:strRef>
              <c:f>Активи!$C$40</c:f>
              <c:strCache>
                <c:ptCount val="1"/>
                <c:pt idx="0">
                  <c:v>31.12.2011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7.80%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Активи!$A$41:$A$44</c:f>
              <c:strCache/>
            </c:strRef>
          </c:cat>
          <c:val>
            <c:numRef>
              <c:f>Активи!$C$41:$C$44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55"/>
          <c:w val="0.976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'Притік-відтік'!$D$2</c:f>
              <c:strCache>
                <c:ptCount val="1"/>
                <c:pt idx="0">
                  <c:v>Чистий притік/відтік за місяць у 2011 році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'Притік-відтік'!$A$3:$A$14</c:f>
              <c:strCache/>
            </c:strRef>
          </c:cat>
          <c:val>
            <c:numRef>
              <c:f>'Притік-відтік'!$D$3:$D$14</c:f>
              <c:numCache/>
            </c:numRef>
          </c:val>
        </c:ser>
        <c:ser>
          <c:idx val="2"/>
          <c:order val="1"/>
          <c:tx>
            <c:strRef>
              <c:f>'Притік-відтік'!$B$2</c:f>
              <c:strCache>
                <c:ptCount val="1"/>
                <c:pt idx="0">
                  <c:v>Чистий притік/відтік за місяць у 2010 році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'Притік-відтік'!$A$3:$A$14</c:f>
              <c:strCache/>
            </c:strRef>
          </c:cat>
          <c:val>
            <c:numRef>
              <c:f>'Притік-відтік'!$B$3:$B$14</c:f>
              <c:numCache/>
            </c:numRef>
          </c:val>
        </c:ser>
        <c:axId val="37244895"/>
        <c:axId val="66768600"/>
      </c:bar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auto val="0"/>
        <c:lblOffset val="0"/>
        <c:tickLblSkip val="1"/>
        <c:noMultiLvlLbl val="0"/>
      </c:catAx>
      <c:valAx>
        <c:axId val="66768600"/>
        <c:scaling>
          <c:orientation val="minMax"/>
          <c:max val="16000"/>
          <c:min val="-2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4895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75"/>
          <c:y val="0.9135"/>
          <c:w val="0.8352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3"/>
          <c:w val="0.9845"/>
          <c:h val="0.777"/>
        </c:manualLayout>
      </c:layout>
      <c:areaChart>
        <c:grouping val="standard"/>
        <c:varyColors val="0"/>
        <c:ser>
          <c:idx val="0"/>
          <c:order val="0"/>
          <c:tx>
            <c:strRef>
              <c:f>'Притік-відтік'!$E$18</c:f>
              <c:strCache>
                <c:ptCount val="1"/>
                <c:pt idx="0">
                  <c:v>Чистий притік/відтік з початку 2011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CC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'Притік-відтік'!$A$19:$A$22</c:f>
              <c:strCache/>
            </c:strRef>
          </c:cat>
          <c:val>
            <c:numRef>
              <c:f>'Притік-відтік'!$E$19:$E$22</c:f>
              <c:numCache/>
            </c:numRef>
          </c:val>
        </c:ser>
        <c:ser>
          <c:idx val="1"/>
          <c:order val="1"/>
          <c:tx>
            <c:strRef>
              <c:f>'Притік-відтік'!$C$18</c:f>
              <c:strCache>
                <c:ptCount val="1"/>
                <c:pt idx="0">
                  <c:v>Чистий притік/відтік з початку 2010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'Притік-відтік'!$C$19:$C$22</c:f>
              <c:numCache/>
            </c:numRef>
          </c:val>
        </c:ser>
        <c:axId val="64046489"/>
        <c:axId val="39547490"/>
      </c:areaChart>
      <c:catAx>
        <c:axId val="640464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39547490"/>
        <c:crosses val="autoZero"/>
        <c:auto val="1"/>
        <c:lblOffset val="0"/>
        <c:tickLblSkip val="1"/>
        <c:noMultiLvlLbl val="0"/>
      </c:catAx>
      <c:valAx>
        <c:axId val="39547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3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89975"/>
          <c:w val="0.7672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2"/>
          <c:w val="0.96125"/>
          <c:h val="0.688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'Структура активів ІСІ_тип фонд'!$B$8</c:f>
              <c:strCache>
                <c:ptCount val="1"/>
                <c:pt idx="0">
                  <c:v>Акції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фонд'!$D$8,'Структура активів ІСІ_тип фонд'!$H$8,'Структура активів ІСІ_тип фонд'!$L$8,'Структура активів ІСІ_тип фонд'!$T$8)</c:f>
              <c:numCache/>
            </c:numRef>
          </c:val>
        </c:ser>
        <c:ser>
          <c:idx val="1"/>
          <c:order val="1"/>
          <c:tx>
            <c:strRef>
              <c:f>'Структура активів ІСІ_тип фонд'!$B$3</c:f>
              <c:strCache>
                <c:ptCount val="1"/>
                <c:pt idx="0">
                  <c:v>Нерухомість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фонд'!$D$3,'Структура активів ІСІ_тип фонд'!$H$3,'Структура активів ІСІ_тип фонд'!$L$3,'Структура активів ІСІ_тип фонд'!$T$3)</c:f>
              <c:numCache/>
            </c:numRef>
          </c:val>
        </c:ser>
        <c:ser>
          <c:idx val="2"/>
          <c:order val="2"/>
          <c:tx>
            <c:strRef>
              <c:f>'Структура активів ІСІ_тип фонд'!$B$4</c:f>
              <c:strCache>
                <c:ptCount val="1"/>
                <c:pt idx="0">
                  <c:v>Грошові кошти та банківські депозити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фонд'!$D$4,'Структура активів ІСІ_тип фонд'!$H$4,'Структура активів ІСІ_тип фонд'!$L$4,'Структура активів ІСІ_тип фонд'!$T$4)</c:f>
              <c:numCache/>
            </c:numRef>
          </c:val>
        </c:ser>
        <c:ser>
          <c:idx val="3"/>
          <c:order val="3"/>
          <c:tx>
            <c:strRef>
              <c:f>'Структура активів ІСІ_тип фонд'!$B$6</c:f>
              <c:strCache>
                <c:ptCount val="1"/>
                <c:pt idx="0">
                  <c:v>ОВДП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фонд'!$D$6,'Структура активів ІСІ_тип фонд'!$H$6,'Структура активів ІСІ_тип фонд'!$L$6,'Структура активів ІСІ_тип фонд'!$T$6)</c:f>
              <c:numCache/>
            </c:numRef>
          </c:val>
        </c:ser>
        <c:ser>
          <c:idx val="6"/>
          <c:order val="4"/>
          <c:tx>
            <c:strRef>
              <c:f>'Структура активів ІСІ_тип фонд'!$B$9</c:f>
              <c:strCache>
                <c:ptCount val="1"/>
                <c:pt idx="0">
                  <c:v>Облігації підприємств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фонд'!$D$9,'Структура активів ІСІ_тип фонд'!$H$9,'Структура активів ІСІ_тип фонд'!$L$9,'Структура активів ІСІ_тип фонд'!$T$9)</c:f>
              <c:numCache/>
            </c:numRef>
          </c:val>
        </c:ser>
        <c:ser>
          <c:idx val="7"/>
          <c:order val="5"/>
          <c:tx>
            <c:strRef>
              <c:f>'Структура активів ІСІ_тип фонд'!$B$11</c:f>
              <c:strCache>
                <c:ptCount val="1"/>
                <c:pt idx="0">
                  <c:v>Інші ЦП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фонд'!$D$11,'Структура активів ІСІ_тип фонд'!$H$11,'Структура активів ІСІ_тип фонд'!$L$11,'Структура активів ІСІ_тип фонд'!$T$11)</c:f>
              <c:numCache/>
            </c:numRef>
          </c:val>
        </c:ser>
        <c:ser>
          <c:idx val="0"/>
          <c:order val="6"/>
          <c:tx>
            <c:strRef>
              <c:f>'Структура активів ІСІ_тип фонд'!$B$2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фонд'!$D$2,'Структура активів ІСІ_тип фонд'!$H$2,'Структура активів ІСІ_тип фонд'!$L$2,'Структура активів ІСІ_тип фонд'!$T$2)</c:f>
              <c:numCache/>
            </c:numRef>
          </c:val>
        </c:ser>
        <c:ser>
          <c:idx val="4"/>
          <c:order val="7"/>
          <c:tx>
            <c:strRef>
              <c:f>'Структура активів ІСІ_тип фонд'!$B$7</c:f>
              <c:strCache>
                <c:ptCount val="1"/>
                <c:pt idx="0">
                  <c:v>Облігації місцевих позик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фонд'!$D$7,'Структура активів ІСІ_тип фонд'!$H$7,'Структура активів ІСІ_тип фонд'!$L$7,'Структура активів ІСІ_тип фонд'!$T$7)</c:f>
              <c:numCache/>
            </c:numRef>
          </c:val>
        </c:ser>
        <c:ser>
          <c:idx val="8"/>
          <c:order val="8"/>
          <c:tx>
            <c:strRef>
              <c:f>'Структура активів ІСІ_тип фонд'!$B$5</c:f>
              <c:strCache>
                <c:ptCount val="1"/>
                <c:pt idx="0">
                  <c:v>Банківські метали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('Структура активів ІСІ_тип фонд'!$D$5,'Структура активів ІСІ_тип фонд'!$H$5,'Структура активів ІСІ_тип фонд'!$L$5,'Структура активів ІСІ_тип фонд'!$T$5)</c:f>
              <c:numCache/>
            </c:numRef>
          </c:val>
        </c:ser>
        <c:overlap val="100"/>
        <c:axId val="20383091"/>
        <c:axId val="49230092"/>
      </c:bar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0"/>
        <c:tickLblSkip val="1"/>
        <c:noMultiLvlLbl val="0"/>
      </c:catAx>
      <c:valAx>
        <c:axId val="49230092"/>
        <c:scaling>
          <c:orientation val="minMax"/>
        </c:scaling>
        <c:axPos val="l"/>
        <c:delete val="1"/>
        <c:majorTickMark val="out"/>
        <c:minorTickMark val="none"/>
        <c:tickLblPos val="nextTo"/>
        <c:crossAx val="20383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96"/>
          <c:w val="1"/>
          <c:h val="0.1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5"/>
          <c:w val="0.95625"/>
          <c:h val="0.692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'Структура активів ІСІ_тип фонд'!$B$8</c:f>
              <c:strCache>
                <c:ptCount val="1"/>
                <c:pt idx="0">
                  <c:v>Акції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фонд'!$C$8,'Структура активів ІСІ_тип фонд'!$G$8,'Структура активів ІСІ_тип фонд'!$K$8,'Структура активів ІСІ_тип фонд'!$S$8)</c:f>
              <c:numCache/>
            </c:numRef>
          </c:val>
        </c:ser>
        <c:ser>
          <c:idx val="1"/>
          <c:order val="1"/>
          <c:tx>
            <c:strRef>
              <c:f>'Структура активів ІСІ_тип фонд'!$B$3</c:f>
              <c:strCache>
                <c:ptCount val="1"/>
                <c:pt idx="0">
                  <c:v>Нерухомість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фонд'!$C$3,'Структура активів ІСІ_тип фонд'!$G$3,'Структура активів ІСІ_тип фонд'!$K$3,'Структура активів ІСІ_тип фонд'!$S$3)</c:f>
              <c:numCache/>
            </c:numRef>
          </c:val>
        </c:ser>
        <c:ser>
          <c:idx val="2"/>
          <c:order val="2"/>
          <c:tx>
            <c:strRef>
              <c:f>'Структура активів ІСІ_тип фонд'!$B$4</c:f>
              <c:strCache>
                <c:ptCount val="1"/>
                <c:pt idx="0">
                  <c:v>Грошові кошти та банківські депозити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фонд'!$C$4,'Структура активів ІСІ_тип фонд'!$G$4,'Структура активів ІСІ_тип фонд'!$K$4,'Структура активів ІСІ_тип фонд'!$S$4)</c:f>
              <c:numCache/>
            </c:numRef>
          </c:val>
        </c:ser>
        <c:ser>
          <c:idx val="3"/>
          <c:order val="3"/>
          <c:tx>
            <c:strRef>
              <c:f>'Структура активів ІСІ_тип фонд'!$B$6</c:f>
              <c:strCache>
                <c:ptCount val="1"/>
                <c:pt idx="0">
                  <c:v>ОВДП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фонд'!$C$6,'Структура активів ІСІ_тип фонд'!$G$6,'Структура активів ІСІ_тип фонд'!$K$6,'Структура активів ІСІ_тип фонд'!$S$6)</c:f>
              <c:numCache/>
            </c:numRef>
          </c:val>
        </c:ser>
        <c:ser>
          <c:idx val="6"/>
          <c:order val="4"/>
          <c:tx>
            <c:strRef>
              <c:f>'Структура активів ІСІ_тип фонд'!$B$9</c:f>
              <c:strCache>
                <c:ptCount val="1"/>
                <c:pt idx="0">
                  <c:v>Облігації підприємств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фонд'!$C$9,'Структура активів ІСІ_тип фонд'!$G$9,'Структура активів ІСІ_тип фонд'!$K$9,'Структура активів ІСІ_тип фонд'!$S$9)</c:f>
              <c:numCache/>
            </c:numRef>
          </c:val>
        </c:ser>
        <c:ser>
          <c:idx val="7"/>
          <c:order val="5"/>
          <c:tx>
            <c:strRef>
              <c:f>'Структура активів ІСІ_тип фонд'!$B$11</c:f>
              <c:strCache>
                <c:ptCount val="1"/>
                <c:pt idx="0">
                  <c:v>Інші ЦП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фонд'!$C$11,'Структура активів ІСІ_тип фонд'!$G$11,'Структура активів ІСІ_тип фонд'!$K$11,'Структура активів ІСІ_тип фонд'!$S$11)</c:f>
              <c:numCache/>
            </c:numRef>
          </c:val>
        </c:ser>
        <c:ser>
          <c:idx val="0"/>
          <c:order val="6"/>
          <c:tx>
            <c:strRef>
              <c:f>'Структура активів ІСІ_тип фонд'!$B$2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фонд'!$C$2,'Структура активів ІСІ_тип фонд'!$G$2,'Структура активів ІСІ_тип фонд'!$K$2,'Структура активів ІСІ_тип фонд'!$S$2)</c:f>
              <c:numCache/>
            </c:numRef>
          </c:val>
        </c:ser>
        <c:ser>
          <c:idx val="4"/>
          <c:order val="7"/>
          <c:tx>
            <c:strRef>
              <c:f>'Структура активів ІСІ_тип фонд'!$B$7</c:f>
              <c:strCache>
                <c:ptCount val="1"/>
                <c:pt idx="0">
                  <c:v>Облігації місцевих позик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('Структура активів ІСІ_тип фонд'!$B$1,'Структура активів ІСІ_тип фонд'!$F$1,'Структура активів ІСІ_тип фонд'!$J$1,'Структура активів ІСІ_тип фонд'!$R$1)</c:f>
              <c:strCache/>
            </c:strRef>
          </c:cat>
          <c:val>
            <c:numRef>
              <c:f>('Структура активів ІСІ_тип фонд'!$C$7,'Структура активів ІСІ_тип фонд'!$G$7,'Структура активів ІСІ_тип фонд'!$K$7,'Структура активів ІСІ_тип фонд'!$S$7)</c:f>
              <c:numCache/>
            </c:numRef>
          </c:val>
        </c:ser>
        <c:ser>
          <c:idx val="8"/>
          <c:order val="8"/>
          <c:tx>
            <c:strRef>
              <c:f>'Структура активів ІСІ_тип фонд'!$B$5</c:f>
              <c:strCache>
                <c:ptCount val="1"/>
                <c:pt idx="0">
                  <c:v>Банківські метали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('Структура активів ІСІ_тип фонд'!$C$5,'Структура активів ІСІ_тип фонд'!$G$5,'Структура активів ІСІ_тип фонд'!$K$5,'Структура активів ІСІ_тип фонд'!$S$5)</c:f>
              <c:numCache/>
            </c:numRef>
          </c:val>
        </c:ser>
        <c:overlap val="100"/>
        <c:axId val="40417645"/>
        <c:axId val="28214486"/>
      </c:bar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0"/>
        <c:tickLblSkip val="1"/>
        <c:noMultiLvlLbl val="0"/>
      </c:catAx>
      <c:valAx>
        <c:axId val="28214486"/>
        <c:scaling>
          <c:orientation val="minMax"/>
        </c:scaling>
        <c:axPos val="l"/>
        <c:delete val="1"/>
        <c:majorTickMark val="out"/>
        <c:minorTickMark val="none"/>
        <c:tickLblPos val="nextTo"/>
        <c:crossAx val="4041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9275"/>
          <c:w val="1"/>
          <c:h val="0.1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52603783"/>
        <c:axId val="3672000"/>
      </c:bar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260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33048001"/>
        <c:axId val="28996554"/>
      </c:bar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425"/>
          <c:w val="0.992"/>
          <c:h val="0.9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'КУА та ІСІ'!$A$2:$A$11</c:f>
              <c:numCache/>
            </c:numRef>
          </c:cat>
          <c:val>
            <c:numRef>
              <c:f>'КУА та ІСІ'!$B$2:$B$11</c:f>
              <c:numCache/>
            </c:numRef>
          </c:val>
        </c:ser>
        <c:gapWidth val="120"/>
        <c:axId val="62652917"/>
        <c:axId val="27005342"/>
      </c:barChart>
      <c:lineChart>
        <c:grouping val="standard"/>
        <c:varyColors val="0"/>
        <c:ser>
          <c:idx val="0"/>
          <c:order val="1"/>
          <c:tx>
            <c:strRef>
              <c:f>'КУА та ІСІ'!$D$1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'КУА та ІСІ'!$A$2:$A$11</c:f>
              <c:numCache/>
            </c:numRef>
          </c:cat>
          <c:val>
            <c:numRef>
              <c:f>'КУА та ІСІ'!$D$2:$D$11</c:f>
              <c:numCache/>
            </c:numRef>
          </c:val>
          <c:smooth val="0"/>
        </c:ser>
        <c:axId val="41721487"/>
        <c:axId val="39949064"/>
      </c:lineChart>
      <c:catAx>
        <c:axId val="62652917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0"/>
        <c:lblOffset val="0"/>
        <c:tickLblSkip val="1"/>
        <c:noMultiLvlLbl val="0"/>
      </c:catAx>
      <c:valAx>
        <c:axId val="27005342"/>
        <c:scaling>
          <c:orientation val="minMax"/>
          <c:max val="45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At val="1"/>
        <c:crossBetween val="between"/>
        <c:dispUnits/>
        <c:majorUnit val="50"/>
      </c:valAx>
      <c:catAx>
        <c:axId val="41721487"/>
        <c:scaling>
          <c:orientation val="minMax"/>
        </c:scaling>
        <c:axPos val="b"/>
        <c:delete val="1"/>
        <c:majorTickMark val="out"/>
        <c:minorTickMark val="none"/>
        <c:tickLblPos val="nextTo"/>
        <c:crossAx val="39949064"/>
        <c:crosses val="autoZero"/>
        <c:auto val="0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7214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75"/>
          <c:y val="0.00325"/>
          <c:w val="0.515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59642395"/>
        <c:axId val="67019508"/>
      </c:bar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 val="autoZero"/>
        <c:auto val="0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0875"/>
          <c:w val="0.94475"/>
          <c:h val="0.91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Доходність!$B$1</c:f>
              <c:strCache>
                <c:ptCount val="1"/>
                <c:pt idx="0">
                  <c:v>За 2010 рік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Доходність!$A$2:$A$12</c:f>
              <c:strCache/>
            </c:strRef>
          </c:cat>
          <c:val>
            <c:numRef>
              <c:f>Доходність!$B$2:$B$12</c:f>
              <c:numCache/>
            </c:numRef>
          </c:val>
        </c:ser>
        <c:ser>
          <c:idx val="0"/>
          <c:order val="1"/>
          <c:tx>
            <c:strRef>
              <c:f>Доходність!$C$1</c:f>
              <c:strCache>
                <c:ptCount val="1"/>
                <c:pt idx="0">
                  <c:v>За 2011 рік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Доходність!$A$2:$A$12</c:f>
              <c:strCache/>
            </c:strRef>
          </c:cat>
          <c:val>
            <c:numRef>
              <c:f>Доходність!$C$2:$C$12</c:f>
              <c:numCache/>
            </c:numRef>
          </c:val>
        </c:ser>
        <c:overlap val="-20"/>
        <c:gapWidth val="180"/>
        <c:axId val="1968431"/>
        <c:axId val="17715880"/>
      </c:barChart>
      <c:catAx>
        <c:axId val="196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  <c:max val="0.8"/>
          <c:min val="-0.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8431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95"/>
          <c:w val="0.466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522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12033469"/>
        <c:axId val="41192358"/>
      </c:bar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358"/>
        <c:crosses val="autoZero"/>
        <c:auto val="0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95"/>
          <c:w val="0.979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ІСІ'!$F$1</c:f>
              <c:strCache>
                <c:ptCount val="1"/>
                <c:pt idx="0">
                  <c:v>Активи ІСІ в управлінні, млн. грн. (ліва шкала)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'КУА та ІСІ'!$A$4:$A$11</c:f>
              <c:numCache/>
            </c:numRef>
          </c:cat>
          <c:val>
            <c:numRef>
              <c:f>'КУА та ІСІ'!$F$4:$F$11</c:f>
              <c:numCache/>
            </c:numRef>
          </c:val>
        </c:ser>
        <c:overlap val="-10"/>
        <c:gapWidth val="180"/>
        <c:axId val="23997257"/>
        <c:axId val="14648722"/>
      </c:barChart>
      <c:lineChart>
        <c:grouping val="standard"/>
        <c:varyColors val="0"/>
        <c:ser>
          <c:idx val="3"/>
          <c:order val="1"/>
          <c:tx>
            <c:strRef>
              <c:f>'КУА та ІСІ'!$E$1</c:f>
              <c:strCache>
                <c:ptCount val="1"/>
                <c:pt idx="0">
                  <c:v>Кількість сформованих ІСІ (визнаних)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'КУА та ІСІ'!$A$4:$A$11</c:f>
              <c:numCache/>
            </c:numRef>
          </c:cat>
          <c:val>
            <c:numRef>
              <c:f>'КУА та ІСІ'!$E$4:$E$11</c:f>
              <c:numCache/>
            </c:numRef>
          </c:val>
          <c:smooth val="0"/>
        </c:ser>
        <c:axId val="64729635"/>
        <c:axId val="45695804"/>
      </c:line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0"/>
        <c:lblOffset val="0"/>
        <c:tickLblSkip val="1"/>
        <c:noMultiLvlLbl val="0"/>
      </c:catAx>
      <c:valAx>
        <c:axId val="14648722"/>
        <c:scaling>
          <c:orientation val="minMax"/>
          <c:max val="15000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At val="1"/>
        <c:crossBetween val="between"/>
        <c:dispUnits/>
        <c:majorUnit val="25000"/>
        <c:minorUnit val="300"/>
      </c:valAx>
      <c:catAx>
        <c:axId val="6472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5804"/>
        <c:crosses val="autoZero"/>
        <c:auto val="0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5"/>
          <c:y val="0.91525"/>
          <c:w val="0.87575"/>
          <c:h val="0.0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8"/>
          <c:h val="0.72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Юр_Фіз!$C$21</c:f>
              <c:strCache>
                <c:ptCount val="1"/>
                <c:pt idx="0">
                  <c:v>Юр. особи-резиденти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(Юр_Фіз!$C$22,Юр_Фіз!$C$24,Юр_Фіз!$C$26,Юр_Фіз!$C$28)</c:f>
              <c:numCache/>
            </c:numRef>
          </c:val>
        </c:ser>
        <c:ser>
          <c:idx val="1"/>
          <c:order val="1"/>
          <c:tx>
            <c:strRef>
              <c:f>Юр_Фіз!$D$21</c:f>
              <c:strCache>
                <c:ptCount val="1"/>
                <c:pt idx="0">
                  <c:v>Юр. особи-нерезиденти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(Юр_Фіз!$D$22,Юр_Фіз!$D$24,Юр_Фіз!$D$26,Юр_Фіз!$D$28)</c:f>
              <c:numCache/>
            </c:numRef>
          </c:val>
        </c:ser>
        <c:ser>
          <c:idx val="2"/>
          <c:order val="2"/>
          <c:tx>
            <c:strRef>
              <c:f>Юр_Фіз!$E$21</c:f>
              <c:strCache>
                <c:ptCount val="1"/>
                <c:pt idx="0">
                  <c:v>Фіз. особи-резиденти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(Юр_Фіз!$E$22,Юр_Фіз!$E$24,Юр_Фіз!$E$26,Юр_Фіз!$E$28)</c:f>
              <c:numCache/>
            </c:numRef>
          </c:val>
        </c:ser>
        <c:ser>
          <c:idx val="3"/>
          <c:order val="3"/>
          <c:tx>
            <c:strRef>
              <c:f>Юр_Фіз!$F$21</c:f>
              <c:strCache>
                <c:ptCount val="1"/>
                <c:pt idx="0">
                  <c:v>Фіз. особи-нерезиденти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(Юр_Фіз!$F$22,Юр_Фіз!$F$24,Юр_Фіз!$F$26,Юр_Фіз!$F$28)</c:f>
              <c:numCache/>
            </c:numRef>
          </c:val>
        </c:ser>
        <c:overlap val="100"/>
        <c:gapWidth val="120"/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1" u="none" baseline="0">
                <a:solidFill>
                  <a:srgbClr val="000000"/>
                </a:solidFill>
              </a:defRPr>
            </a:pPr>
          </a:p>
        </c:tx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5"/>
          <c:y val="0.89425"/>
          <c:w val="0.7217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8"/>
          <c:h val="0.7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Юр_Фіз!$C$21</c:f>
              <c:strCache>
                <c:ptCount val="1"/>
                <c:pt idx="0">
                  <c:v>Юр. особи-резиденти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(Юр_Фіз!$C$23,Юр_Фіз!$C$25,Юр_Фіз!$C$27,Юр_Фіз!$C$29)</c:f>
              <c:numCache/>
            </c:numRef>
          </c:val>
        </c:ser>
        <c:ser>
          <c:idx val="1"/>
          <c:order val="1"/>
          <c:tx>
            <c:strRef>
              <c:f>Юр_Фіз!$D$21</c:f>
              <c:strCache>
                <c:ptCount val="1"/>
                <c:pt idx="0">
                  <c:v>Юр. особи-нерезиденти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(Юр_Фіз!$D$23,Юр_Фіз!$D$25,Юр_Фіз!$D$27,Юр_Фіз!$D$29)</c:f>
              <c:numCache/>
            </c:numRef>
          </c:val>
        </c:ser>
        <c:ser>
          <c:idx val="2"/>
          <c:order val="2"/>
          <c:tx>
            <c:strRef>
              <c:f>Юр_Фіз!$E$21</c:f>
              <c:strCache>
                <c:ptCount val="1"/>
                <c:pt idx="0">
                  <c:v>Фіз. особи-резиденти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(Юр_Фіз!$E$23,Юр_Фіз!$E$25,Юр_Фіз!$E$27,Юр_Фіз!$E$29)</c:f>
              <c:numCache/>
            </c:numRef>
          </c:val>
        </c:ser>
        <c:ser>
          <c:idx val="3"/>
          <c:order val="3"/>
          <c:tx>
            <c:strRef>
              <c:f>Юр_Фіз!$F$21</c:f>
              <c:strCache>
                <c:ptCount val="1"/>
                <c:pt idx="0">
                  <c:v>Фіз. особи-нерезиденти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(Юр_Фіз!$A$22,Юр_Фіз!$A$24,Юр_Фіз!$A$26,Юр_Фіз!$A$28)</c:f>
              <c:strCache/>
            </c:strRef>
          </c:cat>
          <c:val>
            <c:numRef>
              <c:f>(Юр_Фіз!$F$23,Юр_Фіз!$F$25,Юр_Фіз!$F$27,Юр_Фіз!$F$29)</c:f>
              <c:numCache/>
            </c:numRef>
          </c:val>
        </c:ser>
        <c:overlap val="100"/>
        <c:gapWidth val="120"/>
        <c:axId val="31566865"/>
        <c:axId val="15666330"/>
      </c:bar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1" u="none" baseline="0">
                <a:solidFill>
                  <a:srgbClr val="000000"/>
                </a:solidFill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4"/>
          <c:y val="0.89175"/>
          <c:w val="0.7432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4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"/>
          <c:y val="0.196"/>
          <c:w val="0.46325"/>
          <c:h val="0.7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управлінні'!$A$21:$A$23</c:f>
              <c:strCache/>
            </c:strRef>
          </c:cat>
          <c:val>
            <c:numRef>
              <c:f>'НПФ в управлінні'!$D$21:$D$23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6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1595"/>
          <c:w val="0.456"/>
          <c:h val="0.75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управлінні'!$C$13:$C$15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-0.09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24175"/>
          <c:w val="0.38875"/>
          <c:h val="0.56925"/>
        </c:manualLayout>
      </c:layout>
      <c:pieChart>
        <c:varyColors val="1"/>
        <c:ser>
          <c:idx val="0"/>
          <c:order val="0"/>
          <c:tx>
            <c:strRef>
              <c:f>'НПФ в управлінні'!$A$55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управлінні'!$B$51:$F$51</c:f>
              <c:strCache/>
            </c:strRef>
          </c:cat>
          <c:val>
            <c:numRef>
              <c:f>'НПФ в управлінні'!$B$55:$F$55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3925"/>
          <c:w val="0.35625"/>
          <c:h val="0.51425"/>
        </c:manualLayout>
      </c:layout>
      <c:pieChart>
        <c:varyColors val="1"/>
        <c:ser>
          <c:idx val="0"/>
          <c:order val="0"/>
          <c:tx>
            <c:strRef>
              <c:f>'НПФ в управлінні'!$A$48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управлінні'!$B$44:$F$44</c:f>
              <c:strCache/>
            </c:strRef>
          </c:cat>
          <c:val>
            <c:numRef>
              <c:f>'НПФ в управлінні'!$B$48:$F$48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71"/>
          <c:w val="0.46075"/>
          <c:h val="0.5315"/>
        </c:manualLayout>
      </c:layout>
      <c:pieChart>
        <c:varyColors val="1"/>
        <c:ser>
          <c:idx val="0"/>
          <c:order val="0"/>
          <c:tx>
            <c:strRef>
              <c:f>'НПФ в управлінні'!$A$45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управлінні'!$B$44:$F$44</c:f>
              <c:strCache/>
            </c:strRef>
          </c:cat>
          <c:val>
            <c:numRef>
              <c:f>'НПФ в управлінні'!$B$45:$F$45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6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2855"/>
          <c:w val="0.456"/>
          <c:h val="0.5135"/>
        </c:manualLayout>
      </c:layout>
      <c:pieChart>
        <c:varyColors val="1"/>
        <c:ser>
          <c:idx val="0"/>
          <c:order val="0"/>
          <c:tx>
            <c:strRef>
              <c:f>'НПФ в управлінні'!$A$46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управлінні'!$B$44:$F$44</c:f>
              <c:strCache/>
            </c:strRef>
          </c:cat>
          <c:val>
            <c:numRef>
              <c:f>'НПФ в управлінні'!$B$46:$F$46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0.01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215"/>
          <c:w val="0.53575"/>
          <c:h val="0.5892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управлінні'!$B$44:$F$44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8825"/>
          <c:w val="0.98025"/>
          <c:h val="0.80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'НПФ в управлінні'!$C$2</c:f>
              <c:strCache>
                <c:ptCount val="1"/>
                <c:pt idx="0">
                  <c:v>Активи НПФ в управлінні, млн. грн. (ліва шкала)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'НПФ в управлінні'!$A$3:$A$9</c:f>
              <c:numCache/>
            </c:numRef>
          </c:cat>
          <c:val>
            <c:numRef>
              <c:f>'НПФ в управлінні'!$C$3:$C$9</c:f>
              <c:numCache/>
            </c:numRef>
          </c:val>
        </c:ser>
        <c:overlap val="-10"/>
        <c:gapWidth val="180"/>
        <c:axId val="6779243"/>
        <c:axId val="61013188"/>
      </c:barChart>
      <c:lineChart>
        <c:grouping val="standard"/>
        <c:varyColors val="0"/>
        <c:ser>
          <c:idx val="3"/>
          <c:order val="1"/>
          <c:tx>
            <c:strRef>
              <c:f>'НПФ в управлінні'!$B$2</c:f>
              <c:strCache>
                <c:ptCount val="1"/>
                <c:pt idx="0">
                  <c:v>Кількість КУА, що мають активи НПФ в управлінні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'НПФ в управлінні'!$A$3:$A$9</c:f>
              <c:numCache/>
            </c:numRef>
          </c:cat>
          <c:val>
            <c:numRef>
              <c:f>'НПФ в управлінні'!$B$3:$B$9</c:f>
              <c:numCache/>
            </c:numRef>
          </c:val>
          <c:smooth val="0"/>
        </c:ser>
        <c:axId val="12247781"/>
        <c:axId val="43121166"/>
      </c:lineChart>
      <c:catAx>
        <c:axId val="6779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0"/>
        <c:lblOffset val="0"/>
        <c:tickLblSkip val="1"/>
        <c:noMultiLvlLbl val="0"/>
      </c:catAx>
      <c:valAx>
        <c:axId val="61013188"/>
        <c:scaling>
          <c:orientation val="minMax"/>
          <c:max val="100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9243"/>
        <c:crossesAt val="1"/>
        <c:crossBetween val="between"/>
        <c:dispUnits/>
        <c:majorUnit val="100"/>
        <c:minorUnit val="100"/>
      </c:valAx>
      <c:catAx>
        <c:axId val="12247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1166"/>
        <c:crosses val="autoZero"/>
        <c:auto val="0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253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77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275"/>
          <c:y val="0.8995"/>
          <c:w val="0.95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3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07"/>
          <c:y val="0.17575"/>
          <c:w val="0.23175"/>
          <c:h val="0.52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Регіони!$A$22:$A$27</c:f>
              <c:strCache/>
            </c:strRef>
          </c:cat>
          <c:val>
            <c:numRef>
              <c:f>Регіони!$I$22:$I$27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1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1485"/>
          <c:w val="0.23725"/>
          <c:h val="0.5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Регіони!$A$22:$A$27</c:f>
              <c:strCache/>
            </c:strRef>
          </c:cat>
          <c:val>
            <c:numRef>
              <c:f>Регіони!$F$22:$F$27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0.9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Активи!$B$2:$C$2</c:f>
              <c:strCache/>
            </c:strRef>
          </c:cat>
          <c:val>
            <c:numRef>
              <c:f>Активи!$B$3:$C$3</c:f>
              <c:numCache/>
            </c:numRef>
          </c:val>
          <c:shape val="box"/>
        </c:ser>
        <c:ser>
          <c:idx val="1"/>
          <c:order val="1"/>
          <c:tx>
            <c:strRef>
              <c:f>Активи!$A$4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Активи!$B$2:$C$2</c:f>
              <c:strCache/>
            </c:strRef>
          </c:cat>
          <c:val>
            <c:numRef>
              <c:f>Активи!$B$4:$C$4</c:f>
              <c:numCache/>
            </c:numRef>
          </c:val>
          <c:shape val="box"/>
        </c:ser>
        <c:ser>
          <c:idx val="2"/>
          <c:order val="2"/>
          <c:tx>
            <c:strRef>
              <c:f>Активи!$A$5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Активи!$B$2:$C$2</c:f>
              <c:strCache/>
            </c:strRef>
          </c:cat>
          <c:val>
            <c:numRef>
              <c:f>Активи!$B$5:$C$5</c:f>
              <c:numCache/>
            </c:numRef>
          </c:val>
          <c:shape val="box"/>
        </c:ser>
        <c:gapWidth val="200"/>
        <c:gapDepth val="230"/>
        <c:shape val="box"/>
        <c:axId val="8609053"/>
        <c:axId val="10372614"/>
        <c:axId val="26244663"/>
      </c:bar3DChart>
      <c:catAx>
        <c:axId val="860905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  <c:max val="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64"/>
              <c:y val="-0.4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09053"/>
        <c:crossesAt val="1"/>
        <c:crossBetween val="between"/>
        <c:dispUnits/>
        <c:majorUnit val="2000"/>
        <c:minorUnit val="400"/>
      </c:valAx>
      <c:ser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3726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Активи!$A$12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Активи!$B$11:$C$11</c:f>
              <c:strCache/>
            </c:strRef>
          </c:cat>
          <c:val>
            <c:numRef>
              <c:f>Активи!$B$12:$C$12</c:f>
              <c:numCache/>
            </c:numRef>
          </c:val>
        </c:ser>
        <c:ser>
          <c:idx val="1"/>
          <c:order val="1"/>
          <c:tx>
            <c:strRef>
              <c:f>Активи!$A$13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Активи!$B$11:$C$11</c:f>
              <c:strCache/>
            </c:strRef>
          </c:cat>
          <c:val>
            <c:numRef>
              <c:f>Активи!$B$13:$C$13</c:f>
              <c:numCache/>
            </c:numRef>
          </c:val>
        </c:ser>
        <c:ser>
          <c:idx val="2"/>
          <c:order val="2"/>
          <c:tx>
            <c:strRef>
              <c:f>Активи!$A$14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Активи!$B$11:$C$11</c:f>
              <c:strCache/>
            </c:strRef>
          </c:cat>
          <c:val>
            <c:numRef>
              <c:f>Активи!$B$14:$C$14</c:f>
              <c:numCache/>
            </c:numRef>
          </c:val>
        </c:ser>
        <c:overlap val="100"/>
        <c:gapWidth val="160"/>
        <c:axId val="34875376"/>
        <c:axId val="45442929"/>
      </c:barChart>
      <c:catAx>
        <c:axId val="348753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75376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25"/>
          <c:y val="0.877"/>
          <c:w val="0.955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1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Активи!$A$71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Активи!$B$70:$C$70</c:f>
              <c:strCache/>
            </c:strRef>
          </c:cat>
          <c:val>
            <c:numRef>
              <c:f>Активи!$B$71:$C$71</c:f>
              <c:numCache/>
            </c:numRef>
          </c:val>
        </c:ser>
        <c:ser>
          <c:idx val="1"/>
          <c:order val="1"/>
          <c:tx>
            <c:strRef>
              <c:f>Активи!$A$72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Активи!$B$70:$C$70</c:f>
              <c:strCache/>
            </c:strRef>
          </c:cat>
          <c:val>
            <c:numRef>
              <c:f>Активи!$B$72:$C$72</c:f>
              <c:numCache/>
            </c:numRef>
          </c:val>
        </c:ser>
        <c:ser>
          <c:idx val="2"/>
          <c:order val="2"/>
          <c:tx>
            <c:strRef>
              <c:f>Активи!$A$73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Активи!$B$70:$C$70</c:f>
              <c:strCache/>
            </c:strRef>
          </c:cat>
          <c:val>
            <c:numRef>
              <c:f>Активи!$B$73:$C$73</c:f>
              <c:numCache/>
            </c:numRef>
          </c:val>
        </c:ser>
        <c:overlap val="100"/>
        <c:axId val="6333178"/>
        <c:axId val="56998603"/>
      </c:barChart>
      <c:catAx>
        <c:axId val="633317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3178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725"/>
          <c:y val="0.8855"/>
          <c:w val="0.9727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0.021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29075"/>
          <c:w val="0.57475"/>
          <c:h val="0.568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Активи!$B$99</c:f>
              <c:strCache>
                <c:ptCount val="1"/>
                <c:pt idx="0">
                  <c:v>31.12.2010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Невенчурні
8.76%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Активи!$A$100:$A$103</c:f>
              <c:strCache/>
            </c:strRef>
          </c:cat>
          <c:val>
            <c:numRef>
              <c:f>Активи!$B$100:$B$103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14</xdr:row>
      <xdr:rowOff>9525</xdr:rowOff>
    </xdr:to>
    <xdr:graphicFrame>
      <xdr:nvGraphicFramePr>
        <xdr:cNvPr id="33" name="Диаграмма 33"/>
        <xdr:cNvGraphicFramePr/>
      </xdr:nvGraphicFramePr>
      <xdr:xfrm>
        <a:off x="4733925" y="0"/>
        <a:ext cx="53054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16</xdr:col>
      <xdr:colOff>19050</xdr:colOff>
      <xdr:row>11</xdr:row>
      <xdr:rowOff>66675</xdr:rowOff>
    </xdr:to>
    <xdr:graphicFrame>
      <xdr:nvGraphicFramePr>
        <xdr:cNvPr id="1" name="Диаграмма 2"/>
        <xdr:cNvGraphicFramePr/>
      </xdr:nvGraphicFramePr>
      <xdr:xfrm>
        <a:off x="7058025" y="38100"/>
        <a:ext cx="6200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6</xdr:col>
      <xdr:colOff>0</xdr:colOff>
      <xdr:row>31</xdr:row>
      <xdr:rowOff>114300</xdr:rowOff>
    </xdr:to>
    <xdr:graphicFrame>
      <xdr:nvGraphicFramePr>
        <xdr:cNvPr id="2" name="Диаграмма 71"/>
        <xdr:cNvGraphicFramePr/>
      </xdr:nvGraphicFramePr>
      <xdr:xfrm>
        <a:off x="0" y="2895600"/>
        <a:ext cx="7058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9</xdr:col>
      <xdr:colOff>0</xdr:colOff>
      <xdr:row>18</xdr:row>
      <xdr:rowOff>133350</xdr:rowOff>
    </xdr:to>
    <xdr:graphicFrame>
      <xdr:nvGraphicFramePr>
        <xdr:cNvPr id="1" name="Диаграмма 1025"/>
        <xdr:cNvGraphicFramePr/>
      </xdr:nvGraphicFramePr>
      <xdr:xfrm>
        <a:off x="4819650" y="0"/>
        <a:ext cx="6953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152400</xdr:colOff>
      <xdr:row>18</xdr:row>
      <xdr:rowOff>114300</xdr:rowOff>
    </xdr:to>
    <xdr:graphicFrame>
      <xdr:nvGraphicFramePr>
        <xdr:cNvPr id="2" name="Диаграмма 1026"/>
        <xdr:cNvGraphicFramePr/>
      </xdr:nvGraphicFramePr>
      <xdr:xfrm>
        <a:off x="0" y="47625"/>
        <a:ext cx="69437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9</xdr:col>
      <xdr:colOff>1295400</xdr:colOff>
      <xdr:row>21</xdr:row>
      <xdr:rowOff>38100</xdr:rowOff>
    </xdr:to>
    <xdr:graphicFrame>
      <xdr:nvGraphicFramePr>
        <xdr:cNvPr id="1" name="Диаграмма 13"/>
        <xdr:cNvGraphicFramePr/>
      </xdr:nvGraphicFramePr>
      <xdr:xfrm>
        <a:off x="7696200" y="266700"/>
        <a:ext cx="7229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38100</xdr:rowOff>
    </xdr:from>
    <xdr:to>
      <xdr:col>2</xdr:col>
      <xdr:colOff>1457325</xdr:colOff>
      <xdr:row>37</xdr:row>
      <xdr:rowOff>38100</xdr:rowOff>
    </xdr:to>
    <xdr:graphicFrame>
      <xdr:nvGraphicFramePr>
        <xdr:cNvPr id="2" name="Диаграмма 14"/>
        <xdr:cNvGraphicFramePr/>
      </xdr:nvGraphicFramePr>
      <xdr:xfrm>
        <a:off x="0" y="3667125"/>
        <a:ext cx="49244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2</xdr:col>
      <xdr:colOff>1438275</xdr:colOff>
      <xdr:row>96</xdr:row>
      <xdr:rowOff>47625</xdr:rowOff>
    </xdr:to>
    <xdr:graphicFrame>
      <xdr:nvGraphicFramePr>
        <xdr:cNvPr id="3" name="Диаграмма 20"/>
        <xdr:cNvGraphicFramePr/>
      </xdr:nvGraphicFramePr>
      <xdr:xfrm>
        <a:off x="0" y="15801975"/>
        <a:ext cx="49053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103</xdr:row>
      <xdr:rowOff>47625</xdr:rowOff>
    </xdr:from>
    <xdr:to>
      <xdr:col>3</xdr:col>
      <xdr:colOff>28575</xdr:colOff>
      <xdr:row>123</xdr:row>
      <xdr:rowOff>0</xdr:rowOff>
    </xdr:to>
    <xdr:graphicFrame>
      <xdr:nvGraphicFramePr>
        <xdr:cNvPr id="4" name="Диаграмма 21"/>
        <xdr:cNvGraphicFramePr/>
      </xdr:nvGraphicFramePr>
      <xdr:xfrm>
        <a:off x="9525" y="20983575"/>
        <a:ext cx="49625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21</xdr:row>
      <xdr:rowOff>57150</xdr:rowOff>
    </xdr:from>
    <xdr:to>
      <xdr:col>9</xdr:col>
      <xdr:colOff>1314450</xdr:colOff>
      <xdr:row>45</xdr:row>
      <xdr:rowOff>66675</xdr:rowOff>
    </xdr:to>
    <xdr:graphicFrame>
      <xdr:nvGraphicFramePr>
        <xdr:cNvPr id="5" name="Диаграмма 23"/>
        <xdr:cNvGraphicFramePr/>
      </xdr:nvGraphicFramePr>
      <xdr:xfrm>
        <a:off x="7715250" y="4657725"/>
        <a:ext cx="7229475" cy="4410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</xdr:colOff>
      <xdr:row>103</xdr:row>
      <xdr:rowOff>57150</xdr:rowOff>
    </xdr:from>
    <xdr:to>
      <xdr:col>6</xdr:col>
      <xdr:colOff>647700</xdr:colOff>
      <xdr:row>123</xdr:row>
      <xdr:rowOff>76200</xdr:rowOff>
    </xdr:to>
    <xdr:graphicFrame>
      <xdr:nvGraphicFramePr>
        <xdr:cNvPr id="6" name="Диаграмма 436"/>
        <xdr:cNvGraphicFramePr/>
      </xdr:nvGraphicFramePr>
      <xdr:xfrm>
        <a:off x="4981575" y="20993100"/>
        <a:ext cx="47625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44</xdr:row>
      <xdr:rowOff>171450</xdr:rowOff>
    </xdr:from>
    <xdr:to>
      <xdr:col>3</xdr:col>
      <xdr:colOff>19050</xdr:colOff>
      <xdr:row>58</xdr:row>
      <xdr:rowOff>114300</xdr:rowOff>
    </xdr:to>
    <xdr:graphicFrame>
      <xdr:nvGraphicFramePr>
        <xdr:cNvPr id="7" name="Диаграмма 21"/>
        <xdr:cNvGraphicFramePr/>
      </xdr:nvGraphicFramePr>
      <xdr:xfrm>
        <a:off x="0" y="8953500"/>
        <a:ext cx="4962525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28575</xdr:colOff>
      <xdr:row>44</xdr:row>
      <xdr:rowOff>152400</xdr:rowOff>
    </xdr:from>
    <xdr:to>
      <xdr:col>6</xdr:col>
      <xdr:colOff>638175</xdr:colOff>
      <xdr:row>58</xdr:row>
      <xdr:rowOff>95250</xdr:rowOff>
    </xdr:to>
    <xdr:graphicFrame>
      <xdr:nvGraphicFramePr>
        <xdr:cNvPr id="8" name="Диаграмма 438"/>
        <xdr:cNvGraphicFramePr/>
      </xdr:nvGraphicFramePr>
      <xdr:xfrm>
        <a:off x="4972050" y="8934450"/>
        <a:ext cx="4762500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200025</xdr:rowOff>
    </xdr:from>
    <xdr:to>
      <xdr:col>15</xdr:col>
      <xdr:colOff>9525</xdr:colOff>
      <xdr:row>15</xdr:row>
      <xdr:rowOff>19050</xdr:rowOff>
    </xdr:to>
    <xdr:graphicFrame>
      <xdr:nvGraphicFramePr>
        <xdr:cNvPr id="1" name="Диаграмма 5"/>
        <xdr:cNvGraphicFramePr/>
      </xdr:nvGraphicFramePr>
      <xdr:xfrm>
        <a:off x="6734175" y="200025"/>
        <a:ext cx="80581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15</xdr:col>
      <xdr:colOff>9525</xdr:colOff>
      <xdr:row>29</xdr:row>
      <xdr:rowOff>19050</xdr:rowOff>
    </xdr:to>
    <xdr:graphicFrame>
      <xdr:nvGraphicFramePr>
        <xdr:cNvPr id="2" name="Диаграмма 2"/>
        <xdr:cNvGraphicFramePr/>
      </xdr:nvGraphicFramePr>
      <xdr:xfrm>
        <a:off x="6724650" y="3209925"/>
        <a:ext cx="8067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0</xdr:rowOff>
    </xdr:from>
    <xdr:to>
      <xdr:col>5</xdr:col>
      <xdr:colOff>1304925</xdr:colOff>
      <xdr:row>57</xdr:row>
      <xdr:rowOff>9525</xdr:rowOff>
    </xdr:to>
    <xdr:graphicFrame>
      <xdr:nvGraphicFramePr>
        <xdr:cNvPr id="1" name="Диаграмма 352"/>
        <xdr:cNvGraphicFramePr/>
      </xdr:nvGraphicFramePr>
      <xdr:xfrm>
        <a:off x="257175" y="2571750"/>
        <a:ext cx="594360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1285875</xdr:colOff>
      <xdr:row>14</xdr:row>
      <xdr:rowOff>0</xdr:rowOff>
    </xdr:from>
    <xdr:to>
      <xdr:col>10</xdr:col>
      <xdr:colOff>0</xdr:colOff>
      <xdr:row>57</xdr:row>
      <xdr:rowOff>28575</xdr:rowOff>
    </xdr:to>
    <xdr:graphicFrame>
      <xdr:nvGraphicFramePr>
        <xdr:cNvPr id="2" name="Диаграмма 353"/>
        <xdr:cNvGraphicFramePr/>
      </xdr:nvGraphicFramePr>
      <xdr:xfrm>
        <a:off x="6181725" y="2571750"/>
        <a:ext cx="5991225" cy="741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085975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1601450" y="0"/>
        <a:ext cx="7572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3392150" y="0"/>
        <a:ext cx="460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668780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2839700" y="0"/>
        <a:ext cx="7686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</xdr:colOff>
      <xdr:row>0</xdr:row>
      <xdr:rowOff>0</xdr:rowOff>
    </xdr:from>
    <xdr:to>
      <xdr:col>10</xdr:col>
      <xdr:colOff>9525</xdr:colOff>
      <xdr:row>12</xdr:row>
      <xdr:rowOff>9525</xdr:rowOff>
    </xdr:to>
    <xdr:graphicFrame>
      <xdr:nvGraphicFramePr>
        <xdr:cNvPr id="7" name="Диаграмма 7"/>
        <xdr:cNvGraphicFramePr/>
      </xdr:nvGraphicFramePr>
      <xdr:xfrm>
        <a:off x="4467225" y="0"/>
        <a:ext cx="5743575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733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38017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7334250" y="0"/>
        <a:ext cx="4495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8801100" y="0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05346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6" name="Диаграмма 347"/>
        <xdr:cNvGraphicFramePr/>
      </xdr:nvGraphicFramePr>
      <xdr:xfrm>
        <a:off x="4400550" y="3295650"/>
        <a:ext cx="4400550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2</xdr:col>
      <xdr:colOff>1457325</xdr:colOff>
      <xdr:row>44</xdr:row>
      <xdr:rowOff>0</xdr:rowOff>
    </xdr:to>
    <xdr:graphicFrame>
      <xdr:nvGraphicFramePr>
        <xdr:cNvPr id="7" name="Диаграмма 348"/>
        <xdr:cNvGraphicFramePr/>
      </xdr:nvGraphicFramePr>
      <xdr:xfrm>
        <a:off x="0" y="3295650"/>
        <a:ext cx="4391025" cy="4048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24</xdr:row>
      <xdr:rowOff>19050</xdr:rowOff>
    </xdr:from>
    <xdr:to>
      <xdr:col>7</xdr:col>
      <xdr:colOff>447675</xdr:colOff>
      <xdr:row>39</xdr:row>
      <xdr:rowOff>152400</xdr:rowOff>
    </xdr:to>
    <xdr:graphicFrame>
      <xdr:nvGraphicFramePr>
        <xdr:cNvPr id="1" name="Диаграмма 1"/>
        <xdr:cNvGraphicFramePr/>
      </xdr:nvGraphicFramePr>
      <xdr:xfrm>
        <a:off x="3571875" y="5267325"/>
        <a:ext cx="4076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28575</xdr:rowOff>
    </xdr:from>
    <xdr:to>
      <xdr:col>4</xdr:col>
      <xdr:colOff>142875</xdr:colOff>
      <xdr:row>39</xdr:row>
      <xdr:rowOff>133350</xdr:rowOff>
    </xdr:to>
    <xdr:graphicFrame>
      <xdr:nvGraphicFramePr>
        <xdr:cNvPr id="2" name="Диаграмма 2"/>
        <xdr:cNvGraphicFramePr/>
      </xdr:nvGraphicFramePr>
      <xdr:xfrm>
        <a:off x="0" y="5276850"/>
        <a:ext cx="4162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58</xdr:row>
      <xdr:rowOff>38100</xdr:rowOff>
    </xdr:from>
    <xdr:to>
      <xdr:col>4</xdr:col>
      <xdr:colOff>19050</xdr:colOff>
      <xdr:row>75</xdr:row>
      <xdr:rowOff>47625</xdr:rowOff>
    </xdr:to>
    <xdr:graphicFrame>
      <xdr:nvGraphicFramePr>
        <xdr:cNvPr id="3" name="Диаграмма 3"/>
        <xdr:cNvGraphicFramePr/>
      </xdr:nvGraphicFramePr>
      <xdr:xfrm>
        <a:off x="38100" y="11239500"/>
        <a:ext cx="40005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58</xdr:row>
      <xdr:rowOff>57150</xdr:rowOff>
    </xdr:from>
    <xdr:to>
      <xdr:col>7</xdr:col>
      <xdr:colOff>142875</xdr:colOff>
      <xdr:row>75</xdr:row>
      <xdr:rowOff>57150</xdr:rowOff>
    </xdr:to>
    <xdr:graphicFrame>
      <xdr:nvGraphicFramePr>
        <xdr:cNvPr id="4" name="Диаграмма 4"/>
        <xdr:cNvGraphicFramePr/>
      </xdr:nvGraphicFramePr>
      <xdr:xfrm>
        <a:off x="3400425" y="11258550"/>
        <a:ext cx="39433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80</xdr:row>
      <xdr:rowOff>19050</xdr:rowOff>
    </xdr:from>
    <xdr:to>
      <xdr:col>3</xdr:col>
      <xdr:colOff>390525</xdr:colOff>
      <xdr:row>98</xdr:row>
      <xdr:rowOff>38100</xdr:rowOff>
    </xdr:to>
    <xdr:graphicFrame>
      <xdr:nvGraphicFramePr>
        <xdr:cNvPr id="5" name="Диаграмма 5"/>
        <xdr:cNvGraphicFramePr/>
      </xdr:nvGraphicFramePr>
      <xdr:xfrm>
        <a:off x="0" y="14754225"/>
        <a:ext cx="33718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809625</xdr:colOff>
      <xdr:row>80</xdr:row>
      <xdr:rowOff>57150</xdr:rowOff>
    </xdr:from>
    <xdr:to>
      <xdr:col>5</xdr:col>
      <xdr:colOff>952500</xdr:colOff>
      <xdr:row>98</xdr:row>
      <xdr:rowOff>28575</xdr:rowOff>
    </xdr:to>
    <xdr:graphicFrame>
      <xdr:nvGraphicFramePr>
        <xdr:cNvPr id="6" name="Диаграмма 6"/>
        <xdr:cNvGraphicFramePr/>
      </xdr:nvGraphicFramePr>
      <xdr:xfrm>
        <a:off x="2752725" y="14792325"/>
        <a:ext cx="32385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80</xdr:row>
      <xdr:rowOff>57150</xdr:rowOff>
    </xdr:from>
    <xdr:to>
      <xdr:col>9</xdr:col>
      <xdr:colOff>57150</xdr:colOff>
      <xdr:row>98</xdr:row>
      <xdr:rowOff>104775</xdr:rowOff>
    </xdr:to>
    <xdr:graphicFrame>
      <xdr:nvGraphicFramePr>
        <xdr:cNvPr id="7" name="Диаграмма 7"/>
        <xdr:cNvGraphicFramePr/>
      </xdr:nvGraphicFramePr>
      <xdr:xfrm>
        <a:off x="5495925" y="14792325"/>
        <a:ext cx="324802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0</xdr:row>
      <xdr:rowOff>200025</xdr:rowOff>
    </xdr:from>
    <xdr:to>
      <xdr:col>12</xdr:col>
      <xdr:colOff>28575</xdr:colOff>
      <xdr:row>17</xdr:row>
      <xdr:rowOff>104775</xdr:rowOff>
    </xdr:to>
    <xdr:graphicFrame>
      <xdr:nvGraphicFramePr>
        <xdr:cNvPr id="8" name="Диаграмма 8"/>
        <xdr:cNvGraphicFramePr/>
      </xdr:nvGraphicFramePr>
      <xdr:xfrm>
        <a:off x="4019550" y="200025"/>
        <a:ext cx="679132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Q4%202011\Q2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9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2.00390625" style="25" customWidth="1"/>
    <col min="2" max="4" width="15.8515625" style="25" hidden="1" customWidth="1" outlineLevel="1"/>
    <col min="5" max="5" width="18.00390625" style="25" customWidth="1" collapsed="1"/>
    <col min="6" max="6" width="18.8515625" style="25" customWidth="1"/>
    <col min="7" max="7" width="2.140625" style="25" customWidth="1"/>
    <col min="8" max="8" width="32.7109375" style="25" customWidth="1"/>
    <col min="9" max="10" width="18.8515625" style="25" customWidth="1"/>
    <col min="11" max="16384" width="9.140625" style="25" customWidth="1"/>
  </cols>
  <sheetData>
    <row r="1" spans="1:10" ht="34.5" customHeight="1" thickBot="1">
      <c r="A1" s="47" t="s">
        <v>26</v>
      </c>
      <c r="B1" s="48">
        <v>40178</v>
      </c>
      <c r="C1" s="48">
        <v>40543</v>
      </c>
      <c r="D1" s="48">
        <v>40908</v>
      </c>
      <c r="E1" s="71" t="s">
        <v>117</v>
      </c>
      <c r="F1" s="71" t="s">
        <v>86</v>
      </c>
      <c r="G1" s="72"/>
      <c r="H1" s="73" t="s">
        <v>26</v>
      </c>
      <c r="I1" s="71" t="s">
        <v>117</v>
      </c>
      <c r="J1" s="71" t="s">
        <v>86</v>
      </c>
    </row>
    <row r="2" spans="1:10" s="28" customFormat="1" ht="18.75" customHeight="1">
      <c r="A2" s="109" t="s">
        <v>45</v>
      </c>
      <c r="B2" s="74">
        <v>10428.05</v>
      </c>
      <c r="C2" s="74">
        <v>11577.51</v>
      </c>
      <c r="D2" s="74">
        <v>12217.56</v>
      </c>
      <c r="E2" s="110">
        <f aca="true" t="shared" si="0" ref="E2:E14">C2/B2-1</f>
        <v>0.1102277031659804</v>
      </c>
      <c r="F2" s="110">
        <f aca="true" t="shared" si="1" ref="F2:F14">D2/C2-1</f>
        <v>0.05528390819787665</v>
      </c>
      <c r="G2" s="75"/>
      <c r="H2" s="76" t="s">
        <v>25</v>
      </c>
      <c r="I2" s="77">
        <v>0.7019776230123407</v>
      </c>
      <c r="J2" s="78">
        <v>-0.4519116380194447</v>
      </c>
    </row>
    <row r="3" spans="1:10" s="28" customFormat="1" ht="18.75" customHeight="1">
      <c r="A3" s="194" t="s">
        <v>29</v>
      </c>
      <c r="B3" s="79">
        <v>1115.1</v>
      </c>
      <c r="C3" s="79">
        <v>1257.64</v>
      </c>
      <c r="D3" s="79">
        <v>1257.6</v>
      </c>
      <c r="E3" s="78">
        <f t="shared" si="0"/>
        <v>0.12782710070845682</v>
      </c>
      <c r="F3" s="121">
        <f t="shared" si="1"/>
        <v>-3.1805604147616684E-05</v>
      </c>
      <c r="G3" s="75"/>
      <c r="H3" s="80" t="s">
        <v>39</v>
      </c>
      <c r="I3" s="77">
        <v>0.6789765505300691</v>
      </c>
      <c r="J3" s="78">
        <v>-0.40300773417358926</v>
      </c>
    </row>
    <row r="4" spans="1:10" ht="18.75" customHeight="1">
      <c r="A4" s="50" t="s">
        <v>43</v>
      </c>
      <c r="B4" s="79">
        <v>5412.88</v>
      </c>
      <c r="C4" s="79">
        <v>5899.94</v>
      </c>
      <c r="D4" s="79">
        <v>5572.28</v>
      </c>
      <c r="E4" s="78">
        <f t="shared" si="0"/>
        <v>0.08998167334210239</v>
      </c>
      <c r="F4" s="78">
        <f t="shared" si="1"/>
        <v>-0.05553615799482703</v>
      </c>
      <c r="G4" s="72"/>
      <c r="H4" s="80" t="s">
        <v>24</v>
      </c>
      <c r="I4" s="77">
        <v>0.22543800748991094</v>
      </c>
      <c r="J4" s="78">
        <v>-0.21940596967711323</v>
      </c>
    </row>
    <row r="5" spans="1:10" ht="18.75" customHeight="1">
      <c r="A5" s="50" t="s">
        <v>42</v>
      </c>
      <c r="B5" s="79">
        <v>5957.43</v>
      </c>
      <c r="C5" s="79">
        <v>6914.19</v>
      </c>
      <c r="D5" s="79">
        <v>5898.35</v>
      </c>
      <c r="E5" s="78">
        <f t="shared" si="0"/>
        <v>0.16059945311988555</v>
      </c>
      <c r="F5" s="78">
        <f t="shared" si="1"/>
        <v>-0.14692104208880563</v>
      </c>
      <c r="G5" s="72"/>
      <c r="H5" s="80" t="s">
        <v>41</v>
      </c>
      <c r="I5" s="77">
        <v>0.14880354332027212</v>
      </c>
      <c r="J5" s="78">
        <v>-0.21853237955374483</v>
      </c>
    </row>
    <row r="6" spans="1:10" ht="18.75" customHeight="1">
      <c r="A6" s="50" t="s">
        <v>40</v>
      </c>
      <c r="B6" s="79">
        <v>1370.01</v>
      </c>
      <c r="C6" s="79">
        <v>1687.99</v>
      </c>
      <c r="D6" s="79">
        <v>1402.23</v>
      </c>
      <c r="E6" s="78">
        <f t="shared" si="0"/>
        <v>0.23210049561682022</v>
      </c>
      <c r="F6" s="78">
        <f t="shared" si="1"/>
        <v>-0.1692901024295168</v>
      </c>
      <c r="G6" s="72"/>
      <c r="H6" s="80" t="s">
        <v>47</v>
      </c>
      <c r="I6" s="77">
        <v>-0.14313369069789228</v>
      </c>
      <c r="J6" s="78">
        <v>-0.21675029468638607</v>
      </c>
    </row>
    <row r="7" spans="1:10" ht="18.75" customHeight="1">
      <c r="A7" s="50" t="s">
        <v>44</v>
      </c>
      <c r="B7" s="79">
        <v>3936.33</v>
      </c>
      <c r="C7" s="79">
        <v>3804.78</v>
      </c>
      <c r="D7" s="79">
        <v>3159.81</v>
      </c>
      <c r="E7" s="78">
        <f t="shared" si="0"/>
        <v>-0.03341945416161751</v>
      </c>
      <c r="F7" s="78">
        <f t="shared" si="1"/>
        <v>-0.16951571444341074</v>
      </c>
      <c r="G7" s="72"/>
      <c r="H7" s="80" t="s">
        <v>46</v>
      </c>
      <c r="I7" s="77">
        <v>0.0531695050862957</v>
      </c>
      <c r="J7" s="78">
        <v>-0.19973822955488174</v>
      </c>
    </row>
    <row r="8" spans="1:10" ht="18.75" customHeight="1">
      <c r="A8" s="50" t="s">
        <v>30</v>
      </c>
      <c r="B8" s="79">
        <v>10546.44</v>
      </c>
      <c r="C8" s="79">
        <v>10228.92</v>
      </c>
      <c r="D8" s="79">
        <v>8455.35</v>
      </c>
      <c r="E8" s="78">
        <f t="shared" si="0"/>
        <v>-0.030106841739961587</v>
      </c>
      <c r="F8" s="78">
        <f t="shared" si="1"/>
        <v>-0.17338780633732587</v>
      </c>
      <c r="G8" s="72"/>
      <c r="H8" s="80" t="s">
        <v>30</v>
      </c>
      <c r="I8" s="77">
        <v>-0.030106841739961587</v>
      </c>
      <c r="J8" s="78">
        <v>-0.17338780633732587</v>
      </c>
    </row>
    <row r="9" spans="1:10" ht="18.75" customHeight="1">
      <c r="A9" s="50" t="s">
        <v>46</v>
      </c>
      <c r="B9" s="79">
        <v>21872.5</v>
      </c>
      <c r="C9" s="79">
        <v>23035.45</v>
      </c>
      <c r="D9" s="79">
        <v>18434.39</v>
      </c>
      <c r="E9" s="78">
        <f t="shared" si="0"/>
        <v>0.0531695050862957</v>
      </c>
      <c r="F9" s="78">
        <f t="shared" si="1"/>
        <v>-0.19973822955488174</v>
      </c>
      <c r="G9" s="72"/>
      <c r="H9" s="80" t="s">
        <v>44</v>
      </c>
      <c r="I9" s="77">
        <v>-0.03341945416161751</v>
      </c>
      <c r="J9" s="78">
        <v>-0.16951571444341074</v>
      </c>
    </row>
    <row r="10" spans="1:10" ht="18.75" customHeight="1">
      <c r="A10" s="50" t="s">
        <v>47</v>
      </c>
      <c r="B10" s="79">
        <v>3277.139</v>
      </c>
      <c r="C10" s="79">
        <v>2808.07</v>
      </c>
      <c r="D10" s="79">
        <v>2199.42</v>
      </c>
      <c r="E10" s="78">
        <f t="shared" si="0"/>
        <v>-0.14313369069789228</v>
      </c>
      <c r="F10" s="78">
        <f t="shared" si="1"/>
        <v>-0.21675029468638607</v>
      </c>
      <c r="G10" s="72"/>
      <c r="H10" s="80" t="s">
        <v>40</v>
      </c>
      <c r="I10" s="77">
        <v>0.23210049561682022</v>
      </c>
      <c r="J10" s="78">
        <v>-0.1692901024295168</v>
      </c>
    </row>
    <row r="11" spans="1:10" ht="18.75" customHeight="1">
      <c r="A11" s="50" t="s">
        <v>41</v>
      </c>
      <c r="B11" s="79">
        <v>2388.72</v>
      </c>
      <c r="C11" s="79">
        <v>2744.17</v>
      </c>
      <c r="D11" s="79">
        <v>2144.48</v>
      </c>
      <c r="E11" s="78">
        <f t="shared" si="0"/>
        <v>0.14880354332027212</v>
      </c>
      <c r="F11" s="78">
        <f t="shared" si="1"/>
        <v>-0.21853237955374483</v>
      </c>
      <c r="G11" s="72"/>
      <c r="H11" s="80" t="s">
        <v>42</v>
      </c>
      <c r="I11" s="77">
        <v>0.16059945311988555</v>
      </c>
      <c r="J11" s="78">
        <v>-0.14692104208880563</v>
      </c>
    </row>
    <row r="12" spans="1:10" ht="18.75" customHeight="1">
      <c r="A12" s="50" t="s">
        <v>24</v>
      </c>
      <c r="B12" s="51">
        <v>1444.61</v>
      </c>
      <c r="C12" s="51">
        <v>1770.28</v>
      </c>
      <c r="D12" s="51">
        <v>1381.87</v>
      </c>
      <c r="E12" s="78">
        <f t="shared" si="0"/>
        <v>0.22543800748991094</v>
      </c>
      <c r="F12" s="78">
        <f t="shared" si="1"/>
        <v>-0.21940596967711323</v>
      </c>
      <c r="G12" s="72"/>
      <c r="H12" s="80" t="s">
        <v>43</v>
      </c>
      <c r="I12" s="77">
        <v>0.08998167334210239</v>
      </c>
      <c r="J12" s="78">
        <v>-0.05553615799482703</v>
      </c>
    </row>
    <row r="13" spans="1:10" ht="18.75" customHeight="1">
      <c r="A13" s="49" t="s">
        <v>39</v>
      </c>
      <c r="B13" s="79">
        <v>1455.47</v>
      </c>
      <c r="C13" s="79">
        <v>2443.7</v>
      </c>
      <c r="D13" s="79">
        <v>1458.87</v>
      </c>
      <c r="E13" s="78">
        <f t="shared" si="0"/>
        <v>0.6789765505300691</v>
      </c>
      <c r="F13" s="78">
        <f t="shared" si="1"/>
        <v>-0.40300773417358926</v>
      </c>
      <c r="G13" s="72"/>
      <c r="H13" s="80" t="s">
        <v>29</v>
      </c>
      <c r="I13" s="77">
        <v>0.12782710070845682</v>
      </c>
      <c r="J13" s="78">
        <v>-3.1805604147616684E-05</v>
      </c>
    </row>
    <row r="14" spans="1:10" ht="18.75" customHeight="1" thickBot="1">
      <c r="A14" s="221" t="s">
        <v>25</v>
      </c>
      <c r="B14" s="222">
        <v>572.91</v>
      </c>
      <c r="C14" s="222">
        <v>975.08</v>
      </c>
      <c r="D14" s="222">
        <v>534.43</v>
      </c>
      <c r="E14" s="223">
        <f t="shared" si="0"/>
        <v>0.7019776230123407</v>
      </c>
      <c r="F14" s="82">
        <f t="shared" si="1"/>
        <v>-0.4519116380194447</v>
      </c>
      <c r="G14" s="72"/>
      <c r="H14" s="83" t="s">
        <v>45</v>
      </c>
      <c r="I14" s="81">
        <v>0.1102277031659804</v>
      </c>
      <c r="J14" s="82">
        <v>0.05528390819787665</v>
      </c>
    </row>
    <row r="15" spans="1:10" ht="12.75">
      <c r="A15" s="84" t="s">
        <v>77</v>
      </c>
      <c r="E15" s="72"/>
      <c r="F15" s="72"/>
      <c r="G15" s="72"/>
      <c r="H15" s="72"/>
      <c r="I15" s="72"/>
      <c r="J15" s="72"/>
    </row>
    <row r="16" spans="1:10" ht="12.75">
      <c r="A16" s="84"/>
      <c r="E16" s="72"/>
      <c r="F16" s="72"/>
      <c r="G16" s="72"/>
      <c r="H16" s="72"/>
      <c r="I16" s="72"/>
      <c r="J16" s="72"/>
    </row>
    <row r="19" spans="1:2" ht="12.75">
      <c r="A19" s="120"/>
      <c r="B19" s="24"/>
    </row>
  </sheetData>
  <sheetProtection/>
  <hyperlinks>
    <hyperlink ref="A15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PageLayoutView="0" workbookViewId="0" topLeftCell="A1">
      <selection activeCell="A1" sqref="A1:E1"/>
    </sheetView>
  </sheetViews>
  <sheetFormatPr defaultColWidth="9.140625" defaultRowHeight="12.75" outlineLevelCol="1"/>
  <cols>
    <col min="1" max="6" width="22.00390625" style="2" customWidth="1"/>
    <col min="7" max="10" width="19.28125" style="2" hidden="1" customWidth="1" outlineLevel="1"/>
    <col min="11" max="11" width="12.8515625" style="2" customWidth="1" collapsed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spans="1:5" ht="15.75" thickBot="1">
      <c r="A1" s="365" t="s">
        <v>101</v>
      </c>
      <c r="B1" s="365"/>
      <c r="C1" s="365"/>
      <c r="D1" s="365"/>
      <c r="E1" s="365"/>
    </row>
    <row r="2" spans="1:10" ht="13.5" customHeight="1">
      <c r="A2" s="369" t="s">
        <v>19</v>
      </c>
      <c r="B2" s="360" t="s">
        <v>15</v>
      </c>
      <c r="C2" s="361"/>
      <c r="D2" s="360" t="s">
        <v>16</v>
      </c>
      <c r="E2" s="362"/>
      <c r="G2" s="360" t="s">
        <v>15</v>
      </c>
      <c r="H2" s="361"/>
      <c r="I2" s="360" t="s">
        <v>16</v>
      </c>
      <c r="J2" s="362"/>
    </row>
    <row r="3" spans="1:10" ht="13.5" customHeight="1" thickBot="1">
      <c r="A3" s="370"/>
      <c r="B3" s="14" t="s">
        <v>61</v>
      </c>
      <c r="C3" s="14" t="s">
        <v>62</v>
      </c>
      <c r="D3" s="14" t="s">
        <v>61</v>
      </c>
      <c r="E3" s="15" t="s">
        <v>62</v>
      </c>
      <c r="G3" s="14" t="s">
        <v>61</v>
      </c>
      <c r="H3" s="14" t="s">
        <v>62</v>
      </c>
      <c r="I3" s="14" t="s">
        <v>61</v>
      </c>
      <c r="J3" s="15" t="s">
        <v>62</v>
      </c>
    </row>
    <row r="4" spans="1:10" ht="13.5" customHeight="1">
      <c r="A4" s="16" t="s">
        <v>31</v>
      </c>
      <c r="B4" s="234">
        <v>0.3562736465121863</v>
      </c>
      <c r="C4" s="234">
        <v>0.13685304424754932</v>
      </c>
      <c r="D4" s="234">
        <v>0.5043873540185408</v>
      </c>
      <c r="E4" s="239">
        <v>0.0024859552217234614</v>
      </c>
      <c r="G4" s="225">
        <f aca="true" t="shared" si="0" ref="G4:J9">B4-B14</f>
        <v>0.10260337222193094</v>
      </c>
      <c r="H4" s="179">
        <f t="shared" si="0"/>
        <v>-0.004854693537778287</v>
      </c>
      <c r="I4" s="230">
        <f t="shared" si="0"/>
        <v>-0.08177346913181249</v>
      </c>
      <c r="J4" s="180">
        <f t="shared" si="0"/>
        <v>-0.015975209552340282</v>
      </c>
    </row>
    <row r="5" spans="1:10" ht="13.5" customHeight="1">
      <c r="A5" s="4" t="s">
        <v>13</v>
      </c>
      <c r="B5" s="235">
        <v>0.48422804669796654</v>
      </c>
      <c r="C5" s="235">
        <v>0.021090250234163433</v>
      </c>
      <c r="D5" s="235">
        <v>0.4938621039634888</v>
      </c>
      <c r="E5" s="240">
        <v>0.0008195991043812638</v>
      </c>
      <c r="G5" s="226">
        <f t="shared" si="0"/>
        <v>0.08476878131431365</v>
      </c>
      <c r="H5" s="231">
        <f t="shared" si="0"/>
        <v>-0.0312780541466641</v>
      </c>
      <c r="I5" s="231">
        <f t="shared" si="0"/>
        <v>-0.051860627171800344</v>
      </c>
      <c r="J5" s="103">
        <f t="shared" si="0"/>
        <v>-0.001630099995849179</v>
      </c>
    </row>
    <row r="6" spans="1:10" ht="13.5" customHeight="1">
      <c r="A6" s="4" t="s">
        <v>17</v>
      </c>
      <c r="B6" s="235">
        <v>0.65442092582768</v>
      </c>
      <c r="C6" s="235">
        <v>0.09566043599296216</v>
      </c>
      <c r="D6" s="235">
        <v>0.2485462336855791</v>
      </c>
      <c r="E6" s="240">
        <v>0.0013724044937789242</v>
      </c>
      <c r="G6" s="17">
        <f t="shared" si="0"/>
        <v>-0.004393835016749059</v>
      </c>
      <c r="H6" s="226">
        <f t="shared" si="0"/>
        <v>0.013209970488131453</v>
      </c>
      <c r="I6" s="17">
        <f t="shared" si="0"/>
        <v>-0.00833844807236539</v>
      </c>
      <c r="J6" s="103">
        <f t="shared" si="0"/>
        <v>-0.0004776873990170044</v>
      </c>
    </row>
    <row r="7" spans="1:10" ht="13.5" customHeight="1">
      <c r="A7" s="181" t="s">
        <v>12</v>
      </c>
      <c r="B7" s="236">
        <v>0.6435225993177784</v>
      </c>
      <c r="C7" s="236">
        <v>0.09520405924630707</v>
      </c>
      <c r="D7" s="236">
        <v>0.25988400707721804</v>
      </c>
      <c r="E7" s="241">
        <v>0.001389334358696564</v>
      </c>
      <c r="G7" s="182">
        <f t="shared" si="0"/>
        <v>0.006397926929564868</v>
      </c>
      <c r="H7" s="229">
        <f t="shared" si="0"/>
        <v>0.011618281880307876</v>
      </c>
      <c r="I7" s="182">
        <f t="shared" si="0"/>
        <v>-0.016966676548373638</v>
      </c>
      <c r="J7" s="183">
        <f t="shared" si="0"/>
        <v>-0.0010495322614988496</v>
      </c>
    </row>
    <row r="8" spans="1:10" ht="13.5" customHeight="1">
      <c r="A8" s="176" t="s">
        <v>70</v>
      </c>
      <c r="B8" s="237">
        <v>0.8245224599850532</v>
      </c>
      <c r="C8" s="237">
        <v>0.1519302784215593</v>
      </c>
      <c r="D8" s="237">
        <v>0.023024530089006914</v>
      </c>
      <c r="E8" s="242">
        <v>0.0005227315043804649</v>
      </c>
      <c r="G8" s="232">
        <f t="shared" si="0"/>
        <v>-0.010442745891764194</v>
      </c>
      <c r="H8" s="177">
        <f t="shared" si="0"/>
        <v>-0.002115658911615831</v>
      </c>
      <c r="I8" s="227">
        <f t="shared" si="0"/>
        <v>0.01213900301915725</v>
      </c>
      <c r="J8" s="178">
        <f t="shared" si="0"/>
        <v>0.0004194017842226056</v>
      </c>
    </row>
    <row r="9" spans="1:10" ht="13.5" customHeight="1" thickBot="1">
      <c r="A9" s="18" t="s">
        <v>71</v>
      </c>
      <c r="B9" s="238">
        <v>0.8100146793996834</v>
      </c>
      <c r="C9" s="238">
        <v>0.14738347082624853</v>
      </c>
      <c r="D9" s="238">
        <v>0.04200965697828794</v>
      </c>
      <c r="E9" s="243">
        <v>0.0005921927957799353</v>
      </c>
      <c r="G9" s="233">
        <f t="shared" si="0"/>
        <v>-0.007874845622155124</v>
      </c>
      <c r="H9" s="66">
        <f t="shared" si="0"/>
        <v>-0.0005810271609315298</v>
      </c>
      <c r="I9" s="228">
        <f t="shared" si="0"/>
        <v>0.008168590657671275</v>
      </c>
      <c r="J9" s="104">
        <f t="shared" si="0"/>
        <v>0.0002872821254152009</v>
      </c>
    </row>
    <row r="10" spans="2:10" s="64" customFormat="1" ht="6" customHeight="1">
      <c r="B10" s="65"/>
      <c r="C10" s="65"/>
      <c r="D10" s="65"/>
      <c r="E10" s="65"/>
      <c r="H10" s="53"/>
      <c r="I10" s="53"/>
      <c r="J10" s="53"/>
    </row>
    <row r="11" spans="1:5" ht="15.75" thickBot="1">
      <c r="A11" s="365" t="s">
        <v>120</v>
      </c>
      <c r="B11" s="365"/>
      <c r="C11" s="365"/>
      <c r="D11" s="365"/>
      <c r="E11" s="365"/>
    </row>
    <row r="12" spans="1:5" ht="13.5" customHeight="1">
      <c r="A12" s="366" t="s">
        <v>19</v>
      </c>
      <c r="B12" s="368" t="s">
        <v>15</v>
      </c>
      <c r="C12" s="368"/>
      <c r="D12" s="368" t="s">
        <v>16</v>
      </c>
      <c r="E12" s="360"/>
    </row>
    <row r="13" spans="1:5" ht="13.5" customHeight="1" thickBot="1">
      <c r="A13" s="367"/>
      <c r="B13" s="14" t="s">
        <v>61</v>
      </c>
      <c r="C13" s="14" t="s">
        <v>62</v>
      </c>
      <c r="D13" s="14" t="s">
        <v>61</v>
      </c>
      <c r="E13" s="15" t="s">
        <v>62</v>
      </c>
    </row>
    <row r="14" spans="1:5" ht="13.5" customHeight="1">
      <c r="A14" s="16" t="s">
        <v>31</v>
      </c>
      <c r="B14" s="234">
        <v>0.25367027429025535</v>
      </c>
      <c r="C14" s="234">
        <v>0.1417077377853276</v>
      </c>
      <c r="D14" s="234">
        <v>0.5861608231503533</v>
      </c>
      <c r="E14" s="239">
        <v>0.018461164774063742</v>
      </c>
    </row>
    <row r="15" spans="1:5" ht="13.5" customHeight="1">
      <c r="A15" s="4" t="s">
        <v>13</v>
      </c>
      <c r="B15" s="235">
        <v>0.3994592653836529</v>
      </c>
      <c r="C15" s="235">
        <v>0.052368304380827534</v>
      </c>
      <c r="D15" s="235">
        <v>0.5457227311352891</v>
      </c>
      <c r="E15" s="240">
        <v>0.002449699100230443</v>
      </c>
    </row>
    <row r="16" spans="1:5" ht="13.5" customHeight="1">
      <c r="A16" s="4" t="s">
        <v>17</v>
      </c>
      <c r="B16" s="235">
        <v>0.658814760844429</v>
      </c>
      <c r="C16" s="235">
        <v>0.0824504655048307</v>
      </c>
      <c r="D16" s="235">
        <v>0.2568846817579445</v>
      </c>
      <c r="E16" s="240">
        <v>0.0018500918927959287</v>
      </c>
    </row>
    <row r="17" spans="1:5" ht="13.5" customHeight="1">
      <c r="A17" s="181" t="s">
        <v>12</v>
      </c>
      <c r="B17" s="236">
        <v>0.6371246723882136</v>
      </c>
      <c r="C17" s="236">
        <v>0.08358577736599919</v>
      </c>
      <c r="D17" s="236">
        <v>0.2768506836255917</v>
      </c>
      <c r="E17" s="241">
        <v>0.0024388666201954137</v>
      </c>
    </row>
    <row r="18" spans="1:5" ht="13.5" customHeight="1">
      <c r="A18" s="176" t="s">
        <v>70</v>
      </c>
      <c r="B18" s="237">
        <v>0.8349652058768174</v>
      </c>
      <c r="C18" s="237">
        <v>0.15404593733317512</v>
      </c>
      <c r="D18" s="237">
        <v>0.010885527069849665</v>
      </c>
      <c r="E18" s="242">
        <v>0.00010332972015785934</v>
      </c>
    </row>
    <row r="19" spans="1:5" ht="13.5" customHeight="1" thickBot="1">
      <c r="A19" s="18" t="s">
        <v>71</v>
      </c>
      <c r="B19" s="238">
        <v>0.8178895250218385</v>
      </c>
      <c r="C19" s="238">
        <v>0.14796449798718006</v>
      </c>
      <c r="D19" s="238">
        <v>0.03384106632061667</v>
      </c>
      <c r="E19" s="243">
        <v>0.0003049106703647344</v>
      </c>
    </row>
    <row r="20" spans="2:10" s="64" customFormat="1" ht="6" customHeight="1">
      <c r="B20" s="65"/>
      <c r="C20" s="65"/>
      <c r="D20" s="65"/>
      <c r="E20" s="65"/>
      <c r="G20" s="53"/>
      <c r="H20" s="53"/>
      <c r="I20" s="53"/>
      <c r="J20" s="53"/>
    </row>
    <row r="21" spans="1:6" ht="25.5">
      <c r="A21" s="246" t="s">
        <v>19</v>
      </c>
      <c r="B21" s="244"/>
      <c r="C21" s="245" t="s">
        <v>132</v>
      </c>
      <c r="D21" s="245" t="s">
        <v>133</v>
      </c>
      <c r="E21" s="245" t="s">
        <v>134</v>
      </c>
      <c r="F21" s="245" t="s">
        <v>135</v>
      </c>
    </row>
    <row r="22" spans="1:6" ht="12.75">
      <c r="A22" s="363" t="s">
        <v>31</v>
      </c>
      <c r="B22" s="250">
        <v>2011</v>
      </c>
      <c r="C22" s="247">
        <v>0.3562736465121863</v>
      </c>
      <c r="D22" s="247">
        <v>0.13685304424754932</v>
      </c>
      <c r="E22" s="247">
        <v>0.5043873540185408</v>
      </c>
      <c r="F22" s="248">
        <v>0.0024859552217234614</v>
      </c>
    </row>
    <row r="23" spans="1:6" ht="12.75">
      <c r="A23" s="364"/>
      <c r="B23" s="251">
        <v>2010</v>
      </c>
      <c r="C23" s="249">
        <f>B14</f>
        <v>0.25367027429025535</v>
      </c>
      <c r="D23" s="249">
        <f>C14</f>
        <v>0.1417077377853276</v>
      </c>
      <c r="E23" s="249">
        <f>D14</f>
        <v>0.5861608231503533</v>
      </c>
      <c r="F23" s="249">
        <f>E14</f>
        <v>0.018461164774063742</v>
      </c>
    </row>
    <row r="24" spans="1:6" ht="12.75">
      <c r="A24" s="363" t="s">
        <v>13</v>
      </c>
      <c r="B24" s="250">
        <v>2011</v>
      </c>
      <c r="C24" s="247">
        <v>0.48422804669796654</v>
      </c>
      <c r="D24" s="247">
        <v>0.021090250234163433</v>
      </c>
      <c r="E24" s="247">
        <v>0.4938621039634888</v>
      </c>
      <c r="F24" s="248">
        <v>0.0008195991043812638</v>
      </c>
    </row>
    <row r="25" spans="1:6" ht="12.75">
      <c r="A25" s="364"/>
      <c r="B25" s="251">
        <v>2010</v>
      </c>
      <c r="C25" s="249">
        <f>B15</f>
        <v>0.3994592653836529</v>
      </c>
      <c r="D25" s="249">
        <f>C15</f>
        <v>0.052368304380827534</v>
      </c>
      <c r="E25" s="249">
        <f>D15</f>
        <v>0.5457227311352891</v>
      </c>
      <c r="F25" s="249">
        <f>E15</f>
        <v>0.002449699100230443</v>
      </c>
    </row>
    <row r="26" spans="1:6" ht="12.75">
      <c r="A26" s="363" t="s">
        <v>17</v>
      </c>
      <c r="B26" s="250">
        <v>2011</v>
      </c>
      <c r="C26" s="247">
        <v>0.65442092582768</v>
      </c>
      <c r="D26" s="247">
        <v>0.09566043599296216</v>
      </c>
      <c r="E26" s="247">
        <v>0.2485462336855791</v>
      </c>
      <c r="F26" s="248">
        <v>0.0013724044937789242</v>
      </c>
    </row>
    <row r="27" spans="1:6" ht="12.75">
      <c r="A27" s="364"/>
      <c r="B27" s="251">
        <v>2010</v>
      </c>
      <c r="C27" s="249">
        <f>B16</f>
        <v>0.658814760844429</v>
      </c>
      <c r="D27" s="249">
        <f>C16</f>
        <v>0.0824504655048307</v>
      </c>
      <c r="E27" s="249">
        <f>D16</f>
        <v>0.2568846817579445</v>
      </c>
      <c r="F27" s="249">
        <f>E16</f>
        <v>0.0018500918927959287</v>
      </c>
    </row>
    <row r="28" spans="1:6" ht="12.75">
      <c r="A28" s="363" t="s">
        <v>70</v>
      </c>
      <c r="B28" s="250">
        <v>2011</v>
      </c>
      <c r="C28" s="247">
        <v>0.8245224599850532</v>
      </c>
      <c r="D28" s="247">
        <v>0.1519302784215593</v>
      </c>
      <c r="E28" s="247">
        <v>0.023024530089006914</v>
      </c>
      <c r="F28" s="248">
        <v>0.0005227315043804649</v>
      </c>
    </row>
    <row r="29" spans="1:6" ht="12.75">
      <c r="A29" s="364"/>
      <c r="B29" s="251">
        <v>2010</v>
      </c>
      <c r="C29" s="249">
        <f>B18</f>
        <v>0.8349652058768174</v>
      </c>
      <c r="D29" s="249">
        <f>C18</f>
        <v>0.15404593733317512</v>
      </c>
      <c r="E29" s="249">
        <f>D18</f>
        <v>0.010885527069849665</v>
      </c>
      <c r="F29" s="249">
        <f>E18</f>
        <v>0.00010332972015785934</v>
      </c>
    </row>
  </sheetData>
  <sheetProtection/>
  <mergeCells count="14">
    <mergeCell ref="A26:A27"/>
    <mergeCell ref="A28:A29"/>
    <mergeCell ref="A1:E1"/>
    <mergeCell ref="A11:E11"/>
    <mergeCell ref="A12:A13"/>
    <mergeCell ref="B12:C12"/>
    <mergeCell ref="D12:E12"/>
    <mergeCell ref="B2:C2"/>
    <mergeCell ref="D2:E2"/>
    <mergeCell ref="A2:A3"/>
    <mergeCell ref="G2:H2"/>
    <mergeCell ref="I2:J2"/>
    <mergeCell ref="A22:A23"/>
    <mergeCell ref="A24:A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H8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273" customWidth="1"/>
    <col min="2" max="4" width="15.57421875" style="273" customWidth="1"/>
    <col min="5" max="5" width="15.28125" style="273" customWidth="1"/>
    <col min="6" max="6" width="14.57421875" style="273" customWidth="1"/>
    <col min="7" max="7" width="17.8515625" style="273" customWidth="1"/>
    <col min="8" max="8" width="11.140625" style="273" customWidth="1"/>
    <col min="9" max="9" width="11.140625" style="273" bestFit="1" customWidth="1"/>
    <col min="10" max="10" width="10.140625" style="273" bestFit="1" customWidth="1"/>
    <col min="11" max="11" width="11.140625" style="273" bestFit="1" customWidth="1"/>
    <col min="12" max="13" width="10.140625" style="273" bestFit="1" customWidth="1"/>
    <col min="14" max="14" width="11.140625" style="273" bestFit="1" customWidth="1"/>
    <col min="15" max="16384" width="9.140625" style="273" customWidth="1"/>
  </cols>
  <sheetData>
    <row r="1" spans="1:7" ht="16.5" thickBot="1">
      <c r="A1" s="274" t="s">
        <v>148</v>
      </c>
      <c r="B1" s="274"/>
      <c r="C1" s="274"/>
      <c r="D1" s="274"/>
      <c r="E1" s="274"/>
      <c r="F1" s="274"/>
      <c r="G1" s="274"/>
    </row>
    <row r="2" spans="1:3" ht="48.75" thickBot="1">
      <c r="A2" s="278"/>
      <c r="B2" s="279" t="s">
        <v>149</v>
      </c>
      <c r="C2" s="280" t="s">
        <v>151</v>
      </c>
    </row>
    <row r="3" spans="1:3" ht="15" customHeight="1">
      <c r="A3" s="342">
        <v>2005</v>
      </c>
      <c r="B3" s="285">
        <v>24</v>
      </c>
      <c r="C3" s="318">
        <v>71.26857201999998</v>
      </c>
    </row>
    <row r="4" spans="1:3" ht="15" customHeight="1">
      <c r="A4" s="342">
        <v>2006</v>
      </c>
      <c r="B4" s="285">
        <v>38</v>
      </c>
      <c r="C4" s="318">
        <v>231.37675034</v>
      </c>
    </row>
    <row r="5" spans="1:3" ht="15" customHeight="1">
      <c r="A5" s="342">
        <v>2007</v>
      </c>
      <c r="B5" s="285">
        <v>48</v>
      </c>
      <c r="C5" s="318">
        <v>272.9487221799999</v>
      </c>
    </row>
    <row r="6" spans="1:3" ht="15" customHeight="1">
      <c r="A6" s="342">
        <v>2008</v>
      </c>
      <c r="B6" s="285">
        <v>48</v>
      </c>
      <c r="C6" s="318">
        <v>448.1412111500002</v>
      </c>
    </row>
    <row r="7" spans="1:3" ht="15" customHeight="1">
      <c r="A7" s="342">
        <v>2009</v>
      </c>
      <c r="B7" s="285">
        <v>45</v>
      </c>
      <c r="C7" s="318">
        <v>532.6043623800001</v>
      </c>
    </row>
    <row r="8" spans="1:3" ht="15" customHeight="1">
      <c r="A8" s="342">
        <v>2010</v>
      </c>
      <c r="B8" s="285">
        <v>49</v>
      </c>
      <c r="C8" s="318">
        <v>630.5639927524</v>
      </c>
    </row>
    <row r="9" spans="1:3" ht="15" customHeight="1" thickBot="1">
      <c r="A9" s="343">
        <v>2011</v>
      </c>
      <c r="B9" s="319">
        <v>47</v>
      </c>
      <c r="C9" s="320">
        <v>638.9645247158</v>
      </c>
    </row>
    <row r="10" ht="6" customHeight="1">
      <c r="A10" s="274"/>
    </row>
    <row r="11" spans="1:8" ht="13.5" thickBot="1">
      <c r="A11" s="275" t="s">
        <v>136</v>
      </c>
      <c r="B11" s="276"/>
      <c r="C11" s="276"/>
      <c r="D11" s="276"/>
      <c r="E11" s="276"/>
      <c r="G11" s="277"/>
      <c r="H11" s="277"/>
    </row>
    <row r="12" spans="1:4" ht="27" customHeight="1" thickBot="1">
      <c r="A12" s="278" t="s">
        <v>137</v>
      </c>
      <c r="B12" s="279">
        <v>40543</v>
      </c>
      <c r="C12" s="279">
        <v>40908</v>
      </c>
      <c r="D12" s="280" t="s">
        <v>86</v>
      </c>
    </row>
    <row r="13" spans="1:4" ht="15" customHeight="1">
      <c r="A13" s="281" t="s">
        <v>31</v>
      </c>
      <c r="B13" s="282">
        <v>74</v>
      </c>
      <c r="C13" s="282">
        <v>68</v>
      </c>
      <c r="D13" s="283">
        <f>C13/B13-1</f>
        <v>-0.08108108108108103</v>
      </c>
    </row>
    <row r="14" spans="1:4" ht="15" customHeight="1">
      <c r="A14" s="284" t="s">
        <v>138</v>
      </c>
      <c r="B14" s="285">
        <v>10</v>
      </c>
      <c r="C14" s="285">
        <v>8</v>
      </c>
      <c r="D14" s="286">
        <f>C14/B14-1</f>
        <v>-0.19999999999999996</v>
      </c>
    </row>
    <row r="15" spans="1:4" ht="15" customHeight="1">
      <c r="A15" s="284" t="s">
        <v>139</v>
      </c>
      <c r="B15" s="285">
        <v>9</v>
      </c>
      <c r="C15" s="285">
        <v>9</v>
      </c>
      <c r="D15" s="286">
        <f>C15/B15-1</f>
        <v>0</v>
      </c>
    </row>
    <row r="16" spans="1:4" ht="15" customHeight="1" thickBot="1">
      <c r="A16" s="287" t="s">
        <v>20</v>
      </c>
      <c r="B16" s="288">
        <f>SUM(B13:B15)</f>
        <v>93</v>
      </c>
      <c r="C16" s="288">
        <f>SUM(C13:C15)</f>
        <v>85</v>
      </c>
      <c r="D16" s="289">
        <f>C16/B16-1</f>
        <v>-0.08602150537634412</v>
      </c>
    </row>
    <row r="17" spans="1:5" ht="6" customHeight="1">
      <c r="A17" s="290"/>
      <c r="B17" s="291"/>
      <c r="C17" s="292"/>
      <c r="D17" s="293"/>
      <c r="E17" s="294"/>
    </row>
    <row r="18" spans="1:5" ht="13.5" thickBot="1">
      <c r="A18" s="275" t="s">
        <v>140</v>
      </c>
      <c r="B18" s="295"/>
      <c r="C18" s="296"/>
      <c r="E18" s="297"/>
    </row>
    <row r="19" spans="1:6" ht="17.25" customHeight="1">
      <c r="A19" s="373" t="s">
        <v>137</v>
      </c>
      <c r="B19" s="375">
        <v>40543</v>
      </c>
      <c r="C19" s="376"/>
      <c r="D19" s="375">
        <v>40908</v>
      </c>
      <c r="E19" s="376"/>
      <c r="F19" s="371" t="s">
        <v>147</v>
      </c>
    </row>
    <row r="20" spans="1:6" ht="39.75" customHeight="1" thickBot="1">
      <c r="A20" s="374"/>
      <c r="B20" s="298" t="s">
        <v>141</v>
      </c>
      <c r="C20" s="299" t="s">
        <v>142</v>
      </c>
      <c r="D20" s="298" t="s">
        <v>141</v>
      </c>
      <c r="E20" s="299" t="s">
        <v>142</v>
      </c>
      <c r="F20" s="372"/>
    </row>
    <row r="21" spans="1:6" ht="15" customHeight="1">
      <c r="A21" s="300" t="s">
        <v>31</v>
      </c>
      <c r="B21" s="311">
        <v>473742841.95980006</v>
      </c>
      <c r="C21" s="302">
        <v>70</v>
      </c>
      <c r="D21" s="301">
        <v>479950753.5021998</v>
      </c>
      <c r="E21" s="302">
        <v>64</v>
      </c>
      <c r="F21" s="303">
        <f>D21/B21-1</f>
        <v>0.013103969057809195</v>
      </c>
    </row>
    <row r="22" spans="1:6" ht="15" customHeight="1">
      <c r="A22" s="284" t="s">
        <v>138</v>
      </c>
      <c r="B22" s="301">
        <v>84921004.44399999</v>
      </c>
      <c r="C22" s="304">
        <v>8</v>
      </c>
      <c r="D22" s="304">
        <v>87883500.32599999</v>
      </c>
      <c r="E22" s="304">
        <v>8</v>
      </c>
      <c r="F22" s="286">
        <f>D22/B22-1</f>
        <v>0.034885313726518374</v>
      </c>
    </row>
    <row r="23" spans="1:6" ht="15" customHeight="1">
      <c r="A23" s="284" t="s">
        <v>139</v>
      </c>
      <c r="B23" s="301">
        <v>71900146.34859999</v>
      </c>
      <c r="C23" s="304">
        <v>9</v>
      </c>
      <c r="D23" s="304">
        <v>71130270.8876</v>
      </c>
      <c r="E23" s="304">
        <v>8</v>
      </c>
      <c r="F23" s="286">
        <f>D23/B23-1</f>
        <v>-0.010707564589191865</v>
      </c>
    </row>
    <row r="24" spans="1:6" ht="15" customHeight="1" thickBot="1">
      <c r="A24" s="287" t="s">
        <v>20</v>
      </c>
      <c r="B24" s="305">
        <f>SUM(B21:B23)</f>
        <v>630563992.7524</v>
      </c>
      <c r="C24" s="305">
        <f>SUM(C21:C23)</f>
        <v>87</v>
      </c>
      <c r="D24" s="305">
        <f>SUM(D21:D23)</f>
        <v>638964524.7157998</v>
      </c>
      <c r="E24" s="305">
        <f>SUM(E21:E23)</f>
        <v>80</v>
      </c>
      <c r="F24" s="289">
        <f>D24/B24-1</f>
        <v>0.013322251286077336</v>
      </c>
    </row>
    <row r="41" ht="6" customHeight="1"/>
    <row r="42" ht="12.75">
      <c r="A42" s="275" t="s">
        <v>143</v>
      </c>
    </row>
    <row r="43" ht="15" customHeight="1" thickBot="1">
      <c r="A43" s="306">
        <v>40908</v>
      </c>
    </row>
    <row r="44" spans="1:7" ht="27" customHeight="1" thickBot="1">
      <c r="A44" s="278" t="s">
        <v>137</v>
      </c>
      <c r="B44" s="279" t="s">
        <v>144</v>
      </c>
      <c r="C44" s="279" t="s">
        <v>79</v>
      </c>
      <c r="D44" s="279" t="s">
        <v>80</v>
      </c>
      <c r="E44" s="279" t="s">
        <v>33</v>
      </c>
      <c r="F44" s="280" t="s">
        <v>32</v>
      </c>
      <c r="G44" s="307" t="s">
        <v>20</v>
      </c>
    </row>
    <row r="45" spans="1:8" ht="15" customHeight="1">
      <c r="A45" s="281" t="s">
        <v>31</v>
      </c>
      <c r="B45" s="308">
        <v>202575548.5899999</v>
      </c>
      <c r="C45" s="308">
        <v>215429146.6026999</v>
      </c>
      <c r="D45" s="308">
        <v>22731850.4495</v>
      </c>
      <c r="E45" s="308">
        <v>15667051.010000002</v>
      </c>
      <c r="F45" s="301">
        <v>23547156.85</v>
      </c>
      <c r="G45" s="301">
        <f>SUM(B45:F45)</f>
        <v>479950753.5021998</v>
      </c>
      <c r="H45" s="310"/>
    </row>
    <row r="46" spans="1:7" ht="15" customHeight="1">
      <c r="A46" s="284" t="s">
        <v>138</v>
      </c>
      <c r="B46" s="308">
        <v>33538813.519999996</v>
      </c>
      <c r="C46" s="308">
        <v>51136208.476</v>
      </c>
      <c r="D46" s="308">
        <v>1865987.91</v>
      </c>
      <c r="E46" s="308">
        <v>0</v>
      </c>
      <c r="F46" s="301">
        <v>1342490.42</v>
      </c>
      <c r="G46" s="301">
        <f>SUM(B46:F46)</f>
        <v>87883500.32599999</v>
      </c>
    </row>
    <row r="47" spans="1:7" ht="15" customHeight="1">
      <c r="A47" s="284" t="s">
        <v>139</v>
      </c>
      <c r="B47" s="308">
        <v>1329737.15</v>
      </c>
      <c r="C47" s="308">
        <v>69572920.9176</v>
      </c>
      <c r="D47" s="308">
        <v>0</v>
      </c>
      <c r="E47" s="308">
        <v>0</v>
      </c>
      <c r="F47" s="301">
        <v>227612.82</v>
      </c>
      <c r="G47" s="301">
        <f>SUM(B47:F47)</f>
        <v>71130270.8876</v>
      </c>
    </row>
    <row r="48" spans="1:7" ht="15" customHeight="1" thickBot="1">
      <c r="A48" s="287" t="s">
        <v>20</v>
      </c>
      <c r="B48" s="288">
        <f>SUM(B45:B47)</f>
        <v>237444099.2599999</v>
      </c>
      <c r="C48" s="288">
        <f>SUM(C45:C47)</f>
        <v>336138275.9962999</v>
      </c>
      <c r="D48" s="288">
        <f>SUM(D45:D47)</f>
        <v>24597838.3595</v>
      </c>
      <c r="E48" s="288">
        <f>SUM(E45:E47)</f>
        <v>15667051.010000002</v>
      </c>
      <c r="F48" s="309">
        <f>SUM(F45:F47)</f>
        <v>25117260.090000004</v>
      </c>
      <c r="G48" s="309">
        <f>SUM(B48:F48)</f>
        <v>638964524.7157999</v>
      </c>
    </row>
    <row r="49" spans="6:7" ht="6" customHeight="1">
      <c r="F49" s="297"/>
      <c r="G49" s="310"/>
    </row>
    <row r="50" ht="15" customHeight="1" thickBot="1">
      <c r="A50" s="306">
        <v>40543</v>
      </c>
    </row>
    <row r="51" spans="1:7" ht="27" customHeight="1" thickBot="1">
      <c r="A51" s="278" t="s">
        <v>137</v>
      </c>
      <c r="B51" s="279" t="s">
        <v>144</v>
      </c>
      <c r="C51" s="279" t="s">
        <v>79</v>
      </c>
      <c r="D51" s="279" t="s">
        <v>80</v>
      </c>
      <c r="E51" s="279" t="s">
        <v>33</v>
      </c>
      <c r="F51" s="280" t="s">
        <v>32</v>
      </c>
      <c r="G51" s="307" t="s">
        <v>20</v>
      </c>
    </row>
    <row r="52" spans="1:7" ht="15" customHeight="1">
      <c r="A52" s="281" t="s">
        <v>31</v>
      </c>
      <c r="B52" s="315">
        <v>195440117.93000007</v>
      </c>
      <c r="C52" s="315">
        <v>206180189.2461</v>
      </c>
      <c r="D52" s="315">
        <v>27500219.1937</v>
      </c>
      <c r="E52" s="315">
        <v>17905677.13</v>
      </c>
      <c r="F52" s="316">
        <v>26716638.460000005</v>
      </c>
      <c r="G52" s="311">
        <f>SUM(B52:F52)</f>
        <v>473742841.95980006</v>
      </c>
    </row>
    <row r="53" spans="1:7" ht="15" customHeight="1">
      <c r="A53" s="284" t="s">
        <v>138</v>
      </c>
      <c r="B53" s="308">
        <v>25765588.55</v>
      </c>
      <c r="C53" s="308">
        <v>48812844.563999996</v>
      </c>
      <c r="D53" s="308">
        <v>4192088.75</v>
      </c>
      <c r="E53" s="308">
        <v>0</v>
      </c>
      <c r="F53" s="301">
        <v>6150482.580000001</v>
      </c>
      <c r="G53" s="301">
        <f>SUM(B53:F53)</f>
        <v>84921004.44399999</v>
      </c>
    </row>
    <row r="54" spans="1:7" ht="15" customHeight="1">
      <c r="A54" s="284" t="s">
        <v>139</v>
      </c>
      <c r="B54" s="308">
        <v>1600257.08</v>
      </c>
      <c r="C54" s="308">
        <v>70096579.95859998</v>
      </c>
      <c r="D54" s="308">
        <v>0</v>
      </c>
      <c r="E54" s="308">
        <v>0</v>
      </c>
      <c r="F54" s="301">
        <v>203309.31</v>
      </c>
      <c r="G54" s="301">
        <f>SUM(B54:F54)</f>
        <v>71900146.34859999</v>
      </c>
    </row>
    <row r="55" spans="1:7" ht="15" customHeight="1" thickBot="1">
      <c r="A55" s="287" t="s">
        <v>20</v>
      </c>
      <c r="B55" s="288">
        <f aca="true" t="shared" si="0" ref="B55:G55">SUM(B52:B54)</f>
        <v>222805963.5600001</v>
      </c>
      <c r="C55" s="288">
        <f t="shared" si="0"/>
        <v>325089613.7687</v>
      </c>
      <c r="D55" s="288">
        <f t="shared" si="0"/>
        <v>31692307.9437</v>
      </c>
      <c r="E55" s="288">
        <f t="shared" si="0"/>
        <v>17905677.13</v>
      </c>
      <c r="F55" s="309">
        <f t="shared" si="0"/>
        <v>33070430.350000005</v>
      </c>
      <c r="G55" s="317">
        <f t="shared" si="0"/>
        <v>630563992.7524</v>
      </c>
    </row>
    <row r="56" spans="1:7" ht="6" customHeight="1">
      <c r="A56" s="312"/>
      <c r="B56" s="313"/>
      <c r="C56" s="313"/>
      <c r="D56" s="313"/>
      <c r="E56" s="313"/>
      <c r="F56" s="313"/>
      <c r="G56" s="313"/>
    </row>
    <row r="57" spans="1:7" ht="15" customHeight="1">
      <c r="A57" s="275" t="s">
        <v>143</v>
      </c>
      <c r="B57" s="313"/>
      <c r="C57" s="313"/>
      <c r="D57" s="313"/>
      <c r="E57" s="313"/>
      <c r="F57" s="313"/>
      <c r="G57" s="313"/>
    </row>
    <row r="58" spans="1:7" ht="15" customHeight="1">
      <c r="A58" s="314" t="s">
        <v>145</v>
      </c>
      <c r="B58" s="313"/>
      <c r="C58" s="313"/>
      <c r="D58" s="313"/>
      <c r="E58" s="313"/>
      <c r="F58" s="313"/>
      <c r="G58" s="313"/>
    </row>
    <row r="77" ht="6" customHeight="1"/>
    <row r="78" ht="12.75">
      <c r="A78" s="306">
        <f>A43</f>
        <v>40908</v>
      </c>
    </row>
    <row r="79" spans="1:7" ht="15" customHeight="1">
      <c r="A79" s="275" t="s">
        <v>143</v>
      </c>
      <c r="B79" s="313"/>
      <c r="C79" s="313"/>
      <c r="D79" s="313"/>
      <c r="E79" s="313"/>
      <c r="F79" s="313"/>
      <c r="G79" s="313"/>
    </row>
    <row r="80" spans="1:7" ht="15" customHeight="1">
      <c r="A80" s="314" t="s">
        <v>146</v>
      </c>
      <c r="B80" s="313"/>
      <c r="C80" s="313"/>
      <c r="D80" s="313"/>
      <c r="E80" s="313"/>
      <c r="F80" s="313"/>
      <c r="G80" s="313"/>
    </row>
  </sheetData>
  <sheetProtection/>
  <mergeCells count="4">
    <mergeCell ref="F19:F20"/>
    <mergeCell ref="A19:A20"/>
    <mergeCell ref="B19:C19"/>
    <mergeCell ref="D19:E19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7" customWidth="1"/>
    <col min="2" max="2" width="17.8515625" style="2" customWidth="1"/>
    <col min="3" max="3" width="18.421875" style="2" customWidth="1"/>
    <col min="4" max="4" width="16.57421875" style="2" customWidth="1"/>
    <col min="5" max="5" width="17.8515625" style="2" customWidth="1"/>
    <col min="6" max="6" width="21.28125" style="2" customWidth="1"/>
    <col min="7" max="15" width="9.28125" style="2" customWidth="1"/>
    <col min="16" max="16384" width="9.140625" style="2" customWidth="1"/>
  </cols>
  <sheetData>
    <row r="1" spans="1:6" ht="39.75" customHeight="1" thickBot="1">
      <c r="A1" s="47"/>
      <c r="B1" s="71" t="s">
        <v>48</v>
      </c>
      <c r="C1" s="71" t="s">
        <v>0</v>
      </c>
      <c r="D1" s="71" t="s">
        <v>49</v>
      </c>
      <c r="E1" s="71" t="s">
        <v>1</v>
      </c>
      <c r="F1" s="71" t="s">
        <v>156</v>
      </c>
    </row>
    <row r="2" spans="1:6" ht="18.75" customHeight="1">
      <c r="A2" s="339">
        <v>2002</v>
      </c>
      <c r="B2" s="252">
        <v>5</v>
      </c>
      <c r="C2" s="252">
        <v>6</v>
      </c>
      <c r="D2" s="322">
        <f>C2/B2</f>
        <v>1.2</v>
      </c>
      <c r="E2" s="252">
        <v>0</v>
      </c>
      <c r="F2" s="340" t="s">
        <v>2</v>
      </c>
    </row>
    <row r="3" spans="1:6" ht="18.75" customHeight="1">
      <c r="A3" s="339">
        <v>2003</v>
      </c>
      <c r="B3" s="252">
        <v>32</v>
      </c>
      <c r="C3" s="252">
        <v>29</v>
      </c>
      <c r="D3" s="322">
        <f aca="true" t="shared" si="0" ref="D3:D11">C3/B3</f>
        <v>0.90625</v>
      </c>
      <c r="E3" s="252">
        <v>10</v>
      </c>
      <c r="F3" s="340" t="s">
        <v>2</v>
      </c>
    </row>
    <row r="4" spans="1:6" ht="18.75" customHeight="1">
      <c r="A4" s="339">
        <v>2004</v>
      </c>
      <c r="B4" s="252">
        <v>88</v>
      </c>
      <c r="C4" s="252">
        <v>105</v>
      </c>
      <c r="D4" s="322">
        <f t="shared" si="0"/>
        <v>1.1931818181818181</v>
      </c>
      <c r="E4" s="252">
        <v>39</v>
      </c>
      <c r="F4" s="340">
        <v>1938.49</v>
      </c>
    </row>
    <row r="5" spans="1:6" ht="18.75" customHeight="1">
      <c r="A5" s="339">
        <v>2005</v>
      </c>
      <c r="B5" s="252">
        <v>159</v>
      </c>
      <c r="C5" s="252">
        <v>284</v>
      </c>
      <c r="D5" s="322">
        <f t="shared" si="0"/>
        <v>1.7861635220125787</v>
      </c>
      <c r="E5" s="252">
        <v>128</v>
      </c>
      <c r="F5" s="340">
        <v>6903.82</v>
      </c>
    </row>
    <row r="6" spans="1:6" ht="18.75" customHeight="1">
      <c r="A6" s="339">
        <v>2006</v>
      </c>
      <c r="B6" s="252">
        <v>228</v>
      </c>
      <c r="C6" s="252">
        <v>519</v>
      </c>
      <c r="D6" s="322">
        <f t="shared" si="0"/>
        <v>2.276315789473684</v>
      </c>
      <c r="E6" s="252">
        <v>324</v>
      </c>
      <c r="F6" s="340">
        <v>17145.22</v>
      </c>
    </row>
    <row r="7" spans="1:6" ht="18.75" customHeight="1">
      <c r="A7" s="339">
        <v>2007</v>
      </c>
      <c r="B7" s="252">
        <v>334</v>
      </c>
      <c r="C7" s="252">
        <v>834</v>
      </c>
      <c r="D7" s="322">
        <f t="shared" si="0"/>
        <v>2.497005988023952</v>
      </c>
      <c r="E7" s="252">
        <v>577</v>
      </c>
      <c r="F7" s="340">
        <v>40780.38</v>
      </c>
    </row>
    <row r="8" spans="1:6" ht="18.75" customHeight="1">
      <c r="A8" s="339">
        <v>2008</v>
      </c>
      <c r="B8" s="252">
        <v>409</v>
      </c>
      <c r="C8" s="252">
        <v>1244</v>
      </c>
      <c r="D8" s="322">
        <f t="shared" si="0"/>
        <v>3.041564792176039</v>
      </c>
      <c r="E8" s="252">
        <v>888</v>
      </c>
      <c r="F8" s="340">
        <v>63265.05</v>
      </c>
    </row>
    <row r="9" spans="1:6" ht="18.75" customHeight="1">
      <c r="A9" s="339">
        <v>2009</v>
      </c>
      <c r="B9" s="252">
        <v>380</v>
      </c>
      <c r="C9" s="252">
        <v>1202</v>
      </c>
      <c r="D9" s="322">
        <f t="shared" si="0"/>
        <v>3.163157894736842</v>
      </c>
      <c r="E9" s="252">
        <v>985</v>
      </c>
      <c r="F9" s="340">
        <v>82540.9266691311</v>
      </c>
    </row>
    <row r="10" spans="1:8" ht="18.75" customHeight="1">
      <c r="A10" s="339">
        <v>2010</v>
      </c>
      <c r="B10" s="252">
        <v>339</v>
      </c>
      <c r="C10" s="252">
        <v>1226</v>
      </c>
      <c r="D10" s="322">
        <f t="shared" si="0"/>
        <v>3.616519174041298</v>
      </c>
      <c r="E10" s="252">
        <v>1095</v>
      </c>
      <c r="F10" s="340">
        <v>105866.58832639825</v>
      </c>
      <c r="G10" s="105"/>
      <c r="H10" s="105"/>
    </row>
    <row r="11" spans="1:8" ht="18.75" customHeight="1" thickBot="1">
      <c r="A11" s="321">
        <v>2011</v>
      </c>
      <c r="B11" s="253">
        <v>341</v>
      </c>
      <c r="C11" s="253">
        <v>1451</v>
      </c>
      <c r="D11" s="323">
        <f t="shared" si="0"/>
        <v>4.255131964809384</v>
      </c>
      <c r="E11" s="253">
        <v>1125</v>
      </c>
      <c r="F11" s="341">
        <v>126789.59882539856</v>
      </c>
      <c r="H11" s="105"/>
    </row>
    <row r="12" spans="2:4" ht="12.75">
      <c r="B12" s="105"/>
      <c r="C12" s="117"/>
      <c r="D12" s="117"/>
    </row>
    <row r="13" spans="2:4" ht="12.75">
      <c r="B13" s="105"/>
      <c r="C13" s="117"/>
      <c r="D13" s="117"/>
    </row>
    <row r="14" spans="2:4" ht="12.75">
      <c r="B14" s="105"/>
      <c r="C14" s="117"/>
      <c r="D14" s="117"/>
    </row>
    <row r="15" spans="2:4" ht="12.75">
      <c r="B15" s="105"/>
      <c r="C15" s="117"/>
      <c r="D15" s="117"/>
    </row>
    <row r="16" spans="3:4" ht="12.75">
      <c r="C16" s="117"/>
      <c r="D16" s="117"/>
    </row>
    <row r="17" spans="3:8" ht="12.75">
      <c r="C17" s="117"/>
      <c r="D17" s="117"/>
      <c r="H17" s="5"/>
    </row>
    <row r="18" ht="12.75">
      <c r="H18" s="5"/>
    </row>
    <row r="19" ht="12.75">
      <c r="H19" s="5"/>
    </row>
    <row r="20" ht="12.75">
      <c r="H20" s="5"/>
    </row>
    <row r="21" ht="12.75">
      <c r="H21" s="5"/>
    </row>
    <row r="22" ht="12.75">
      <c r="H22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1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6.8515625" style="6" customWidth="1"/>
    <col min="2" max="10" width="10.28125" style="6" customWidth="1"/>
    <col min="11" max="16384" width="9.140625" style="6" customWidth="1"/>
  </cols>
  <sheetData>
    <row r="1" spans="1:10" ht="15" customHeight="1">
      <c r="A1" s="346"/>
      <c r="B1" s="348" t="s">
        <v>20</v>
      </c>
      <c r="C1" s="348" t="s">
        <v>27</v>
      </c>
      <c r="D1" s="348"/>
      <c r="E1" s="348"/>
      <c r="F1" s="348"/>
      <c r="G1" s="348"/>
      <c r="H1" s="348" t="s">
        <v>28</v>
      </c>
      <c r="I1" s="348"/>
      <c r="J1" s="350"/>
    </row>
    <row r="2" spans="1:10" ht="15" customHeight="1" thickBot="1">
      <c r="A2" s="347"/>
      <c r="B2" s="349"/>
      <c r="C2" s="195" t="s">
        <v>55</v>
      </c>
      <c r="D2" s="195" t="s">
        <v>56</v>
      </c>
      <c r="E2" s="195" t="s">
        <v>57</v>
      </c>
      <c r="F2" s="195" t="s">
        <v>58</v>
      </c>
      <c r="G2" s="195" t="s">
        <v>59</v>
      </c>
      <c r="H2" s="195" t="s">
        <v>56</v>
      </c>
      <c r="I2" s="195" t="s">
        <v>58</v>
      </c>
      <c r="J2" s="196" t="s">
        <v>59</v>
      </c>
    </row>
    <row r="3" spans="1:10" ht="15" customHeight="1">
      <c r="A3" s="339">
        <v>2007</v>
      </c>
      <c r="B3" s="197">
        <f>SUM(C3:J3)</f>
        <v>577</v>
      </c>
      <c r="C3" s="330">
        <v>14</v>
      </c>
      <c r="D3" s="330">
        <v>25</v>
      </c>
      <c r="E3" s="330">
        <v>3</v>
      </c>
      <c r="F3" s="330">
        <v>15</v>
      </c>
      <c r="G3" s="330">
        <v>423</v>
      </c>
      <c r="H3" s="330">
        <v>0</v>
      </c>
      <c r="I3" s="330">
        <v>63</v>
      </c>
      <c r="J3" s="331">
        <v>34</v>
      </c>
    </row>
    <row r="4" spans="1:10" ht="15" customHeight="1">
      <c r="A4" s="339">
        <v>2008</v>
      </c>
      <c r="B4" s="197">
        <f>SUM(C4:J4)</f>
        <v>888</v>
      </c>
      <c r="C4" s="115">
        <v>32</v>
      </c>
      <c r="D4" s="115">
        <v>41</v>
      </c>
      <c r="E4" s="115">
        <v>4</v>
      </c>
      <c r="F4" s="115">
        <v>22</v>
      </c>
      <c r="G4" s="114">
        <v>636</v>
      </c>
      <c r="H4" s="114">
        <v>1</v>
      </c>
      <c r="I4" s="114">
        <v>107</v>
      </c>
      <c r="J4" s="198">
        <v>45</v>
      </c>
    </row>
    <row r="5" spans="1:10" ht="15" customHeight="1">
      <c r="A5" s="339">
        <v>2009</v>
      </c>
      <c r="B5" s="197">
        <f>SUM(C5:J5)</f>
        <v>985</v>
      </c>
      <c r="C5" s="330">
        <v>32</v>
      </c>
      <c r="D5" s="330">
        <v>47</v>
      </c>
      <c r="E5" s="330">
        <v>8</v>
      </c>
      <c r="F5" s="330">
        <v>26</v>
      </c>
      <c r="G5" s="330">
        <v>690</v>
      </c>
      <c r="H5" s="330">
        <v>2</v>
      </c>
      <c r="I5" s="330">
        <v>130</v>
      </c>
      <c r="J5" s="331">
        <v>50</v>
      </c>
    </row>
    <row r="6" spans="1:10" ht="15" customHeight="1">
      <c r="A6" s="339">
        <v>2010</v>
      </c>
      <c r="B6" s="197">
        <f>SUM(C6:J6)</f>
        <v>1095</v>
      </c>
      <c r="C6" s="115">
        <v>36</v>
      </c>
      <c r="D6" s="115">
        <v>48</v>
      </c>
      <c r="E6" s="115">
        <v>9</v>
      </c>
      <c r="F6" s="115">
        <v>32</v>
      </c>
      <c r="G6" s="114">
        <v>755</v>
      </c>
      <c r="H6" s="114">
        <v>2</v>
      </c>
      <c r="I6" s="114">
        <v>141</v>
      </c>
      <c r="J6" s="198">
        <v>72</v>
      </c>
    </row>
    <row r="7" spans="1:10" ht="15" customHeight="1">
      <c r="A7" s="339">
        <v>2011</v>
      </c>
      <c r="B7" s="197">
        <f>SUM(C7:J7)</f>
        <v>1125</v>
      </c>
      <c r="C7" s="115">
        <v>43</v>
      </c>
      <c r="D7" s="115">
        <v>40</v>
      </c>
      <c r="E7" s="115">
        <v>10</v>
      </c>
      <c r="F7" s="115">
        <v>35</v>
      </c>
      <c r="G7" s="114">
        <v>772</v>
      </c>
      <c r="H7" s="114">
        <v>2</v>
      </c>
      <c r="I7" s="114">
        <v>128</v>
      </c>
      <c r="J7" s="198">
        <v>95</v>
      </c>
    </row>
    <row r="8" spans="1:10" ht="26.25" customHeight="1">
      <c r="A8" s="339" t="s">
        <v>3</v>
      </c>
      <c r="B8" s="327">
        <f aca="true" t="shared" si="0" ref="B8:J8">B6/B5-1</f>
        <v>0.11167512690355319</v>
      </c>
      <c r="C8" s="328">
        <f t="shared" si="0"/>
        <v>0.125</v>
      </c>
      <c r="D8" s="328">
        <f t="shared" si="0"/>
        <v>0.02127659574468077</v>
      </c>
      <c r="E8" s="328">
        <f t="shared" si="0"/>
        <v>0.125</v>
      </c>
      <c r="F8" s="328">
        <f t="shared" si="0"/>
        <v>0.23076923076923084</v>
      </c>
      <c r="G8" s="328">
        <f t="shared" si="0"/>
        <v>0.09420289855072461</v>
      </c>
      <c r="H8" s="328">
        <f t="shared" si="0"/>
        <v>0</v>
      </c>
      <c r="I8" s="328">
        <f t="shared" si="0"/>
        <v>0.08461538461538454</v>
      </c>
      <c r="J8" s="329">
        <f t="shared" si="0"/>
        <v>0.43999999999999995</v>
      </c>
    </row>
    <row r="9" spans="1:10" ht="26.25" customHeight="1" thickBot="1">
      <c r="A9" s="344" t="s">
        <v>116</v>
      </c>
      <c r="B9" s="324">
        <f aca="true" t="shared" si="1" ref="B9:J9">B7/B6-1</f>
        <v>0.027397260273972712</v>
      </c>
      <c r="C9" s="325">
        <f t="shared" si="1"/>
        <v>0.19444444444444442</v>
      </c>
      <c r="D9" s="325">
        <f t="shared" si="1"/>
        <v>-0.16666666666666663</v>
      </c>
      <c r="E9" s="325">
        <f t="shared" si="1"/>
        <v>0.11111111111111116</v>
      </c>
      <c r="F9" s="325">
        <f t="shared" si="1"/>
        <v>0.09375</v>
      </c>
      <c r="G9" s="325">
        <f t="shared" si="1"/>
        <v>0.02251655629139071</v>
      </c>
      <c r="H9" s="325">
        <f t="shared" si="1"/>
        <v>0</v>
      </c>
      <c r="I9" s="325">
        <f t="shared" si="1"/>
        <v>-0.09219858156028371</v>
      </c>
      <c r="J9" s="326">
        <f t="shared" si="1"/>
        <v>0.3194444444444444</v>
      </c>
    </row>
    <row r="10" spans="1:10" ht="12.75">
      <c r="A10" s="345" t="s">
        <v>78</v>
      </c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5:11" ht="12.75">
      <c r="E12" s="118"/>
      <c r="G12" s="106"/>
      <c r="H12" s="107"/>
      <c r="I12" s="199"/>
      <c r="J12" s="106"/>
      <c r="K12" s="108"/>
    </row>
    <row r="13" spans="6:10" ht="12.75">
      <c r="F13" s="118"/>
      <c r="G13" s="118"/>
      <c r="J13" s="118"/>
    </row>
  </sheetData>
  <sheetProtection/>
  <mergeCells count="5">
    <mergeCell ref="A10:J10"/>
    <mergeCell ref="A1:A2"/>
    <mergeCell ref="B1:B2"/>
    <mergeCell ref="C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0:I37"/>
  <sheetViews>
    <sheetView zoomScale="80" zoomScaleNormal="80" zoomScalePageLayoutView="0" workbookViewId="0" topLeftCell="A1">
      <selection activeCell="A20" sqref="A20:I20"/>
    </sheetView>
  </sheetViews>
  <sheetFormatPr defaultColWidth="9.140625" defaultRowHeight="12.75" outlineLevelRow="1"/>
  <cols>
    <col min="1" max="1" width="29.00390625" style="2" customWidth="1"/>
    <col min="2" max="2" width="19.7109375" style="2" customWidth="1"/>
    <col min="3" max="3" width="18.8515625" style="2" customWidth="1"/>
    <col min="4" max="4" width="4.8515625" style="2" customWidth="1"/>
    <col min="5" max="5" width="29.421875" style="2" customWidth="1"/>
    <col min="6" max="6" width="18.7109375" style="2" customWidth="1"/>
    <col min="7" max="7" width="4.8515625" style="2" customWidth="1"/>
    <col min="8" max="8" width="29.421875" style="2" customWidth="1"/>
    <col min="9" max="9" width="21.7109375" style="2" customWidth="1"/>
    <col min="10" max="14" width="10.140625" style="2" customWidth="1"/>
    <col min="15" max="16384" width="9.140625" style="2" customWidth="1"/>
  </cols>
  <sheetData>
    <row r="20" spans="1:9" ht="15.75" thickBot="1">
      <c r="A20" s="351">
        <v>40908</v>
      </c>
      <c r="B20" s="351"/>
      <c r="C20" s="351"/>
      <c r="D20" s="351"/>
      <c r="E20" s="351"/>
      <c r="F20" s="351"/>
      <c r="G20" s="351"/>
      <c r="H20" s="351"/>
      <c r="I20" s="351"/>
    </row>
    <row r="21" spans="1:9" ht="30.75" customHeight="1" thickBot="1">
      <c r="A21" s="185" t="s">
        <v>60</v>
      </c>
      <c r="B21" s="186" t="s">
        <v>48</v>
      </c>
      <c r="C21" s="187" t="s">
        <v>111</v>
      </c>
      <c r="D21" s="165"/>
      <c r="E21" s="185" t="s">
        <v>60</v>
      </c>
      <c r="F21" s="187" t="s">
        <v>110</v>
      </c>
      <c r="G21" s="165"/>
      <c r="H21" s="185" t="s">
        <v>60</v>
      </c>
      <c r="I21" s="187" t="s">
        <v>112</v>
      </c>
    </row>
    <row r="22" spans="1:9" ht="17.25" customHeight="1">
      <c r="A22" s="380" t="s">
        <v>54</v>
      </c>
      <c r="B22" s="381">
        <v>241</v>
      </c>
      <c r="C22" s="382">
        <v>0.7067448680351907</v>
      </c>
      <c r="D22" s="383"/>
      <c r="E22" s="380" t="s">
        <v>54</v>
      </c>
      <c r="F22" s="382">
        <v>0.7037037037037037</v>
      </c>
      <c r="G22" s="383"/>
      <c r="H22" s="380" t="s">
        <v>54</v>
      </c>
      <c r="I22" s="382">
        <v>0.734209614661331</v>
      </c>
    </row>
    <row r="23" spans="1:9" ht="17.25" customHeight="1">
      <c r="A23" s="384" t="s">
        <v>50</v>
      </c>
      <c r="B23" s="385">
        <v>25</v>
      </c>
      <c r="C23" s="386">
        <v>0.07331378299120235</v>
      </c>
      <c r="D23" s="387"/>
      <c r="E23" s="384" t="s">
        <v>50</v>
      </c>
      <c r="F23" s="386">
        <v>0.08274231678486997</v>
      </c>
      <c r="G23" s="388"/>
      <c r="H23" s="384" t="s">
        <v>50</v>
      </c>
      <c r="I23" s="386">
        <v>0.09946878310558623</v>
      </c>
    </row>
    <row r="24" spans="1:9" ht="17.25" customHeight="1">
      <c r="A24" s="384" t="s">
        <v>53</v>
      </c>
      <c r="B24" s="385">
        <v>20</v>
      </c>
      <c r="C24" s="386">
        <v>0.05865102639296188</v>
      </c>
      <c r="D24" s="387"/>
      <c r="E24" s="384" t="s">
        <v>53</v>
      </c>
      <c r="F24" s="386">
        <v>0.06461780929866036</v>
      </c>
      <c r="G24" s="388"/>
      <c r="H24" s="384" t="s">
        <v>51</v>
      </c>
      <c r="I24" s="386">
        <v>0.06690334743667815</v>
      </c>
    </row>
    <row r="25" spans="1:9" ht="17.25" customHeight="1">
      <c r="A25" s="384" t="s">
        <v>51</v>
      </c>
      <c r="B25" s="385">
        <v>13</v>
      </c>
      <c r="C25" s="386">
        <v>0.03812316715542522</v>
      </c>
      <c r="D25" s="387"/>
      <c r="E25" s="384" t="s">
        <v>87</v>
      </c>
      <c r="F25" s="386">
        <v>0.029944838455476755</v>
      </c>
      <c r="G25" s="388"/>
      <c r="H25" s="384" t="s">
        <v>53</v>
      </c>
      <c r="I25" s="386">
        <v>0.04413817487520411</v>
      </c>
    </row>
    <row r="26" spans="1:9" ht="17.25" customHeight="1">
      <c r="A26" s="384" t="s">
        <v>52</v>
      </c>
      <c r="B26" s="385">
        <v>10</v>
      </c>
      <c r="C26" s="389">
        <v>0.02932551319648094</v>
      </c>
      <c r="D26" s="390"/>
      <c r="E26" s="384" t="s">
        <v>51</v>
      </c>
      <c r="F26" s="389">
        <v>0.029156816390858944</v>
      </c>
      <c r="G26" s="391"/>
      <c r="H26" s="384" t="s">
        <v>52</v>
      </c>
      <c r="I26" s="389">
        <v>0.01469252433184357</v>
      </c>
    </row>
    <row r="27" spans="1:9" s="3" customFormat="1" ht="17.25" customHeight="1" thickBot="1">
      <c r="A27" s="188" t="s">
        <v>113</v>
      </c>
      <c r="B27" s="189">
        <v>32</v>
      </c>
      <c r="C27" s="190">
        <v>0.093841642228739</v>
      </c>
      <c r="D27" s="383"/>
      <c r="E27" s="188" t="s">
        <v>113</v>
      </c>
      <c r="F27" s="190">
        <v>0.08983451536643017</v>
      </c>
      <c r="G27" s="383"/>
      <c r="H27" s="188" t="s">
        <v>113</v>
      </c>
      <c r="I27" s="190">
        <v>0.040587555589357005</v>
      </c>
    </row>
    <row r="28" spans="1:9" s="3" customFormat="1" ht="15" customHeight="1">
      <c r="A28" s="200"/>
      <c r="B28" s="201"/>
      <c r="C28" s="202"/>
      <c r="D28" s="383"/>
      <c r="E28" s="200"/>
      <c r="F28" s="202"/>
      <c r="G28" s="383"/>
      <c r="H28" s="200"/>
      <c r="I28" s="202"/>
    </row>
    <row r="29" spans="1:9" ht="15.75" hidden="1" outlineLevel="1" thickBot="1">
      <c r="A29" s="392">
        <v>40543</v>
      </c>
      <c r="B29" s="392"/>
      <c r="C29" s="392"/>
      <c r="D29" s="392"/>
      <c r="E29" s="392"/>
      <c r="F29" s="392"/>
      <c r="G29" s="392"/>
      <c r="H29" s="392"/>
      <c r="I29" s="392"/>
    </row>
    <row r="30" spans="1:9" ht="30.75" hidden="1" outlineLevel="1" thickBot="1">
      <c r="A30" s="185" t="s">
        <v>60</v>
      </c>
      <c r="B30" s="186" t="s">
        <v>48</v>
      </c>
      <c r="C30" s="187" t="s">
        <v>111</v>
      </c>
      <c r="D30" s="393"/>
      <c r="E30" s="185" t="s">
        <v>60</v>
      </c>
      <c r="F30" s="187" t="s">
        <v>110</v>
      </c>
      <c r="G30" s="393"/>
      <c r="H30" s="185" t="s">
        <v>60</v>
      </c>
      <c r="I30" s="187" t="s">
        <v>112</v>
      </c>
    </row>
    <row r="31" spans="1:9" ht="17.25" customHeight="1" hidden="1" outlineLevel="1">
      <c r="A31" s="380" t="s">
        <v>54</v>
      </c>
      <c r="B31" s="381">
        <v>236</v>
      </c>
      <c r="C31" s="382">
        <v>0.696165191740413</v>
      </c>
      <c r="D31" s="393"/>
      <c r="E31" s="380" t="s">
        <v>54</v>
      </c>
      <c r="F31" s="382">
        <v>0.7001733102253033</v>
      </c>
      <c r="G31" s="393"/>
      <c r="H31" s="380" t="s">
        <v>54</v>
      </c>
      <c r="I31" s="382">
        <v>0.7230252889097457</v>
      </c>
    </row>
    <row r="32" spans="1:9" ht="17.25" customHeight="1" hidden="1" outlineLevel="1">
      <c r="A32" s="384" t="s">
        <v>50</v>
      </c>
      <c r="B32" s="385">
        <v>25</v>
      </c>
      <c r="C32" s="386">
        <v>0.07374631268436578</v>
      </c>
      <c r="D32" s="393"/>
      <c r="E32" s="384" t="s">
        <v>50</v>
      </c>
      <c r="F32" s="386">
        <v>0.0805892547660312</v>
      </c>
      <c r="G32" s="393"/>
      <c r="H32" s="384" t="s">
        <v>50</v>
      </c>
      <c r="I32" s="386">
        <v>0.12587267067197494</v>
      </c>
    </row>
    <row r="33" spans="1:9" ht="17.25" customHeight="1" hidden="1" outlineLevel="1">
      <c r="A33" s="384" t="s">
        <v>53</v>
      </c>
      <c r="B33" s="385">
        <v>21</v>
      </c>
      <c r="C33" s="386">
        <v>0.061946902654867256</v>
      </c>
      <c r="D33" s="393"/>
      <c r="E33" s="384" t="s">
        <v>53</v>
      </c>
      <c r="F33" s="386">
        <v>0.0632582322357019</v>
      </c>
      <c r="G33" s="393"/>
      <c r="H33" s="384" t="s">
        <v>53</v>
      </c>
      <c r="I33" s="386">
        <v>0.058404932035615593</v>
      </c>
    </row>
    <row r="34" spans="1:9" ht="17.25" customHeight="1" hidden="1" outlineLevel="1">
      <c r="A34" s="384" t="s">
        <v>51</v>
      </c>
      <c r="B34" s="385">
        <v>13</v>
      </c>
      <c r="C34" s="386">
        <v>0.038348082595870206</v>
      </c>
      <c r="D34" s="393"/>
      <c r="E34" s="384" t="s">
        <v>51</v>
      </c>
      <c r="F34" s="386">
        <v>0.030329289428076257</v>
      </c>
      <c r="G34" s="393"/>
      <c r="H34" s="384" t="s">
        <v>51</v>
      </c>
      <c r="I34" s="386">
        <v>0.040548639459409064</v>
      </c>
    </row>
    <row r="35" spans="1:9" ht="17.25" customHeight="1" hidden="1" outlineLevel="1">
      <c r="A35" s="384" t="s">
        <v>52</v>
      </c>
      <c r="B35" s="385">
        <v>10</v>
      </c>
      <c r="C35" s="389">
        <v>0.029498525073746312</v>
      </c>
      <c r="D35" s="393"/>
      <c r="E35" s="384" t="s">
        <v>52</v>
      </c>
      <c r="F35" s="389">
        <v>0.01733102253032929</v>
      </c>
      <c r="G35" s="393"/>
      <c r="H35" s="384" t="s">
        <v>52</v>
      </c>
      <c r="I35" s="389">
        <v>0.01458529981723604</v>
      </c>
    </row>
    <row r="36" spans="1:9" ht="17.25" customHeight="1" hidden="1" outlineLevel="1" thickBot="1">
      <c r="A36" s="188" t="s">
        <v>113</v>
      </c>
      <c r="B36" s="189">
        <v>34</v>
      </c>
      <c r="C36" s="190">
        <v>0.10029498525073746</v>
      </c>
      <c r="D36" s="393"/>
      <c r="E36" s="188" t="s">
        <v>113</v>
      </c>
      <c r="F36" s="190">
        <v>0.10831889081455814</v>
      </c>
      <c r="G36" s="393"/>
      <c r="H36" s="188" t="s">
        <v>113</v>
      </c>
      <c r="I36" s="190">
        <v>0.03756316910601876</v>
      </c>
    </row>
    <row r="37" ht="12.75" customHeight="1" collapsed="1">
      <c r="F37" s="53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">
    <mergeCell ref="A29:I29"/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K1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9.8515625" style="25" customWidth="1"/>
    <col min="2" max="3" width="22.140625" style="25" customWidth="1"/>
    <col min="4" max="4" width="20.57421875" style="25" customWidth="1"/>
    <col min="5" max="5" width="20.57421875" style="25" customWidth="1" collapsed="1"/>
    <col min="6" max="7" width="21.140625" style="25" customWidth="1"/>
    <col min="8" max="8" width="24.8515625" style="25" bestFit="1" customWidth="1"/>
    <col min="9" max="9" width="22.00390625" style="25" customWidth="1"/>
    <col min="10" max="13" width="19.8515625" style="25" customWidth="1"/>
    <col min="14" max="14" width="13.421875" style="25" customWidth="1"/>
    <col min="15" max="15" width="12.7109375" style="25" bestFit="1" customWidth="1"/>
    <col min="16" max="17" width="9.140625" style="25" customWidth="1"/>
    <col min="18" max="18" width="12.140625" style="25" bestFit="1" customWidth="1"/>
    <col min="19" max="19" width="11.57421875" style="25" bestFit="1" customWidth="1"/>
    <col min="20" max="20" width="11.7109375" style="25" bestFit="1" customWidth="1"/>
    <col min="21" max="22" width="11.57421875" style="25" bestFit="1" customWidth="1"/>
    <col min="23" max="16384" width="9.140625" style="25" customWidth="1"/>
  </cols>
  <sheetData>
    <row r="1" s="136" customFormat="1" ht="21" thickBot="1">
      <c r="A1" s="139" t="s">
        <v>74</v>
      </c>
    </row>
    <row r="2" spans="1:36" ht="33.75" customHeight="1" thickBot="1">
      <c r="A2" s="29" t="s">
        <v>19</v>
      </c>
      <c r="B2" s="113" t="s">
        <v>83</v>
      </c>
      <c r="C2" s="113" t="s">
        <v>7</v>
      </c>
      <c r="D2" s="113" t="s">
        <v>115</v>
      </c>
      <c r="E2" s="30" t="s">
        <v>116</v>
      </c>
      <c r="F2" s="31"/>
      <c r="G2" s="3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7.25" customHeight="1">
      <c r="A3" s="32" t="s">
        <v>31</v>
      </c>
      <c r="B3" s="61">
        <v>286.0673313850001</v>
      </c>
      <c r="C3" s="166">
        <v>230.08182518160004</v>
      </c>
      <c r="D3" s="205">
        <v>-55.985506203400064</v>
      </c>
      <c r="E3" s="167">
        <v>-0.19570744388163874</v>
      </c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ht="17.25" customHeight="1">
      <c r="A4" s="34" t="s">
        <v>13</v>
      </c>
      <c r="B4" s="59">
        <v>252.52655211160004</v>
      </c>
      <c r="C4" s="168">
        <v>186.1931227874</v>
      </c>
      <c r="D4" s="205">
        <v>-66.33342932420004</v>
      </c>
      <c r="E4" s="167">
        <v>-0.2626790282824796</v>
      </c>
      <c r="F4" s="33"/>
      <c r="G4" s="3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17.25" customHeight="1">
      <c r="A5" s="34" t="s">
        <v>17</v>
      </c>
      <c r="B5" s="59">
        <v>8351.820732331102</v>
      </c>
      <c r="C5" s="168">
        <v>9471.916826505607</v>
      </c>
      <c r="D5" s="205">
        <v>1120.0960941745052</v>
      </c>
      <c r="E5" s="167">
        <v>0.134114001015186</v>
      </c>
      <c r="F5" s="33"/>
      <c r="G5" s="3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ht="17.25" customHeight="1">
      <c r="A6" s="57" t="s">
        <v>84</v>
      </c>
      <c r="B6" s="60">
        <v>8890.414615827702</v>
      </c>
      <c r="C6" s="169">
        <v>9888.191774474608</v>
      </c>
      <c r="D6" s="206">
        <v>997.7771586469062</v>
      </c>
      <c r="E6" s="170">
        <v>0.11223066659574599</v>
      </c>
      <c r="F6" s="37"/>
      <c r="G6" s="37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7.25" customHeight="1">
      <c r="A7" s="34" t="s">
        <v>70</v>
      </c>
      <c r="B7" s="85">
        <v>96976.17371057055</v>
      </c>
      <c r="C7" s="85">
        <v>116901.40705092395</v>
      </c>
      <c r="D7" s="85">
        <v>19925.2333403534</v>
      </c>
      <c r="E7" s="171">
        <v>0.20546524551299683</v>
      </c>
      <c r="F7" s="37"/>
      <c r="G7" s="3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7.25" customHeight="1" thickBot="1">
      <c r="A8" s="35" t="s">
        <v>71</v>
      </c>
      <c r="B8" s="36">
        <v>105866.58832639825</v>
      </c>
      <c r="C8" s="172">
        <v>126789.59882539856</v>
      </c>
      <c r="D8" s="207">
        <v>20923.010499000302</v>
      </c>
      <c r="E8" s="112">
        <v>0.19763563584851118</v>
      </c>
      <c r="F8" s="37"/>
      <c r="G8" s="3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1" ht="16.5" customHeight="1">
      <c r="A9" s="63"/>
      <c r="B9" s="63"/>
      <c r="C9" s="63"/>
      <c r="D9" s="6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5" ht="20.25" customHeight="1" thickBot="1">
      <c r="A10" s="62" t="s">
        <v>72</v>
      </c>
      <c r="B10" s="38"/>
      <c r="C10" s="19"/>
      <c r="D10" s="1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4" ht="15.75" thickBot="1">
      <c r="A11" s="29" t="s">
        <v>19</v>
      </c>
      <c r="B11" s="113" t="s">
        <v>83</v>
      </c>
      <c r="C11" s="113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8.75" customHeight="1">
      <c r="A12" s="32" t="s">
        <v>31</v>
      </c>
      <c r="B12" s="123">
        <v>0.03217705177390842</v>
      </c>
      <c r="C12" s="123">
        <v>0.023268341718000816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8.75" customHeight="1">
      <c r="A13" s="34" t="s">
        <v>13</v>
      </c>
      <c r="B13" s="124">
        <v>0.028404361666330417</v>
      </c>
      <c r="C13" s="124">
        <v>0.018829845439288423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8.75" customHeight="1">
      <c r="A14" s="34" t="s">
        <v>17</v>
      </c>
      <c r="B14" s="124">
        <v>0.9394185865597612</v>
      </c>
      <c r="C14" s="124">
        <v>0.9579018128427107</v>
      </c>
      <c r="E14" s="24" t="s">
        <v>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8.75" customHeight="1" thickBot="1">
      <c r="A15" s="55" t="s">
        <v>84</v>
      </c>
      <c r="B15" s="125">
        <v>1</v>
      </c>
      <c r="C15" s="125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8:37" ht="12.75"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8:37" ht="12.75"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8:37" ht="12.75"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8:37" ht="12.75"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8:37" ht="12.75"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8:37" ht="12.75"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8:37" ht="12.75"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8:37" ht="12.75"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8:37" ht="12.75"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12.75">
      <c r="A25" s="24"/>
      <c r="B25" s="24"/>
      <c r="C25" s="24"/>
      <c r="D25" s="24"/>
      <c r="E25" s="24"/>
      <c r="F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ht="12.75">
      <c r="A26" s="24"/>
      <c r="B26" s="24"/>
      <c r="C26" s="24"/>
      <c r="D26" s="24"/>
      <c r="E26" s="24"/>
      <c r="F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ht="12.75">
      <c r="A27" s="24"/>
      <c r="B27" s="24"/>
      <c r="C27" s="24"/>
      <c r="D27" s="24"/>
      <c r="E27" s="24"/>
      <c r="F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ht="12.75">
      <c r="A28" s="24"/>
      <c r="B28" s="24"/>
      <c r="C28" s="24"/>
      <c r="D28" s="24"/>
      <c r="E28" s="24"/>
      <c r="F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ht="12.75">
      <c r="A29" s="24"/>
      <c r="B29" s="24"/>
      <c r="C29" s="24"/>
      <c r="D29" s="24"/>
      <c r="E29" s="24"/>
      <c r="F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ht="12.75">
      <c r="A30" s="24"/>
      <c r="B30" s="24"/>
      <c r="C30" s="26"/>
      <c r="D30" s="24"/>
      <c r="E30" s="24"/>
      <c r="F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.75">
      <c r="A31" s="24"/>
      <c r="B31" s="9"/>
      <c r="C31" s="39"/>
      <c r="D31" s="1"/>
      <c r="E31" s="1"/>
      <c r="F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2.75">
      <c r="A32" s="24"/>
      <c r="B32" s="9"/>
      <c r="C32" s="39"/>
      <c r="D32" s="1"/>
      <c r="E32" s="1"/>
      <c r="F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12.75">
      <c r="A33" s="24"/>
      <c r="B33" s="9"/>
      <c r="C33" s="39"/>
      <c r="D33" s="1"/>
      <c r="E33" s="1"/>
      <c r="F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ht="12.75">
      <c r="A34" s="24"/>
      <c r="B34" s="9"/>
      <c r="C34" s="39"/>
      <c r="D34" s="1"/>
      <c r="E34" s="1"/>
      <c r="F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ht="12.75">
      <c r="A35" s="24"/>
      <c r="B35" s="9"/>
      <c r="C35" s="39"/>
      <c r="D35" s="1"/>
      <c r="E35" s="1"/>
      <c r="F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2.75">
      <c r="A36" s="24"/>
      <c r="B36" s="24"/>
      <c r="C36" s="24"/>
      <c r="D36" s="1"/>
      <c r="E36" s="24"/>
      <c r="F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ht="12.75">
      <c r="A37" s="24"/>
      <c r="B37" s="24"/>
      <c r="C37" s="24"/>
      <c r="D37" s="24"/>
      <c r="E37" s="24"/>
      <c r="F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2.75">
      <c r="A38" s="24"/>
      <c r="B38" s="26"/>
      <c r="C38" s="26"/>
      <c r="D38" s="24"/>
      <c r="E38" s="24"/>
      <c r="F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6" ht="18.75" thickBot="1">
      <c r="A39" s="62" t="s">
        <v>85</v>
      </c>
      <c r="C39" s="40"/>
      <c r="D39" s="41"/>
      <c r="E39" s="41"/>
      <c r="F39" s="24"/>
    </row>
    <row r="40" spans="1:6" ht="15.75" thickBot="1">
      <c r="A40" s="29" t="s">
        <v>19</v>
      </c>
      <c r="B40" s="122">
        <v>40543</v>
      </c>
      <c r="C40" s="122">
        <v>40908</v>
      </c>
      <c r="D40" s="41"/>
      <c r="E40" s="41"/>
      <c r="F40" s="24"/>
    </row>
    <row r="41" spans="1:6" ht="19.5" customHeight="1">
      <c r="A41" s="32" t="s">
        <v>70</v>
      </c>
      <c r="B41" s="209">
        <v>0.9160224698238354</v>
      </c>
      <c r="C41" s="126">
        <v>0.9220110177326801</v>
      </c>
      <c r="D41" s="41"/>
      <c r="E41" s="41"/>
      <c r="F41" s="24"/>
    </row>
    <row r="42" spans="1:6" ht="19.5" customHeight="1">
      <c r="A42" s="32" t="s">
        <v>31</v>
      </c>
      <c r="B42" s="210">
        <v>0.0027021493363234045</v>
      </c>
      <c r="C42" s="126">
        <v>0.0018146742896351048</v>
      </c>
      <c r="D42" s="24"/>
      <c r="E42" s="24"/>
      <c r="F42" s="24"/>
    </row>
    <row r="43" spans="1:28" ht="19.5" customHeight="1">
      <c r="A43" s="34" t="s">
        <v>13</v>
      </c>
      <c r="B43" s="210">
        <v>0.0023853281389689548</v>
      </c>
      <c r="C43" s="126">
        <v>0.0014685204820610387</v>
      </c>
      <c r="D43" s="24"/>
      <c r="E43" s="24"/>
      <c r="F43" s="24"/>
      <c r="G43" s="24"/>
      <c r="H43" s="42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9.5" customHeight="1" thickBot="1">
      <c r="A44" s="54" t="s">
        <v>17</v>
      </c>
      <c r="B44" s="211">
        <v>0.07889005270087222</v>
      </c>
      <c r="C44" s="127">
        <v>0.07470578749562372</v>
      </c>
      <c r="D44" s="42"/>
      <c r="E44" s="42"/>
      <c r="H44" s="42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3:28" ht="17.25" customHeight="1">
      <c r="C45" s="42"/>
      <c r="D45" s="42"/>
      <c r="E45" s="42"/>
      <c r="H45" s="4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3:28" ht="17.25" customHeight="1">
      <c r="C46" s="42"/>
      <c r="D46" s="42"/>
      <c r="E46" s="42"/>
      <c r="H46" s="42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3:28" ht="17.25" customHeight="1">
      <c r="C47" s="42"/>
      <c r="D47" s="42"/>
      <c r="E47" s="42"/>
      <c r="H47" s="4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3:28" ht="16.5" customHeight="1">
      <c r="C48" s="42"/>
      <c r="D48" s="42"/>
      <c r="E48" s="42"/>
      <c r="H48" s="4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3:28" ht="18.75" customHeight="1">
      <c r="C49" s="42"/>
      <c r="D49" s="42"/>
      <c r="E49" s="42"/>
      <c r="H49" s="4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3:28" ht="18.75" customHeight="1">
      <c r="C50" s="42"/>
      <c r="D50" s="42"/>
      <c r="E50" s="42"/>
      <c r="H50" s="4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3:28" ht="18.75" customHeight="1">
      <c r="C51" s="42"/>
      <c r="D51" s="42"/>
      <c r="E51" s="42"/>
      <c r="H51" s="4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3:28" ht="18.75" customHeight="1">
      <c r="C52" s="42"/>
      <c r="D52" s="42"/>
      <c r="E52" s="42"/>
      <c r="H52" s="42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3:28" ht="18.75" customHeight="1">
      <c r="C53" s="42"/>
      <c r="D53" s="42"/>
      <c r="E53" s="42"/>
      <c r="H53" s="42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3:28" ht="18.75" customHeight="1">
      <c r="C54" s="42"/>
      <c r="D54" s="42"/>
      <c r="E54" s="42"/>
      <c r="H54" s="4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3:28" ht="18.75" customHeight="1">
      <c r="C55" s="42"/>
      <c r="D55" s="42"/>
      <c r="E55" s="42"/>
      <c r="H55" s="42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3:28" ht="18.75" customHeight="1">
      <c r="C56" s="42"/>
      <c r="D56" s="42"/>
      <c r="E56" s="42"/>
      <c r="H56" s="42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3:28" ht="18.75" customHeight="1">
      <c r="C57" s="42"/>
      <c r="D57" s="42"/>
      <c r="E57" s="42"/>
      <c r="H57" s="4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3:28" ht="18.75" customHeight="1">
      <c r="C58" s="42"/>
      <c r="D58" s="42"/>
      <c r="E58" s="42"/>
      <c r="H58" s="4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3:28" ht="18.75" customHeight="1">
      <c r="C59" s="42"/>
      <c r="D59" s="42"/>
      <c r="E59" s="42"/>
      <c r="H59" s="42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s="136" customFormat="1" ht="21.75" customHeight="1" thickBot="1">
      <c r="A60" s="135" t="s">
        <v>75</v>
      </c>
      <c r="C60" s="137"/>
      <c r="D60" s="137"/>
      <c r="E60" s="137"/>
      <c r="H60" s="137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</row>
    <row r="61" spans="1:33" ht="34.5" customHeight="1" thickBot="1">
      <c r="A61" s="29" t="s">
        <v>19</v>
      </c>
      <c r="B61" s="113" t="s">
        <v>83</v>
      </c>
      <c r="C61" s="113" t="s">
        <v>7</v>
      </c>
      <c r="D61" s="113" t="s">
        <v>115</v>
      </c>
      <c r="E61" s="30" t="s">
        <v>116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17.25" customHeight="1">
      <c r="A62" s="32" t="s">
        <v>31</v>
      </c>
      <c r="B62" s="61">
        <v>281.34764225500004</v>
      </c>
      <c r="C62" s="61">
        <v>227.00851606160003</v>
      </c>
      <c r="D62" s="205">
        <v>-54.339126193400006</v>
      </c>
      <c r="E62" s="68">
        <v>-0.19313872957268152</v>
      </c>
      <c r="F62" s="18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17.25" customHeight="1">
      <c r="A63" s="34" t="s">
        <v>13</v>
      </c>
      <c r="B63" s="59">
        <v>245.2173667415999</v>
      </c>
      <c r="C63" s="59">
        <v>181.8497268274</v>
      </c>
      <c r="D63" s="205">
        <v>-63.36763991419991</v>
      </c>
      <c r="E63" s="68">
        <v>-0.2584141602865109</v>
      </c>
      <c r="F63" s="18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17.25" customHeight="1">
      <c r="A64" s="34" t="s">
        <v>17</v>
      </c>
      <c r="B64" s="59">
        <v>7775.720647201103</v>
      </c>
      <c r="C64" s="59">
        <v>8625.298262615603</v>
      </c>
      <c r="D64" s="205">
        <v>849.5776154144996</v>
      </c>
      <c r="E64" s="68">
        <v>0.10926030575960932</v>
      </c>
      <c r="F64" s="18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17.25" customHeight="1">
      <c r="A65" s="57" t="s">
        <v>84</v>
      </c>
      <c r="B65" s="60">
        <v>8302.285656197704</v>
      </c>
      <c r="C65" s="60">
        <v>9034.156505504603</v>
      </c>
      <c r="D65" s="206">
        <v>731.8708493068989</v>
      </c>
      <c r="E65" s="69">
        <v>0.08815293518123557</v>
      </c>
      <c r="F65" s="18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17.25" customHeight="1">
      <c r="A66" s="34" t="s">
        <v>70</v>
      </c>
      <c r="B66" s="59">
        <v>86439.04797246055</v>
      </c>
      <c r="C66" s="59">
        <v>103656.90971238408</v>
      </c>
      <c r="D66" s="85">
        <v>17217.861739923523</v>
      </c>
      <c r="E66" s="111">
        <v>0.19919078407028645</v>
      </c>
      <c r="F66" s="18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17.25" customHeight="1" thickBot="1">
      <c r="A67" s="35" t="s">
        <v>71</v>
      </c>
      <c r="B67" s="36">
        <v>94741.33362865826</v>
      </c>
      <c r="C67" s="36">
        <v>112691.06621788869</v>
      </c>
      <c r="D67" s="207">
        <v>17949.73258923042</v>
      </c>
      <c r="E67" s="112">
        <v>0.18946041713519657</v>
      </c>
      <c r="F67" s="18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1" ht="12.75">
      <c r="A68" s="63"/>
      <c r="B68" s="63"/>
      <c r="C68" s="63"/>
      <c r="D68" s="6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.75" thickBot="1">
      <c r="A69" s="62" t="s">
        <v>73</v>
      </c>
      <c r="C69" s="19"/>
      <c r="D69" s="19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7.25" customHeight="1" thickBot="1">
      <c r="A70" s="29" t="s">
        <v>19</v>
      </c>
      <c r="B70" s="113" t="s">
        <v>83</v>
      </c>
      <c r="C70" s="113" t="s">
        <v>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7.25" customHeight="1">
      <c r="A71" s="32" t="s">
        <v>31</v>
      </c>
      <c r="B71" s="8">
        <v>0.033887974216470426</v>
      </c>
      <c r="C71" s="46">
        <v>0.025127804230896538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5" ht="17.25" customHeight="1">
      <c r="A72" s="34" t="s">
        <v>13</v>
      </c>
      <c r="B72" s="8">
        <v>0.029536127386624395</v>
      </c>
      <c r="C72" s="46">
        <v>0.020129131780769693</v>
      </c>
      <c r="H72" s="20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4" ht="17.25" customHeight="1">
      <c r="A73" s="34" t="s">
        <v>17</v>
      </c>
      <c r="B73" s="8">
        <v>0.936575898396905</v>
      </c>
      <c r="C73" s="46">
        <v>0.9547430639883338</v>
      </c>
      <c r="F73" s="20"/>
      <c r="G73" s="20"/>
      <c r="H73" s="2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7.25" customHeight="1" thickBot="1">
      <c r="A74" s="55" t="s">
        <v>84</v>
      </c>
      <c r="B74" s="56">
        <v>1</v>
      </c>
      <c r="C74" s="125">
        <v>1</v>
      </c>
      <c r="F74" s="20"/>
      <c r="G74" s="20"/>
      <c r="H74" s="2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7" ht="15">
      <c r="A75" s="27"/>
      <c r="B75" s="27"/>
      <c r="C75" s="27"/>
      <c r="D75" s="27"/>
      <c r="E75" s="27"/>
      <c r="F75" s="43"/>
      <c r="G75" s="19"/>
    </row>
    <row r="98" ht="18.75" thickBot="1">
      <c r="A98" s="62" t="s">
        <v>102</v>
      </c>
    </row>
    <row r="99" spans="1:3" ht="15.75" thickBot="1">
      <c r="A99" s="29" t="s">
        <v>19</v>
      </c>
      <c r="B99" s="212">
        <v>40543</v>
      </c>
      <c r="C99" s="122">
        <v>40908</v>
      </c>
    </row>
    <row r="100" spans="1:3" ht="18.75" customHeight="1">
      <c r="A100" s="58" t="s">
        <v>70</v>
      </c>
      <c r="B100" s="209">
        <v>0.9123689171535332</v>
      </c>
      <c r="C100" s="126">
        <v>0.9198325403360988</v>
      </c>
    </row>
    <row r="101" spans="1:3" ht="18.75" customHeight="1">
      <c r="A101" s="32" t="s">
        <v>31</v>
      </c>
      <c r="B101" s="210">
        <v>0.002969639876062451</v>
      </c>
      <c r="C101" s="126">
        <v>0.0020144322321228023</v>
      </c>
    </row>
    <row r="102" spans="1:4" ht="18.75" customHeight="1">
      <c r="A102" s="34" t="s">
        <v>13</v>
      </c>
      <c r="B102" s="210">
        <v>0.0025882828259810794</v>
      </c>
      <c r="C102" s="126">
        <v>0.0016137013601042049</v>
      </c>
      <c r="D102" s="52"/>
    </row>
    <row r="103" spans="1:3" ht="18.75" customHeight="1" thickBot="1">
      <c r="A103" s="54" t="s">
        <v>17</v>
      </c>
      <c r="B103" s="211">
        <v>0.08207316014442327</v>
      </c>
      <c r="C103" s="127">
        <v>0.07653932607167413</v>
      </c>
    </row>
    <row r="112" ht="12.75">
      <c r="B112" s="5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4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1.28125" style="134" customWidth="1"/>
    <col min="2" max="2" width="22.8515625" style="134" customWidth="1"/>
    <col min="3" max="3" width="22.57421875" style="134" customWidth="1"/>
    <col min="4" max="4" width="21.8515625" style="134" customWidth="1"/>
    <col min="5" max="5" width="22.28125" style="134" customWidth="1"/>
    <col min="6" max="6" width="18.28125" style="134" customWidth="1"/>
    <col min="7" max="7" width="18.00390625" style="128" customWidth="1"/>
    <col min="8" max="22" width="10.57421875" style="128" customWidth="1"/>
    <col min="23" max="16384" width="9.140625" style="128" customWidth="1"/>
  </cols>
  <sheetData>
    <row r="1" spans="1:7" ht="16.5" customHeight="1" thickBot="1">
      <c r="A1" s="353" t="s">
        <v>103</v>
      </c>
      <c r="B1" s="353"/>
      <c r="C1" s="353"/>
      <c r="D1" s="353"/>
      <c r="E1" s="353"/>
      <c r="F1" s="43"/>
      <c r="G1" s="43"/>
    </row>
    <row r="2" spans="1:6" ht="35.25" customHeight="1" thickBot="1">
      <c r="A2" s="263"/>
      <c r="B2" s="261" t="s">
        <v>121</v>
      </c>
      <c r="C2" s="262" t="s">
        <v>154</v>
      </c>
      <c r="D2" s="47" t="s">
        <v>122</v>
      </c>
      <c r="E2" s="262" t="s">
        <v>154</v>
      </c>
      <c r="F2" s="128"/>
    </row>
    <row r="3" spans="1:6" ht="15" customHeight="1">
      <c r="A3" s="264" t="s">
        <v>88</v>
      </c>
      <c r="B3" s="269">
        <v>-7813.729560660276</v>
      </c>
      <c r="C3" s="130">
        <v>32</v>
      </c>
      <c r="D3" s="269">
        <v>-448.52064671475466</v>
      </c>
      <c r="E3" s="130">
        <v>31</v>
      </c>
      <c r="F3" s="128"/>
    </row>
    <row r="4" spans="1:6" ht="15" customHeight="1">
      <c r="A4" s="265" t="s">
        <v>89</v>
      </c>
      <c r="B4" s="270">
        <v>283.8487126647302</v>
      </c>
      <c r="C4" s="131">
        <v>32</v>
      </c>
      <c r="D4" s="270">
        <v>-3089.919285743329</v>
      </c>
      <c r="E4" s="131">
        <v>34</v>
      </c>
      <c r="F4" s="128"/>
    </row>
    <row r="5" spans="1:6" ht="15" customHeight="1">
      <c r="A5" s="265" t="s">
        <v>90</v>
      </c>
      <c r="B5" s="271">
        <v>13646.332902985036</v>
      </c>
      <c r="C5" s="131">
        <v>32</v>
      </c>
      <c r="D5" s="271">
        <v>15090.60199773951</v>
      </c>
      <c r="E5" s="131">
        <v>35</v>
      </c>
      <c r="F5" s="128"/>
    </row>
    <row r="6" spans="1:6" ht="15" customHeight="1">
      <c r="A6" s="265" t="s">
        <v>91</v>
      </c>
      <c r="B6" s="271">
        <v>-853.3067022633146</v>
      </c>
      <c r="C6" s="132">
        <v>30</v>
      </c>
      <c r="D6" s="271">
        <v>7171.9974044081655</v>
      </c>
      <c r="E6" s="132">
        <v>35</v>
      </c>
      <c r="F6" s="128"/>
    </row>
    <row r="7" spans="1:6" ht="15" customHeight="1">
      <c r="A7" s="265" t="s">
        <v>92</v>
      </c>
      <c r="B7" s="271">
        <v>-3160.5705929403975</v>
      </c>
      <c r="C7" s="132">
        <v>30</v>
      </c>
      <c r="D7" s="271">
        <v>8682.42648596494</v>
      </c>
      <c r="E7" s="132">
        <v>35</v>
      </c>
      <c r="F7" s="128"/>
    </row>
    <row r="8" spans="1:6" ht="15" customHeight="1">
      <c r="A8" s="266" t="s">
        <v>93</v>
      </c>
      <c r="B8" s="271">
        <v>-597.1403275270812</v>
      </c>
      <c r="C8" s="132">
        <v>30</v>
      </c>
      <c r="D8" s="271">
        <v>2504.858533968763</v>
      </c>
      <c r="E8" s="132">
        <v>33</v>
      </c>
      <c r="F8" s="133"/>
    </row>
    <row r="9" spans="1:6" ht="15" customHeight="1">
      <c r="A9" s="265" t="s">
        <v>94</v>
      </c>
      <c r="B9" s="271">
        <v>4983.975516954061</v>
      </c>
      <c r="C9" s="132">
        <v>29</v>
      </c>
      <c r="D9" s="271">
        <v>-43.50346646720527</v>
      </c>
      <c r="E9" s="132">
        <v>36</v>
      </c>
      <c r="F9" s="128"/>
    </row>
    <row r="10" spans="1:6" ht="15" customHeight="1">
      <c r="A10" s="265" t="s">
        <v>95</v>
      </c>
      <c r="B10" s="271">
        <v>-1838.7331232736053</v>
      </c>
      <c r="C10" s="132">
        <v>32</v>
      </c>
      <c r="D10" s="271">
        <v>-11040.638014020218</v>
      </c>
      <c r="E10" s="132">
        <v>38</v>
      </c>
      <c r="F10" s="128"/>
    </row>
    <row r="11" spans="1:6" ht="15" customHeight="1">
      <c r="A11" s="265" t="s">
        <v>96</v>
      </c>
      <c r="B11" s="271">
        <v>-13824.9351105583</v>
      </c>
      <c r="C11" s="132">
        <v>32</v>
      </c>
      <c r="D11" s="271">
        <v>-6343.147043788078</v>
      </c>
      <c r="E11" s="132">
        <v>39</v>
      </c>
      <c r="F11" s="128"/>
    </row>
    <row r="12" spans="1:6" ht="15" customHeight="1">
      <c r="A12" s="267" t="s">
        <v>97</v>
      </c>
      <c r="B12" s="271">
        <v>970.9458149870794</v>
      </c>
      <c r="C12" s="132">
        <v>34</v>
      </c>
      <c r="D12" s="271">
        <v>-7217.029036609633</v>
      </c>
      <c r="E12" s="132">
        <v>40</v>
      </c>
      <c r="F12" s="128"/>
    </row>
    <row r="13" spans="1:6" ht="15" customHeight="1">
      <c r="A13" s="268" t="s">
        <v>98</v>
      </c>
      <c r="B13" s="271">
        <v>43555.1945953621</v>
      </c>
      <c r="C13" s="132">
        <v>34</v>
      </c>
      <c r="D13" s="271">
        <v>-23654.553215268974</v>
      </c>
      <c r="E13" s="132">
        <v>40</v>
      </c>
      <c r="F13" s="128"/>
    </row>
    <row r="14" spans="1:6" ht="15" customHeight="1">
      <c r="A14" s="268" t="s">
        <v>99</v>
      </c>
      <c r="B14" s="271">
        <v>-12385.634406026702</v>
      </c>
      <c r="C14" s="132">
        <v>27</v>
      </c>
      <c r="D14" s="271">
        <v>-6137.972258754207</v>
      </c>
      <c r="E14" s="132">
        <v>38</v>
      </c>
      <c r="F14" s="128"/>
    </row>
    <row r="15" spans="1:6" ht="15" customHeight="1" thickBot="1">
      <c r="A15" s="377" t="s">
        <v>152</v>
      </c>
      <c r="B15" s="378">
        <f>SUM(B3:B14)</f>
        <v>22966.247719703337</v>
      </c>
      <c r="C15" s="379" t="s">
        <v>153</v>
      </c>
      <c r="D15" s="378">
        <f>SUM(D3:D14)</f>
        <v>-24525.398545285017</v>
      </c>
      <c r="E15" s="379" t="s">
        <v>153</v>
      </c>
      <c r="F15" s="128"/>
    </row>
    <row r="16" spans="1:11" ht="6" customHeight="1">
      <c r="A16" s="161"/>
      <c r="B16" s="162"/>
      <c r="C16" s="162"/>
      <c r="D16" s="163"/>
      <c r="E16" s="161"/>
      <c r="F16" s="161"/>
      <c r="G16" s="164"/>
      <c r="I16" s="162"/>
      <c r="J16" s="163"/>
      <c r="K16" s="164"/>
    </row>
    <row r="17" spans="1:7" ht="15.75" thickBot="1">
      <c r="A17" s="352" t="s">
        <v>104</v>
      </c>
      <c r="B17" s="352"/>
      <c r="C17" s="352"/>
      <c r="D17" s="352"/>
      <c r="E17" s="352"/>
      <c r="F17" s="140"/>
      <c r="G17" s="141"/>
    </row>
    <row r="18" spans="1:6" ht="42" customHeight="1" thickBot="1">
      <c r="A18" s="203"/>
      <c r="B18" s="129" t="s">
        <v>129</v>
      </c>
      <c r="C18" s="129" t="s">
        <v>130</v>
      </c>
      <c r="D18" s="129" t="s">
        <v>127</v>
      </c>
      <c r="E18" s="129" t="s">
        <v>128</v>
      </c>
      <c r="F18" s="128"/>
    </row>
    <row r="19" spans="1:6" ht="15" customHeight="1">
      <c r="A19" s="142" t="s">
        <v>123</v>
      </c>
      <c r="B19" s="254">
        <f>SUM(B3:B5)</f>
        <v>6116.4520549894905</v>
      </c>
      <c r="C19" s="255">
        <f>B19</f>
        <v>6116.4520549894905</v>
      </c>
      <c r="D19" s="254">
        <f>SUM(D3:D5)</f>
        <v>11552.162065281427</v>
      </c>
      <c r="E19" s="255">
        <f>D19</f>
        <v>11552.162065281427</v>
      </c>
      <c r="F19" s="128"/>
    </row>
    <row r="20" spans="1:6" ht="15" customHeight="1">
      <c r="A20" s="143" t="s">
        <v>124</v>
      </c>
      <c r="B20" s="256">
        <f>SUM(B6:B8)</f>
        <v>-4611.017622730793</v>
      </c>
      <c r="C20" s="257">
        <f>SUM(B19:B20)</f>
        <v>1505.4344322586976</v>
      </c>
      <c r="D20" s="256">
        <f>SUM(D6:D8)</f>
        <v>18359.28242434187</v>
      </c>
      <c r="E20" s="257">
        <f>SUM(D19:D20)</f>
        <v>29911.444489623296</v>
      </c>
      <c r="F20" s="128"/>
    </row>
    <row r="21" spans="1:6" ht="15" customHeight="1">
      <c r="A21" s="143" t="s">
        <v>125</v>
      </c>
      <c r="B21" s="256">
        <f>SUM(B9:B11)</f>
        <v>-10679.692716877842</v>
      </c>
      <c r="C21" s="258">
        <f>SUM(B19:B21)</f>
        <v>-9174.258284619144</v>
      </c>
      <c r="D21" s="256">
        <f>SUM(D9:D11)</f>
        <v>-17427.2885242755</v>
      </c>
      <c r="E21" s="258">
        <f>SUM(D19:D21)</f>
        <v>12484.155965347796</v>
      </c>
      <c r="F21" s="128"/>
    </row>
    <row r="22" spans="1:5" ht="15" customHeight="1" thickBot="1">
      <c r="A22" s="204" t="s">
        <v>126</v>
      </c>
      <c r="B22" s="259">
        <f>SUM(B12:B14)</f>
        <v>32140.50600432248</v>
      </c>
      <c r="C22" s="260">
        <f>SUM(B19:B22)</f>
        <v>22966.247719703337</v>
      </c>
      <c r="D22" s="259">
        <f>SUM(D12:D14)</f>
        <v>-37009.55451063281</v>
      </c>
      <c r="E22" s="260">
        <f>SUM(D19:D22)</f>
        <v>-24525.398545285017</v>
      </c>
    </row>
    <row r="31" ht="12.75">
      <c r="F31" s="128"/>
    </row>
    <row r="32" ht="12.75">
      <c r="F32" s="128"/>
    </row>
    <row r="33" spans="2:6" ht="12.75">
      <c r="B33" s="272"/>
      <c r="F33" s="128"/>
    </row>
    <row r="34" spans="2:6" ht="12.75">
      <c r="B34" s="272"/>
      <c r="F34" s="128"/>
    </row>
    <row r="35" ht="12.75">
      <c r="F35" s="128"/>
    </row>
    <row r="36" ht="12.75">
      <c r="F36" s="128"/>
    </row>
    <row r="37" ht="12.75">
      <c r="F37" s="128"/>
    </row>
    <row r="38" ht="12.75">
      <c r="F38" s="128"/>
    </row>
    <row r="39" ht="12.75">
      <c r="F39" s="128"/>
    </row>
    <row r="40" ht="12.75">
      <c r="F40" s="128"/>
    </row>
  </sheetData>
  <sheetProtection/>
  <mergeCells count="2">
    <mergeCell ref="A17:E17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W6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Col="1"/>
  <cols>
    <col min="1" max="1" width="4.140625" style="2" customWidth="1"/>
    <col min="2" max="2" width="42.7109375" style="2" customWidth="1"/>
    <col min="3" max="4" width="12.140625" style="2" customWidth="1"/>
    <col min="5" max="5" width="2.28125" style="2" customWidth="1"/>
    <col min="6" max="6" width="42.421875" style="2" customWidth="1"/>
    <col min="7" max="8" width="11.140625" style="2" customWidth="1"/>
    <col min="9" max="9" width="2.28125" style="2" customWidth="1"/>
    <col min="10" max="10" width="42.140625" style="2" customWidth="1"/>
    <col min="11" max="11" width="10.00390625" style="2" bestFit="1" customWidth="1"/>
    <col min="12" max="12" width="11.00390625" style="2" customWidth="1"/>
    <col min="13" max="13" width="2.28125" style="2" hidden="1" customWidth="1" outlineLevel="1"/>
    <col min="14" max="14" width="42.57421875" style="2" hidden="1" customWidth="1" outlineLevel="1"/>
    <col min="15" max="15" width="10.00390625" style="2" hidden="1" customWidth="1" outlineLevel="1"/>
    <col min="16" max="16" width="11.00390625" style="2" hidden="1" customWidth="1" outlineLevel="1"/>
    <col min="17" max="17" width="2.00390625" style="2" customWidth="1" collapsed="1"/>
    <col min="18" max="18" width="42.57421875" style="2" customWidth="1"/>
    <col min="19" max="20" width="10.00390625" style="2" bestFit="1" customWidth="1"/>
    <col min="21" max="21" width="9.00390625" style="2" customWidth="1"/>
    <col min="22" max="22" width="10.57421875" style="2" bestFit="1" customWidth="1"/>
    <col min="23" max="16384" width="9.140625" style="2" customWidth="1"/>
  </cols>
  <sheetData>
    <row r="1" spans="1:20" ht="16.5" thickBot="1">
      <c r="A1" s="23"/>
      <c r="B1" s="208" t="s">
        <v>8</v>
      </c>
      <c r="C1" s="193">
        <v>2011</v>
      </c>
      <c r="D1" s="193">
        <v>2010</v>
      </c>
      <c r="E1" s="86"/>
      <c r="F1" s="208" t="s">
        <v>9</v>
      </c>
      <c r="G1" s="193">
        <v>2011</v>
      </c>
      <c r="H1" s="193">
        <v>2010</v>
      </c>
      <c r="I1" s="86"/>
      <c r="J1" s="208" t="s">
        <v>10</v>
      </c>
      <c r="K1" s="193">
        <v>2011</v>
      </c>
      <c r="L1" s="193">
        <v>2010</v>
      </c>
      <c r="M1" s="86"/>
      <c r="N1" s="208" t="s">
        <v>11</v>
      </c>
      <c r="O1" s="193">
        <v>2011</v>
      </c>
      <c r="P1" s="193">
        <v>2010</v>
      </c>
      <c r="Q1" s="87"/>
      <c r="R1" s="208" t="s">
        <v>114</v>
      </c>
      <c r="S1" s="193">
        <v>2011</v>
      </c>
      <c r="T1" s="193">
        <v>2010</v>
      </c>
    </row>
    <row r="2" spans="1:20" ht="15">
      <c r="A2" s="23"/>
      <c r="B2" s="88" t="s">
        <v>32</v>
      </c>
      <c r="C2" s="89">
        <v>0.08198699047359549</v>
      </c>
      <c r="D2" s="89">
        <v>0.08690121699394093</v>
      </c>
      <c r="E2" s="86"/>
      <c r="F2" s="88" t="s">
        <v>32</v>
      </c>
      <c r="G2" s="89">
        <v>0.07723851565785321</v>
      </c>
      <c r="H2" s="89">
        <v>0.07857152413754757</v>
      </c>
      <c r="I2" s="86"/>
      <c r="J2" s="88" t="s">
        <v>32</v>
      </c>
      <c r="K2" s="89">
        <v>0.3242089296043834</v>
      </c>
      <c r="L2" s="89">
        <v>0.21079403170761116</v>
      </c>
      <c r="M2" s="86"/>
      <c r="N2" s="88" t="s">
        <v>32</v>
      </c>
      <c r="O2" s="89">
        <v>0.31400941245659436</v>
      </c>
      <c r="P2" s="89">
        <v>0.20294574940284538</v>
      </c>
      <c r="Q2" s="89"/>
      <c r="R2" s="88" t="s">
        <v>32</v>
      </c>
      <c r="S2" s="89">
        <v>0.626156635040503</v>
      </c>
      <c r="T2" s="89">
        <v>0.5963667071740887</v>
      </c>
    </row>
    <row r="3" spans="1:20" ht="15">
      <c r="A3" s="23"/>
      <c r="B3" s="88" t="s">
        <v>33</v>
      </c>
      <c r="C3" s="89">
        <v>0</v>
      </c>
      <c r="D3" s="89">
        <v>0</v>
      </c>
      <c r="E3" s="86"/>
      <c r="F3" s="88" t="s">
        <v>33</v>
      </c>
      <c r="G3" s="89">
        <v>0</v>
      </c>
      <c r="H3" s="89">
        <v>0</v>
      </c>
      <c r="I3" s="86"/>
      <c r="J3" s="88" t="s">
        <v>33</v>
      </c>
      <c r="K3" s="89">
        <v>0.0026820279672378554</v>
      </c>
      <c r="L3" s="89">
        <v>0.0031057105612281085</v>
      </c>
      <c r="M3" s="86"/>
      <c r="N3" s="88" t="s">
        <v>33</v>
      </c>
      <c r="O3" s="89">
        <v>0.0025700743998701724</v>
      </c>
      <c r="P3" s="89">
        <v>0.002914976920745793</v>
      </c>
      <c r="Q3" s="89"/>
      <c r="R3" s="88" t="s">
        <v>33</v>
      </c>
      <c r="S3" s="89">
        <v>0.025845691197259865</v>
      </c>
      <c r="T3" s="89">
        <v>0.022308537295827865</v>
      </c>
    </row>
    <row r="4" spans="1:21" ht="15">
      <c r="A4" s="23"/>
      <c r="B4" s="88" t="s">
        <v>36</v>
      </c>
      <c r="C4" s="119">
        <v>0.2862219086432308</v>
      </c>
      <c r="D4" s="89">
        <v>0.2740827431396133</v>
      </c>
      <c r="E4" s="86"/>
      <c r="F4" s="88" t="s">
        <v>36</v>
      </c>
      <c r="G4" s="89">
        <v>0.2313056684621708</v>
      </c>
      <c r="H4" s="89">
        <v>0.242040842853974</v>
      </c>
      <c r="I4" s="86"/>
      <c r="J4" s="88" t="s">
        <v>36</v>
      </c>
      <c r="K4" s="89">
        <v>0.06737764796915699</v>
      </c>
      <c r="L4" s="89">
        <v>0.06600721032358739</v>
      </c>
      <c r="M4" s="86"/>
      <c r="N4" s="88" t="s">
        <v>36</v>
      </c>
      <c r="O4" s="89">
        <v>0.07548735564904316</v>
      </c>
      <c r="P4" s="89">
        <v>0.07786445977168027</v>
      </c>
      <c r="Q4" s="89"/>
      <c r="R4" s="88" t="s">
        <v>36</v>
      </c>
      <c r="S4" s="89">
        <v>0.03557710731028825</v>
      </c>
      <c r="T4" s="89">
        <v>0.028491783208934956</v>
      </c>
      <c r="U4" s="89"/>
    </row>
    <row r="5" spans="1:20" ht="15">
      <c r="A5" s="23"/>
      <c r="B5" s="88" t="s">
        <v>80</v>
      </c>
      <c r="C5" s="89">
        <v>0.007231288428045349</v>
      </c>
      <c r="D5" s="89">
        <v>0</v>
      </c>
      <c r="E5" s="86"/>
      <c r="F5" s="88" t="s">
        <v>80</v>
      </c>
      <c r="G5" s="89">
        <v>0.011095829475560835</v>
      </c>
      <c r="H5" s="89">
        <v>0.004655711754781099</v>
      </c>
      <c r="I5" s="86"/>
      <c r="J5" s="88" t="s">
        <v>80</v>
      </c>
      <c r="K5" s="89">
        <v>0.004540983809248939</v>
      </c>
      <c r="L5" s="116">
        <v>9.416231992082506E-06</v>
      </c>
      <c r="M5" s="86"/>
      <c r="N5" s="88" t="s">
        <v>80</v>
      </c>
      <c r="O5" s="89">
        <v>0.004725436115361847</v>
      </c>
      <c r="P5" s="89">
        <v>0.00014272821215449363</v>
      </c>
      <c r="Q5" s="89"/>
      <c r="R5" s="88" t="s">
        <v>80</v>
      </c>
      <c r="S5" s="89">
        <v>0.00010795225294815727</v>
      </c>
      <c r="T5" s="89">
        <v>0</v>
      </c>
    </row>
    <row r="6" spans="1:20" ht="15">
      <c r="A6" s="23"/>
      <c r="B6" s="88" t="s">
        <v>34</v>
      </c>
      <c r="C6" s="119">
        <v>0.17052955898450206</v>
      </c>
      <c r="D6" s="89">
        <v>0.13092681432029213</v>
      </c>
      <c r="E6" s="86"/>
      <c r="F6" s="88" t="s">
        <v>34</v>
      </c>
      <c r="G6" s="89">
        <v>0.025906277996316323</v>
      </c>
      <c r="H6" s="89">
        <v>0.04857282333883167</v>
      </c>
      <c r="I6" s="86"/>
      <c r="J6" s="88" t="s">
        <v>34</v>
      </c>
      <c r="K6" s="89">
        <v>0.006654163220927605</v>
      </c>
      <c r="L6" s="89">
        <v>0.02868928370199813</v>
      </c>
      <c r="M6" s="86"/>
      <c r="N6" s="88" t="s">
        <v>34</v>
      </c>
      <c r="O6" s="89">
        <v>0.010794470047790319</v>
      </c>
      <c r="P6" s="89">
        <v>0.032599724783960865</v>
      </c>
      <c r="Q6" s="89"/>
      <c r="R6" s="88" t="s">
        <v>34</v>
      </c>
      <c r="S6" s="89">
        <v>0.00011575245856368992</v>
      </c>
      <c r="T6" s="89">
        <v>0.0002126353493219597</v>
      </c>
    </row>
    <row r="7" spans="1:20" ht="15">
      <c r="A7" s="23"/>
      <c r="B7" s="88" t="s">
        <v>21</v>
      </c>
      <c r="C7" s="119">
        <v>0.05374815872478345</v>
      </c>
      <c r="D7" s="89">
        <v>0.05204443795682028</v>
      </c>
      <c r="E7" s="86"/>
      <c r="F7" s="88" t="s">
        <v>21</v>
      </c>
      <c r="G7" s="89">
        <v>0.0021786999107240228</v>
      </c>
      <c r="H7" s="89">
        <v>0.006882362877109278</v>
      </c>
      <c r="I7" s="86"/>
      <c r="J7" s="88" t="s">
        <v>21</v>
      </c>
      <c r="K7" s="89">
        <v>0.00034363521907035437</v>
      </c>
      <c r="L7" s="89">
        <v>0.0005529237545940355</v>
      </c>
      <c r="M7" s="86"/>
      <c r="N7" s="88" t="s">
        <v>21</v>
      </c>
      <c r="O7" s="89">
        <v>0.0016100218088689723</v>
      </c>
      <c r="P7" s="89">
        <v>0.002416432201036405</v>
      </c>
      <c r="Q7" s="89"/>
      <c r="R7" s="88" t="s">
        <v>21</v>
      </c>
      <c r="S7" s="116">
        <v>0.000213577063846926</v>
      </c>
      <c r="T7" s="89">
        <v>1.2390351142472428E-05</v>
      </c>
    </row>
    <row r="8" spans="1:20" ht="15">
      <c r="A8" s="23"/>
      <c r="B8" s="88" t="s">
        <v>35</v>
      </c>
      <c r="C8" s="89">
        <v>0.2964126637281393</v>
      </c>
      <c r="D8" s="89">
        <v>0.3673649141248068</v>
      </c>
      <c r="E8" s="86"/>
      <c r="F8" s="88" t="s">
        <v>35</v>
      </c>
      <c r="G8" s="89">
        <v>0.5576463069858156</v>
      </c>
      <c r="H8" s="89">
        <v>0.5390775795665297</v>
      </c>
      <c r="I8" s="86"/>
      <c r="J8" s="88" t="s">
        <v>35</v>
      </c>
      <c r="K8" s="89">
        <v>0.47840447560165966</v>
      </c>
      <c r="L8" s="89">
        <v>0.5603627694649727</v>
      </c>
      <c r="M8" s="86"/>
      <c r="N8" s="88" t="s">
        <v>35</v>
      </c>
      <c r="O8" s="89">
        <v>0.47568513495808146</v>
      </c>
      <c r="P8" s="89">
        <v>0.5534481893510208</v>
      </c>
      <c r="Q8" s="89"/>
      <c r="R8" s="88" t="s">
        <v>35</v>
      </c>
      <c r="S8" s="89">
        <v>0.10063125295357371</v>
      </c>
      <c r="T8" s="89">
        <v>0.10278848146142047</v>
      </c>
    </row>
    <row r="9" spans="1:20" ht="15">
      <c r="A9" s="11"/>
      <c r="B9" s="88" t="s">
        <v>22</v>
      </c>
      <c r="C9" s="119">
        <v>0.10386943101770339</v>
      </c>
      <c r="D9" s="89">
        <v>0.0886798734645266</v>
      </c>
      <c r="E9" s="90"/>
      <c r="F9" s="88" t="s">
        <v>22</v>
      </c>
      <c r="G9" s="89">
        <v>0.08997976503619713</v>
      </c>
      <c r="H9" s="89">
        <v>0.08019915547122676</v>
      </c>
      <c r="I9" s="86"/>
      <c r="J9" s="88" t="s">
        <v>22</v>
      </c>
      <c r="K9" s="89">
        <v>0.059318783546781974</v>
      </c>
      <c r="L9" s="89">
        <v>0.06321475386293293</v>
      </c>
      <c r="M9" s="86"/>
      <c r="N9" s="88" t="s">
        <v>22</v>
      </c>
      <c r="O9" s="89">
        <v>0.06091909435546409</v>
      </c>
      <c r="P9" s="89">
        <v>0.06453477400970867</v>
      </c>
      <c r="Q9" s="89"/>
      <c r="R9" s="88" t="s">
        <v>22</v>
      </c>
      <c r="S9" s="89">
        <v>0.07975039669654702</v>
      </c>
      <c r="T9" s="89">
        <v>0.09219104965308046</v>
      </c>
    </row>
    <row r="10" spans="1:20" ht="15">
      <c r="A10" s="11"/>
      <c r="B10" s="88" t="s">
        <v>23</v>
      </c>
      <c r="C10" s="89">
        <v>0</v>
      </c>
      <c r="D10" s="89">
        <v>0</v>
      </c>
      <c r="E10" s="88"/>
      <c r="F10" s="88" t="s">
        <v>23</v>
      </c>
      <c r="G10" s="89">
        <v>0</v>
      </c>
      <c r="H10" s="89">
        <v>0</v>
      </c>
      <c r="I10" s="86"/>
      <c r="J10" s="88" t="s">
        <v>23</v>
      </c>
      <c r="K10" s="89">
        <v>0.0006160881932494411</v>
      </c>
      <c r="L10" s="89">
        <v>0.004487879685662062</v>
      </c>
      <c r="M10" s="86"/>
      <c r="N10" s="88" t="s">
        <v>23</v>
      </c>
      <c r="O10" s="89">
        <v>0.0005903713581194858</v>
      </c>
      <c r="P10" s="89">
        <v>0.004212261718817635</v>
      </c>
      <c r="Q10" s="89"/>
      <c r="R10" s="86" t="s">
        <v>23</v>
      </c>
      <c r="S10" s="89">
        <v>0.0016686868188517418</v>
      </c>
      <c r="T10" s="89">
        <v>0</v>
      </c>
    </row>
    <row r="11" spans="1:20" ht="15">
      <c r="A11" s="3"/>
      <c r="B11" s="86" t="s">
        <v>82</v>
      </c>
      <c r="C11" s="89">
        <v>0</v>
      </c>
      <c r="D11" s="89">
        <v>0</v>
      </c>
      <c r="E11" s="88"/>
      <c r="F11" s="86" t="s">
        <v>82</v>
      </c>
      <c r="G11" s="89">
        <v>0.004648936475362072</v>
      </c>
      <c r="H11" s="89">
        <v>0</v>
      </c>
      <c r="I11" s="89"/>
      <c r="J11" s="86" t="s">
        <v>82</v>
      </c>
      <c r="K11" s="89">
        <v>0.05585326486828379</v>
      </c>
      <c r="L11" s="89">
        <v>0.06277602070542143</v>
      </c>
      <c r="M11" s="86"/>
      <c r="N11" s="86" t="s">
        <v>82</v>
      </c>
      <c r="O11" s="89">
        <v>0.053608628850806084</v>
      </c>
      <c r="P11" s="89">
        <v>0.0589207036280298</v>
      </c>
      <c r="Q11" s="86"/>
      <c r="R11" s="88" t="s">
        <v>82</v>
      </c>
      <c r="S11" s="89">
        <v>0.1299329482076175</v>
      </c>
      <c r="T11" s="89">
        <v>0.15762841550618312</v>
      </c>
    </row>
    <row r="12" spans="1:19" ht="15">
      <c r="A12" s="3"/>
      <c r="B12" s="88"/>
      <c r="C12" s="88"/>
      <c r="D12" s="88"/>
      <c r="E12" s="88"/>
      <c r="H12" s="88"/>
      <c r="I12" s="89"/>
      <c r="J12" s="86"/>
      <c r="K12" s="89"/>
      <c r="L12" s="88"/>
      <c r="M12" s="86"/>
      <c r="N12" s="88"/>
      <c r="O12" s="89"/>
      <c r="P12" s="88"/>
      <c r="Q12" s="86"/>
      <c r="R12" s="86"/>
      <c r="S12" s="89"/>
    </row>
    <row r="13" spans="1:23" ht="15">
      <c r="A13" s="3"/>
      <c r="B13" s="91" t="s">
        <v>79</v>
      </c>
      <c r="C13" s="92">
        <f>SUM(C6:C9)</f>
        <v>0.6245598124551283</v>
      </c>
      <c r="D13" s="92">
        <f>SUM(D6:D9)</f>
        <v>0.639016039866446</v>
      </c>
      <c r="E13" s="44"/>
      <c r="F13" s="91" t="s">
        <v>79</v>
      </c>
      <c r="G13" s="92">
        <f>SUM(G6:G11)</f>
        <v>0.6803599864044151</v>
      </c>
      <c r="H13" s="92">
        <f>SUM(H6:H9)</f>
        <v>0.6747319212536974</v>
      </c>
      <c r="I13" s="45"/>
      <c r="J13" s="91" t="s">
        <v>79</v>
      </c>
      <c r="K13" s="92">
        <f>SUM(K6:K11)</f>
        <v>0.6011904106499728</v>
      </c>
      <c r="L13" s="92">
        <f>SUM(L5:L8)</f>
        <v>0.5896143931535569</v>
      </c>
      <c r="M13" s="3"/>
      <c r="N13" s="91" t="s">
        <v>79</v>
      </c>
      <c r="O13" s="92">
        <f>SUM(O6:O11)</f>
        <v>0.6032077213791304</v>
      </c>
      <c r="P13" s="92">
        <f>SUM(P5:P8)</f>
        <v>0.5886070745481726</v>
      </c>
      <c r="Q13" s="44"/>
      <c r="R13" s="91" t="s">
        <v>79</v>
      </c>
      <c r="S13" s="92">
        <f>SUM(S6:S11)</f>
        <v>0.3123126141990006</v>
      </c>
      <c r="T13" s="92">
        <f>SUM(T6:T11)</f>
        <v>0.35283297232114846</v>
      </c>
      <c r="W13" s="3"/>
    </row>
    <row r="14" spans="1:23" ht="6" customHeight="1">
      <c r="A14" s="3"/>
      <c r="B14" s="44"/>
      <c r="C14" s="44"/>
      <c r="D14" s="44"/>
      <c r="E14" s="13"/>
      <c r="F14" s="10"/>
      <c r="G14" s="10"/>
      <c r="H14" s="44"/>
      <c r="I14" s="13"/>
      <c r="J14" s="10"/>
      <c r="K14" s="12"/>
      <c r="L14" s="44"/>
      <c r="M14" s="3"/>
      <c r="N14" s="3"/>
      <c r="O14" s="3"/>
      <c r="P14" s="44"/>
      <c r="Q14" s="13"/>
      <c r="R14" s="3"/>
      <c r="S14" s="3"/>
      <c r="T14" s="44"/>
      <c r="W14" s="3"/>
    </row>
    <row r="15" spans="1:23" ht="12.75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"/>
      <c r="N15" s="3"/>
      <c r="O15" s="3"/>
      <c r="P15" s="10"/>
      <c r="Q15" s="10"/>
      <c r="R15" s="3"/>
      <c r="S15" s="3"/>
      <c r="T15" s="10"/>
      <c r="W15" s="3"/>
    </row>
    <row r="17" spans="6:7" ht="15">
      <c r="F17" s="88"/>
      <c r="G17" s="89"/>
    </row>
    <row r="18" spans="6:7" ht="15">
      <c r="F18" s="88"/>
      <c r="G18" s="89"/>
    </row>
    <row r="19" spans="6:7" ht="15">
      <c r="F19" s="88"/>
      <c r="G19" s="89"/>
    </row>
    <row r="20" spans="6:7" ht="15">
      <c r="F20" s="88"/>
      <c r="G20" s="89"/>
    </row>
    <row r="21" spans="6:12" ht="15">
      <c r="F21" s="88"/>
      <c r="G21" s="89"/>
      <c r="L21" s="53"/>
    </row>
    <row r="22" spans="6:7" ht="15">
      <c r="F22" s="88"/>
      <c r="G22" s="89"/>
    </row>
    <row r="23" spans="6:7" ht="15">
      <c r="F23" s="88"/>
      <c r="G23" s="89"/>
    </row>
    <row r="24" ht="12.75">
      <c r="L24" s="53"/>
    </row>
    <row r="46" ht="15">
      <c r="F46" s="88"/>
    </row>
    <row r="47" ht="15">
      <c r="F47" s="88"/>
    </row>
    <row r="48" ht="15">
      <c r="F48" s="88"/>
    </row>
    <row r="50" spans="6:7" ht="15">
      <c r="F50" s="88"/>
      <c r="G50" s="89"/>
    </row>
    <row r="51" spans="6:7" ht="15">
      <c r="F51" s="88"/>
      <c r="G51" s="89"/>
    </row>
    <row r="52" spans="6:7" ht="15">
      <c r="F52" s="88"/>
      <c r="G52" s="89"/>
    </row>
    <row r="53" spans="6:7" ht="15">
      <c r="F53" s="88"/>
      <c r="G53" s="89"/>
    </row>
    <row r="54" spans="6:7" ht="15">
      <c r="F54" s="88"/>
      <c r="G54" s="89"/>
    </row>
    <row r="59" spans="10:11" ht="15">
      <c r="J59" s="88"/>
      <c r="K59" s="89"/>
    </row>
    <row r="60" spans="10:11" ht="15">
      <c r="J60" s="88"/>
      <c r="K60" s="89"/>
    </row>
    <row r="61" spans="10:11" ht="15">
      <c r="J61" s="88"/>
      <c r="K61" s="89"/>
    </row>
    <row r="62" spans="10:11" ht="15">
      <c r="J62" s="88"/>
      <c r="K62" s="89"/>
    </row>
    <row r="63" spans="10:11" ht="15">
      <c r="J63" s="88"/>
      <c r="K63" s="89"/>
    </row>
    <row r="64" spans="10:11" ht="15">
      <c r="J64" s="88"/>
      <c r="K64" s="89"/>
    </row>
    <row r="65" spans="10:11" ht="15">
      <c r="J65" s="88"/>
      <c r="K65" s="89"/>
    </row>
    <row r="66" spans="10:11" ht="15">
      <c r="J66" s="88"/>
      <c r="K66" s="89"/>
    </row>
    <row r="67" spans="10:11" ht="15">
      <c r="J67" s="88"/>
      <c r="K67" s="89"/>
    </row>
    <row r="68" spans="10:11" ht="15">
      <c r="J68" s="86"/>
      <c r="K68" s="89"/>
    </row>
    <row r="69" ht="12.75">
      <c r="K69" s="53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39"/>
  <sheetViews>
    <sheetView zoomScalePageLayoutView="0" workbookViewId="0" topLeftCell="A1">
      <selection activeCell="A1" sqref="A1:E1"/>
    </sheetView>
  </sheetViews>
  <sheetFormatPr defaultColWidth="9.140625" defaultRowHeight="12.75" outlineLevelRow="1"/>
  <cols>
    <col min="1" max="1" width="28.421875" style="145" customWidth="1"/>
    <col min="2" max="3" width="20.421875" style="145" customWidth="1"/>
    <col min="4" max="5" width="18.8515625" style="145" customWidth="1"/>
    <col min="6" max="6" width="14.8515625" style="145" bestFit="1" customWidth="1"/>
    <col min="7" max="16384" width="9.140625" style="145" customWidth="1"/>
  </cols>
  <sheetData>
    <row r="1" spans="1:5" ht="31.5" customHeight="1" thickBot="1">
      <c r="A1" s="354" t="s">
        <v>155</v>
      </c>
      <c r="B1" s="354"/>
      <c r="C1" s="354"/>
      <c r="D1" s="354"/>
      <c r="E1" s="354"/>
    </row>
    <row r="2" spans="1:5" ht="18.75" customHeight="1" thickBot="1">
      <c r="A2" s="355" t="s">
        <v>4</v>
      </c>
      <c r="B2" s="355"/>
      <c r="C2" s="355"/>
      <c r="D2" s="355"/>
      <c r="E2" s="355"/>
    </row>
    <row r="3" spans="1:5" ht="18.75" customHeight="1">
      <c r="A3" s="356" t="s">
        <v>38</v>
      </c>
      <c r="B3" s="358" t="s">
        <v>105</v>
      </c>
      <c r="C3" s="358"/>
      <c r="D3" s="358" t="s">
        <v>106</v>
      </c>
      <c r="E3" s="359"/>
    </row>
    <row r="4" spans="1:5" ht="13.5" thickBot="1">
      <c r="A4" s="357"/>
      <c r="B4" s="217" t="s">
        <v>83</v>
      </c>
      <c r="C4" s="218" t="s">
        <v>7</v>
      </c>
      <c r="D4" s="217" t="s">
        <v>83</v>
      </c>
      <c r="E4" s="218" t="s">
        <v>7</v>
      </c>
    </row>
    <row r="5" spans="1:5" ht="16.5" customHeight="1">
      <c r="A5" s="214" t="s">
        <v>68</v>
      </c>
      <c r="B5" s="215">
        <v>15570400662.679998</v>
      </c>
      <c r="C5" s="215">
        <v>17514090601.620003</v>
      </c>
      <c r="D5" s="216">
        <v>0.377339406777333</v>
      </c>
      <c r="E5" s="216">
        <f aca="true" t="shared" si="0" ref="E5:E15">C5/$C$13</f>
        <v>0.39516418249278146</v>
      </c>
    </row>
    <row r="6" spans="1:5" ht="16.5" customHeight="1">
      <c r="A6" s="146" t="s">
        <v>37</v>
      </c>
      <c r="B6" s="149">
        <v>15113745669.355297</v>
      </c>
      <c r="C6" s="149">
        <v>16322316353.0905</v>
      </c>
      <c r="D6" s="148">
        <v>0.3662726443981177</v>
      </c>
      <c r="E6" s="148">
        <f t="shared" si="0"/>
        <v>0.3682746049892513</v>
      </c>
    </row>
    <row r="7" spans="1:5" ht="16.5" customHeight="1">
      <c r="A7" s="146" t="s">
        <v>22</v>
      </c>
      <c r="B7" s="147">
        <v>9529105655.188797</v>
      </c>
      <c r="C7" s="147">
        <v>9783641300.528603</v>
      </c>
      <c r="D7" s="148">
        <v>0.230932212532325</v>
      </c>
      <c r="E7" s="148">
        <f t="shared" si="0"/>
        <v>0.22074481080784125</v>
      </c>
    </row>
    <row r="8" spans="1:5" ht="16.5" customHeight="1">
      <c r="A8" s="146" t="s">
        <v>76</v>
      </c>
      <c r="B8" s="147">
        <v>517409207.2470005</v>
      </c>
      <c r="C8" s="147">
        <v>336018324.8599981</v>
      </c>
      <c r="D8" s="148">
        <v>0.012539104648197814</v>
      </c>
      <c r="E8" s="148">
        <f t="shared" si="0"/>
        <v>0.007581461673700204</v>
      </c>
    </row>
    <row r="9" spans="1:5" ht="16.5" customHeight="1">
      <c r="A9" s="146" t="s">
        <v>23</v>
      </c>
      <c r="B9" s="147">
        <v>36900000</v>
      </c>
      <c r="C9" s="147">
        <v>197887500</v>
      </c>
      <c r="D9" s="148">
        <v>0.0008942495708191355</v>
      </c>
      <c r="E9" s="148">
        <f t="shared" si="0"/>
        <v>0.004464865115851758</v>
      </c>
    </row>
    <row r="10" spans="1:5" ht="16.5" customHeight="1">
      <c r="A10" s="146" t="s">
        <v>69</v>
      </c>
      <c r="B10" s="147">
        <v>452977494.04959995</v>
      </c>
      <c r="C10" s="147">
        <v>120966787.99840002</v>
      </c>
      <c r="D10" s="148">
        <v>0.010977640369771877</v>
      </c>
      <c r="E10" s="148">
        <f t="shared" si="0"/>
        <v>0.0027293305130980552</v>
      </c>
    </row>
    <row r="11" spans="1:5" ht="16.5" customHeight="1">
      <c r="A11" s="146" t="s">
        <v>21</v>
      </c>
      <c r="B11" s="147">
        <v>27035805.728800006</v>
      </c>
      <c r="C11" s="147">
        <v>40630292.95</v>
      </c>
      <c r="D11" s="148">
        <v>0.0006551966848165022</v>
      </c>
      <c r="E11" s="148">
        <f t="shared" si="0"/>
        <v>0.0009167268151818212</v>
      </c>
    </row>
    <row r="12" spans="1:5" ht="16.5" customHeight="1">
      <c r="A12" s="150" t="s">
        <v>107</v>
      </c>
      <c r="B12" s="151">
        <v>16074048.740000002</v>
      </c>
      <c r="C12" s="151">
        <f>SUM(C14:C15)</f>
        <v>5496589.63</v>
      </c>
      <c r="D12" s="152">
        <v>0.0003895450186198067</v>
      </c>
      <c r="E12" s="152">
        <f t="shared" si="0"/>
        <v>0.00012401759229430621</v>
      </c>
    </row>
    <row r="13" spans="1:5" ht="16.5" customHeight="1" thickBot="1">
      <c r="A13" s="153" t="s">
        <v>20</v>
      </c>
      <c r="B13" s="154">
        <f>SUM(B5:B12)</f>
        <v>41263648542.98949</v>
      </c>
      <c r="C13" s="154">
        <f>SUM(C5:C12)</f>
        <v>44321047750.6775</v>
      </c>
      <c r="D13" s="155">
        <f>SUM(D5:D12)</f>
        <v>1.0000000000000009</v>
      </c>
      <c r="E13" s="155">
        <f>SUM(E5:E12)</f>
        <v>1.0000000000000002</v>
      </c>
    </row>
    <row r="14" spans="1:5" ht="25.5" hidden="1" outlineLevel="1">
      <c r="A14" s="156" t="s">
        <v>109</v>
      </c>
      <c r="B14" s="213">
        <v>7413272.78</v>
      </c>
      <c r="C14" s="157">
        <v>4702020</v>
      </c>
      <c r="D14" s="220">
        <v>0.000179656260213555</v>
      </c>
      <c r="E14" s="158">
        <f t="shared" si="0"/>
        <v>0.00010609000099570354</v>
      </c>
    </row>
    <row r="15" spans="1:5" ht="12.75" hidden="1" outlineLevel="1">
      <c r="A15" s="146" t="s">
        <v>108</v>
      </c>
      <c r="B15" s="213">
        <v>8660775.96</v>
      </c>
      <c r="C15" s="147">
        <v>794569.63</v>
      </c>
      <c r="D15" s="220">
        <v>0.00020988875840625168</v>
      </c>
      <c r="E15" s="158">
        <f t="shared" si="0"/>
        <v>1.7927591298602685E-05</v>
      </c>
    </row>
    <row r="16" spans="2:4" ht="6" customHeight="1" collapsed="1" thickBot="1">
      <c r="B16" s="213"/>
      <c r="D16" s="219"/>
    </row>
    <row r="17" spans="1:5" s="144" customFormat="1" ht="18.75" customHeight="1" thickBot="1">
      <c r="A17" s="355" t="s">
        <v>5</v>
      </c>
      <c r="B17" s="355"/>
      <c r="C17" s="355"/>
      <c r="D17" s="355"/>
      <c r="E17" s="355"/>
    </row>
    <row r="18" spans="1:5" ht="18.75" customHeight="1">
      <c r="A18" s="356" t="s">
        <v>38</v>
      </c>
      <c r="B18" s="358" t="s">
        <v>105</v>
      </c>
      <c r="C18" s="358"/>
      <c r="D18" s="358" t="s">
        <v>106</v>
      </c>
      <c r="E18" s="359"/>
    </row>
    <row r="19" spans="1:5" ht="13.5" thickBot="1">
      <c r="A19" s="357"/>
      <c r="B19" s="217" t="s">
        <v>83</v>
      </c>
      <c r="C19" s="218" t="s">
        <v>7</v>
      </c>
      <c r="D19" s="217" t="s">
        <v>83</v>
      </c>
      <c r="E19" s="218" t="s">
        <v>7</v>
      </c>
    </row>
    <row r="20" spans="1:5" ht="17.25" customHeight="1">
      <c r="A20" s="159" t="s">
        <v>37</v>
      </c>
      <c r="B20" s="147">
        <v>4848780564.063497</v>
      </c>
      <c r="C20" s="147">
        <v>4743787437.429</v>
      </c>
      <c r="D20" s="160">
        <v>0.772970970884834</v>
      </c>
      <c r="E20" s="160">
        <f aca="true" t="shared" si="1" ref="E20:E28">C20/$C$27</f>
        <v>0.7885925827852543</v>
      </c>
    </row>
    <row r="21" spans="1:5" ht="17.25" customHeight="1">
      <c r="A21" s="146" t="s">
        <v>22</v>
      </c>
      <c r="B21" s="147">
        <v>565333618.8307997</v>
      </c>
      <c r="C21" s="147">
        <v>607517900.5275999</v>
      </c>
      <c r="D21" s="148">
        <v>0.09012296400051269</v>
      </c>
      <c r="E21" s="148">
        <f t="shared" si="1"/>
        <v>0.1009919007933006</v>
      </c>
    </row>
    <row r="22" spans="1:5" ht="17.25" customHeight="1">
      <c r="A22" s="146" t="s">
        <v>68</v>
      </c>
      <c r="B22" s="147">
        <v>513278276.68</v>
      </c>
      <c r="C22" s="147">
        <v>533819445.79999995</v>
      </c>
      <c r="D22" s="148">
        <v>0.08182453353321903</v>
      </c>
      <c r="E22" s="148">
        <f t="shared" si="1"/>
        <v>0.08874049713588493</v>
      </c>
    </row>
    <row r="23" spans="1:5" ht="17.25" customHeight="1">
      <c r="A23" s="146" t="s">
        <v>69</v>
      </c>
      <c r="B23" s="147">
        <v>285578134.69959986</v>
      </c>
      <c r="C23" s="147">
        <v>107648248.05840002</v>
      </c>
      <c r="D23" s="148">
        <v>0.04552559249190617</v>
      </c>
      <c r="E23" s="148">
        <f t="shared" si="1"/>
        <v>0.017895112521038623</v>
      </c>
    </row>
    <row r="24" spans="1:5" ht="17.25" customHeight="1">
      <c r="A24" s="146" t="s">
        <v>21</v>
      </c>
      <c r="B24" s="147">
        <v>21168283.018800005</v>
      </c>
      <c r="C24" s="147">
        <v>16056001.479999999</v>
      </c>
      <c r="D24" s="148">
        <v>0.0033745532636136263</v>
      </c>
      <c r="E24" s="148">
        <f t="shared" si="1"/>
        <v>0.002669100132188748</v>
      </c>
    </row>
    <row r="25" spans="1:5" ht="17.25" customHeight="1">
      <c r="A25" s="146" t="s">
        <v>23</v>
      </c>
      <c r="B25" s="147">
        <v>36900000</v>
      </c>
      <c r="C25" s="147">
        <v>5887500</v>
      </c>
      <c r="D25" s="148">
        <v>0.005882433417804978</v>
      </c>
      <c r="E25" s="148">
        <f t="shared" si="1"/>
        <v>0.0009787198293320818</v>
      </c>
    </row>
    <row r="26" spans="1:5" ht="17.25" customHeight="1">
      <c r="A26" s="150" t="s">
        <v>107</v>
      </c>
      <c r="B26" s="151">
        <v>1875302.8</v>
      </c>
      <c r="C26" s="151">
        <v>794569.63</v>
      </c>
      <c r="D26" s="152">
        <v>0.00029895240810903106</v>
      </c>
      <c r="E26" s="152">
        <f t="shared" si="1"/>
        <v>0.0001320868030006039</v>
      </c>
    </row>
    <row r="27" spans="1:5" ht="17.25" customHeight="1" thickBot="1">
      <c r="A27" s="153" t="s">
        <v>20</v>
      </c>
      <c r="B27" s="154">
        <f>SUM(B20:B26)</f>
        <v>6272914180.092697</v>
      </c>
      <c r="C27" s="154">
        <f>SUM(C20:C26)</f>
        <v>6015511102.925</v>
      </c>
      <c r="D27" s="155">
        <f>SUM(D20:D26)</f>
        <v>0.9999999999999996</v>
      </c>
      <c r="E27" s="155">
        <f>SUM(E20:E26)</f>
        <v>0.9999999999999999</v>
      </c>
    </row>
    <row r="28" spans="1:5" ht="12.75" hidden="1" outlineLevel="1">
      <c r="A28" s="146" t="s">
        <v>108</v>
      </c>
      <c r="B28" s="157">
        <v>1875302.8</v>
      </c>
      <c r="C28" s="147">
        <v>794569.63</v>
      </c>
      <c r="D28" s="158">
        <v>0.00029895240810903106</v>
      </c>
      <c r="E28" s="158">
        <f t="shared" si="1"/>
        <v>0.0001320868030006039</v>
      </c>
    </row>
    <row r="29" ht="6" customHeight="1" collapsed="1" thickBot="1"/>
    <row r="30" spans="1:5" ht="18.75" customHeight="1" thickBot="1">
      <c r="A30" s="355" t="s">
        <v>6</v>
      </c>
      <c r="B30" s="355"/>
      <c r="C30" s="355"/>
      <c r="D30" s="355"/>
      <c r="E30" s="355"/>
    </row>
    <row r="31" spans="1:5" ht="19.5" customHeight="1">
      <c r="A31" s="356" t="s">
        <v>38</v>
      </c>
      <c r="B31" s="358" t="s">
        <v>105</v>
      </c>
      <c r="C31" s="358"/>
      <c r="D31" s="358" t="s">
        <v>106</v>
      </c>
      <c r="E31" s="359"/>
    </row>
    <row r="32" spans="1:5" ht="15" customHeight="1" thickBot="1">
      <c r="A32" s="357"/>
      <c r="B32" s="217" t="s">
        <v>83</v>
      </c>
      <c r="C32" s="218" t="s">
        <v>7</v>
      </c>
      <c r="D32" s="217" t="s">
        <v>83</v>
      </c>
      <c r="E32" s="218" t="s">
        <v>7</v>
      </c>
    </row>
    <row r="33" spans="1:5" ht="17.25" customHeight="1">
      <c r="A33" s="159" t="s">
        <v>37</v>
      </c>
      <c r="B33" s="147">
        <v>1253659947.1241996</v>
      </c>
      <c r="C33" s="147">
        <v>1280605986.7262998</v>
      </c>
      <c r="D33" s="160">
        <f aca="true" t="shared" si="2" ref="D33:D38">B33/$B$39</f>
        <v>0.7749376306374084</v>
      </c>
      <c r="E33" s="160">
        <f aca="true" t="shared" si="3" ref="E33:E38">C33/$C$39</f>
        <v>0.7980284644261663</v>
      </c>
    </row>
    <row r="34" spans="1:5" ht="17.25" customHeight="1">
      <c r="A34" s="146" t="s">
        <v>22</v>
      </c>
      <c r="B34" s="147">
        <v>68163743.77280001</v>
      </c>
      <c r="C34" s="147">
        <v>108811294.60009998</v>
      </c>
      <c r="D34" s="148">
        <f t="shared" si="2"/>
        <v>0.04213475130623753</v>
      </c>
      <c r="E34" s="148">
        <f t="shared" si="3"/>
        <v>0.06780735936111149</v>
      </c>
    </row>
    <row r="35" spans="1:5" ht="17.25" customHeight="1">
      <c r="A35" s="146" t="s">
        <v>68</v>
      </c>
      <c r="B35" s="147">
        <v>114640683.95</v>
      </c>
      <c r="C35" s="147">
        <v>79066938.9</v>
      </c>
      <c r="D35" s="148">
        <f t="shared" si="2"/>
        <v>0.07086401715126638</v>
      </c>
      <c r="E35" s="148">
        <f t="shared" si="3"/>
        <v>0.049271726425819215</v>
      </c>
    </row>
    <row r="36" spans="1:5" ht="17.25" customHeight="1">
      <c r="A36" s="146" t="s">
        <v>69</v>
      </c>
      <c r="B36" s="147">
        <v>49690668.290800005</v>
      </c>
      <c r="C36" s="147">
        <v>44198081.73600002</v>
      </c>
      <c r="D36" s="148">
        <f t="shared" si="2"/>
        <v>0.030715800435671944</v>
      </c>
      <c r="E36" s="148">
        <f t="shared" si="3"/>
        <v>0.027542684997536808</v>
      </c>
    </row>
    <row r="37" spans="1:5" ht="17.25" customHeight="1">
      <c r="A37" s="146" t="s">
        <v>21</v>
      </c>
      <c r="B37" s="147">
        <v>16960202.6288</v>
      </c>
      <c r="C37" s="147">
        <v>12962926.45</v>
      </c>
      <c r="D37" s="148">
        <f t="shared" si="2"/>
        <v>0.0104837833181493</v>
      </c>
      <c r="E37" s="148">
        <f t="shared" si="3"/>
        <v>0.008078038363546862</v>
      </c>
    </row>
    <row r="38" spans="1:5" ht="17.25" customHeight="1">
      <c r="A38" s="150" t="s">
        <v>107</v>
      </c>
      <c r="B38" s="151">
        <v>114640683.95</v>
      </c>
      <c r="C38" s="151">
        <v>79066938.9</v>
      </c>
      <c r="D38" s="152">
        <f t="shared" si="2"/>
        <v>0.07086401715126638</v>
      </c>
      <c r="E38" s="152">
        <f t="shared" si="3"/>
        <v>0.049271726425819215</v>
      </c>
    </row>
    <row r="39" spans="1:5" ht="17.25" customHeight="1" thickBot="1">
      <c r="A39" s="153" t="s">
        <v>20</v>
      </c>
      <c r="B39" s="154">
        <f>SUM(B32:B38)</f>
        <v>1617755929.7165997</v>
      </c>
      <c r="C39" s="154">
        <f>SUM(C32:C38)</f>
        <v>1604712167.3124</v>
      </c>
      <c r="D39" s="155">
        <f>SUM(D33:D38)</f>
        <v>0.9999999999999998</v>
      </c>
      <c r="E39" s="155">
        <f>SUM(E33:E38)</f>
        <v>0.9999999999999998</v>
      </c>
    </row>
  </sheetData>
  <sheetProtection/>
  <mergeCells count="13">
    <mergeCell ref="A30:E30"/>
    <mergeCell ref="A31:A32"/>
    <mergeCell ref="B31:C31"/>
    <mergeCell ref="D31:E31"/>
    <mergeCell ref="A1:E1"/>
    <mergeCell ref="A17:E17"/>
    <mergeCell ref="A3:A4"/>
    <mergeCell ref="A18:A19"/>
    <mergeCell ref="B3:C3"/>
    <mergeCell ref="B18:C18"/>
    <mergeCell ref="A2:E2"/>
    <mergeCell ref="D3:E3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13.00390625" style="0" customWidth="1"/>
    <col min="3" max="3" width="12.7109375" style="0" customWidth="1"/>
    <col min="4" max="4" width="2.140625" style="0" customWidth="1"/>
    <col min="5" max="14" width="14.00390625" style="0" customWidth="1"/>
    <col min="15" max="16" width="14.00390625" style="21" customWidth="1"/>
    <col min="17" max="17" width="11.8515625" style="21" customWidth="1"/>
    <col min="18" max="28" width="9.140625" style="21" customWidth="1"/>
    <col min="29" max="29" width="16.8515625" style="21" customWidth="1"/>
    <col min="30" max="16384" width="9.140625" style="21" customWidth="1"/>
  </cols>
  <sheetData>
    <row r="1" spans="1:14" ht="35.25" customHeight="1" thickBot="1">
      <c r="A1" s="224" t="s">
        <v>100</v>
      </c>
      <c r="B1" s="71" t="s">
        <v>119</v>
      </c>
      <c r="C1" s="71" t="s">
        <v>118</v>
      </c>
      <c r="D1" s="191"/>
      <c r="E1" s="93"/>
      <c r="F1" s="93"/>
      <c r="G1" s="94"/>
      <c r="H1" s="94"/>
      <c r="I1" s="67"/>
      <c r="J1" s="21"/>
      <c r="K1" s="21"/>
      <c r="L1" s="21"/>
      <c r="M1" s="21"/>
      <c r="N1" s="21"/>
    </row>
    <row r="2" spans="1:14" ht="21" customHeight="1">
      <c r="A2" s="173" t="s">
        <v>64</v>
      </c>
      <c r="B2" s="332">
        <v>0.7019776230123407</v>
      </c>
      <c r="C2" s="333">
        <v>-0.4519116380194447</v>
      </c>
      <c r="D2" s="192"/>
      <c r="E2" s="96"/>
      <c r="F2" s="96"/>
      <c r="G2" s="96"/>
      <c r="H2" s="96"/>
      <c r="I2" s="67"/>
      <c r="J2" s="21"/>
      <c r="K2" s="21"/>
      <c r="L2" s="21"/>
      <c r="M2" s="21"/>
      <c r="N2" s="21"/>
    </row>
    <row r="3" spans="1:14" ht="21" customHeight="1">
      <c r="A3" s="174" t="s">
        <v>63</v>
      </c>
      <c r="B3" s="334">
        <v>0.6789765505300691</v>
      </c>
      <c r="C3" s="335">
        <v>-0.40300773417358926</v>
      </c>
      <c r="D3" s="192"/>
      <c r="E3" s="96"/>
      <c r="F3" s="96"/>
      <c r="G3" s="96"/>
      <c r="H3" s="96"/>
      <c r="I3" s="67"/>
      <c r="J3" s="21"/>
      <c r="K3" s="21"/>
      <c r="L3" s="21"/>
      <c r="M3" s="21"/>
      <c r="N3" s="21"/>
    </row>
    <row r="4" spans="1:14" ht="21" customHeight="1">
      <c r="A4" s="174" t="s">
        <v>8</v>
      </c>
      <c r="B4" s="334">
        <v>0.12724330314222576</v>
      </c>
      <c r="C4" s="335">
        <v>-0.21515131261460063</v>
      </c>
      <c r="D4" s="192"/>
      <c r="E4" s="70"/>
      <c r="F4" s="70"/>
      <c r="G4" s="70"/>
      <c r="H4" s="70"/>
      <c r="I4" s="97"/>
      <c r="J4" s="98"/>
      <c r="K4" s="22"/>
      <c r="L4" s="21"/>
      <c r="M4" s="21"/>
      <c r="N4" s="21"/>
    </row>
    <row r="5" spans="1:14" ht="21" customHeight="1">
      <c r="A5" s="174" t="s">
        <v>9</v>
      </c>
      <c r="B5" s="334">
        <v>0.14786535332144468</v>
      </c>
      <c r="C5" s="335">
        <v>-0.1864878336562561</v>
      </c>
      <c r="D5" s="192"/>
      <c r="E5" s="70"/>
      <c r="F5" s="70"/>
      <c r="G5" s="70"/>
      <c r="H5" s="70"/>
      <c r="I5" s="97"/>
      <c r="J5" s="98"/>
      <c r="K5" s="22"/>
      <c r="L5" s="21"/>
      <c r="M5" s="21"/>
      <c r="N5" s="21"/>
    </row>
    <row r="6" spans="1:14" ht="21" customHeight="1">
      <c r="A6" s="174" t="s">
        <v>10</v>
      </c>
      <c r="B6" s="334">
        <v>0.3253609477836312</v>
      </c>
      <c r="C6" s="335">
        <v>-0.08307031894870331</v>
      </c>
      <c r="D6" s="192"/>
      <c r="E6" s="22"/>
      <c r="F6" s="22"/>
      <c r="G6" s="70"/>
      <c r="H6" s="70"/>
      <c r="I6" s="67"/>
      <c r="J6" s="21"/>
      <c r="K6" s="21"/>
      <c r="L6" s="21"/>
      <c r="M6" s="21"/>
      <c r="N6" s="21"/>
    </row>
    <row r="7" spans="1:14" ht="21" customHeight="1">
      <c r="A7" s="174" t="s">
        <v>14</v>
      </c>
      <c r="B7" s="334">
        <v>-0.10451641791044786</v>
      </c>
      <c r="C7" s="335">
        <v>-0.04583333333333328</v>
      </c>
      <c r="D7" s="192"/>
      <c r="E7" s="70"/>
      <c r="F7" s="70"/>
      <c r="G7" s="70"/>
      <c r="H7" s="70"/>
      <c r="I7" s="67"/>
      <c r="J7" s="21"/>
      <c r="K7" s="21"/>
      <c r="L7" s="21"/>
      <c r="M7" s="21"/>
      <c r="N7" s="21"/>
    </row>
    <row r="8" spans="1:14" ht="21" customHeight="1">
      <c r="A8" s="174" t="s">
        <v>131</v>
      </c>
      <c r="B8" s="334">
        <v>0.094</v>
      </c>
      <c r="C8" s="335">
        <v>0.08</v>
      </c>
      <c r="D8" s="192"/>
      <c r="E8" s="70"/>
      <c r="F8" s="70"/>
      <c r="G8" s="70"/>
      <c r="H8" s="70"/>
      <c r="I8" s="67"/>
      <c r="J8" s="21"/>
      <c r="K8" s="21"/>
      <c r="L8" s="21"/>
      <c r="M8" s="21"/>
      <c r="N8" s="21"/>
    </row>
    <row r="9" spans="1:14" ht="21" customHeight="1">
      <c r="A9" s="174" t="s">
        <v>66</v>
      </c>
      <c r="B9" s="334">
        <v>0.014257725622073503</v>
      </c>
      <c r="C9" s="335">
        <v>0.05333960834798046</v>
      </c>
      <c r="D9" s="192"/>
      <c r="E9" s="70"/>
      <c r="F9" s="70"/>
      <c r="G9" s="70"/>
      <c r="H9" s="70"/>
      <c r="I9" s="67"/>
      <c r="J9" s="21"/>
      <c r="K9" s="21"/>
      <c r="L9" s="21"/>
      <c r="M9" s="21"/>
      <c r="N9" s="21"/>
    </row>
    <row r="10" spans="1:14" ht="21" customHeight="1">
      <c r="A10" s="174" t="s">
        <v>65</v>
      </c>
      <c r="B10" s="336">
        <v>0.1213565997786854</v>
      </c>
      <c r="C10" s="335">
        <v>0.09326250650853085</v>
      </c>
      <c r="D10" s="192"/>
      <c r="E10" s="99"/>
      <c r="F10" s="99"/>
      <c r="G10" s="70"/>
      <c r="H10" s="70"/>
      <c r="I10" s="67"/>
      <c r="J10" s="67"/>
      <c r="K10" s="67"/>
      <c r="N10" s="21"/>
    </row>
    <row r="11" spans="1:14" ht="21" customHeight="1">
      <c r="A11" s="174" t="s">
        <v>67</v>
      </c>
      <c r="B11" s="334">
        <v>0.3230460034953324</v>
      </c>
      <c r="C11" s="335">
        <v>0.16913142314935548</v>
      </c>
      <c r="D11" s="192"/>
      <c r="E11" s="70"/>
      <c r="F11" s="70"/>
      <c r="G11" s="70"/>
      <c r="H11" s="70"/>
      <c r="I11" s="67"/>
      <c r="J11" s="21"/>
      <c r="K11" s="21"/>
      <c r="L11" s="21"/>
      <c r="M11" s="21"/>
      <c r="N11" s="21"/>
    </row>
    <row r="12" spans="1:14" ht="21" customHeight="1" thickBot="1">
      <c r="A12" s="175" t="s">
        <v>150</v>
      </c>
      <c r="B12" s="337">
        <v>0.24083970726215043</v>
      </c>
      <c r="C12" s="338">
        <v>0.1744912014122293</v>
      </c>
      <c r="D12" s="192"/>
      <c r="E12" s="70"/>
      <c r="F12" s="70"/>
      <c r="G12" s="70"/>
      <c r="H12" s="70"/>
      <c r="I12" s="67"/>
      <c r="J12" s="21"/>
      <c r="K12" s="22"/>
      <c r="L12" s="21"/>
      <c r="M12" s="21"/>
      <c r="N12" s="21"/>
    </row>
    <row r="13" spans="1:11" ht="12.75">
      <c r="A13" s="102" t="s">
        <v>81</v>
      </c>
      <c r="B13" s="101"/>
      <c r="C13" s="101"/>
      <c r="D13" s="101"/>
      <c r="E13" s="67"/>
      <c r="F13" s="67"/>
      <c r="G13" s="67"/>
      <c r="H13" s="67"/>
      <c r="I13" s="67"/>
      <c r="J13" s="67"/>
      <c r="K13" s="67"/>
    </row>
    <row r="14" spans="6:11" ht="12.75">
      <c r="F14" s="67"/>
      <c r="G14" s="67"/>
      <c r="H14" s="67"/>
      <c r="I14" s="67"/>
      <c r="J14" s="67"/>
      <c r="K14" s="67"/>
    </row>
    <row r="15" spans="6:11" ht="12.75">
      <c r="F15" s="67"/>
      <c r="G15" s="67"/>
      <c r="H15" s="67"/>
      <c r="I15" s="67"/>
      <c r="J15" s="67"/>
      <c r="K15" s="67"/>
    </row>
    <row r="16" spans="6:11" ht="12.75">
      <c r="F16" s="67"/>
      <c r="G16" s="67"/>
      <c r="H16" s="67"/>
      <c r="I16" s="67"/>
      <c r="J16" s="67"/>
      <c r="K16" s="67"/>
    </row>
    <row r="17" spans="6:11" ht="12.75">
      <c r="F17" s="67"/>
      <c r="G17" s="67"/>
      <c r="H17" s="67"/>
      <c r="I17" s="67"/>
      <c r="J17" s="67"/>
      <c r="K17" s="67"/>
    </row>
    <row r="18" spans="6:11" ht="12.75">
      <c r="F18" s="67"/>
      <c r="G18" s="67"/>
      <c r="H18" s="67"/>
      <c r="I18" s="67"/>
      <c r="J18" s="67"/>
      <c r="K18" s="67"/>
    </row>
    <row r="19" spans="6:11" ht="12.75">
      <c r="F19" s="67"/>
      <c r="G19" s="67"/>
      <c r="H19" s="67"/>
      <c r="I19" s="67"/>
      <c r="J19" s="67"/>
      <c r="K19" s="67"/>
    </row>
    <row r="20" spans="6:11" ht="12.75">
      <c r="F20" s="67"/>
      <c r="G20" s="67"/>
      <c r="H20" s="67"/>
      <c r="I20" s="67"/>
      <c r="J20" s="67"/>
      <c r="K20" s="67"/>
    </row>
    <row r="21" spans="6:11" ht="12.75">
      <c r="F21" s="67"/>
      <c r="G21" s="67"/>
      <c r="H21" s="67"/>
      <c r="I21" s="67"/>
      <c r="J21" s="67"/>
      <c r="K21" s="67"/>
    </row>
    <row r="22" spans="6:11" ht="12.75">
      <c r="F22" s="67"/>
      <c r="G22" s="67"/>
      <c r="H22" s="67"/>
      <c r="I22" s="67"/>
      <c r="J22" s="67"/>
      <c r="K22" s="67"/>
    </row>
    <row r="23" spans="6:11" ht="12.75">
      <c r="F23" s="67"/>
      <c r="G23" s="67"/>
      <c r="H23" s="67"/>
      <c r="I23" s="67"/>
      <c r="J23" s="67"/>
      <c r="K23" s="67"/>
    </row>
    <row r="24" spans="6:11" ht="12.75">
      <c r="F24" s="67"/>
      <c r="G24" s="67"/>
      <c r="H24" s="67"/>
      <c r="I24" s="67"/>
      <c r="J24" s="67"/>
      <c r="K24" s="67"/>
    </row>
    <row r="25" spans="6:11" ht="12.75">
      <c r="F25" s="67"/>
      <c r="G25" s="67"/>
      <c r="H25" s="67"/>
      <c r="I25" s="67"/>
      <c r="J25" s="67"/>
      <c r="K25" s="67"/>
    </row>
    <row r="26" spans="6:11" ht="12.75">
      <c r="F26" s="67"/>
      <c r="G26" s="67"/>
      <c r="H26" s="67"/>
      <c r="I26" s="67"/>
      <c r="J26" s="67"/>
      <c r="K26" s="67"/>
    </row>
    <row r="27" spans="6:11" ht="12.75">
      <c r="F27" s="67"/>
      <c r="G27" s="67"/>
      <c r="H27" s="67"/>
      <c r="I27" s="67"/>
      <c r="J27" s="67"/>
      <c r="K27" s="67"/>
    </row>
    <row r="28" ht="12.75">
      <c r="I28" s="9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2012-04-10T15:12:22Z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