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<sst xmlns="http://schemas.openxmlformats.org/spreadsheetml/2006/main" count="372" uniqueCount="133">
  <si>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</si>
  <si>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</si>
  <si>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</si>
  <si>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</si>
  <si>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</si>
  <si>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</si>
  <si>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</si>
  <si>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</si>
  <si>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</si>
  <si>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</si>
  <si>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</si>
  <si>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</si>
  <si>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</si>
  <si>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</si>
  <si>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</si>
  <si>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</si>
  <si>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</si>
  <si>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</si>
  <si>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</si>
  <si>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</si>
  <si>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</si>
  <si>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</si>
  <si>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</si>
  <si>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</si>
  <si>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</si>
  <si>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</si>
  <si>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</si>
  <si>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</si>
  <si>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</si>
  <si>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</si>
  <si>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</si>
  <si>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</si>
  <si>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</si>
  <si>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</si>
  <si>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</si>
  <si>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</si>
  <si>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</si>
  <si>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</si>
  <si>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</si>
  <si>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</si>
  <si>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</si>
  <si>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</si>
  <si>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</si>
  <si>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</si>
  <si>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</si>
  <si>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</si>
  <si>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</si>
  <si>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</si>
  <si>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ТОВ КУА "АРТ - КАПІТАЛ Менеджмент"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</si>
  <si>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</si>
  <si>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</si>
  <si>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</si>
  <si>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</si>
  <si>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</si>
  <si>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</si>
  <si>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</si>
  <si>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</si>
  <si>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</si>
  <si>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</si>
  <si>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</si>
  <si>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</si>
  <si>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</si>
  <si>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</si>
  <si>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</si>
  <si>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</si>
  <si>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</si>
  <si>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</si>
  <si>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</si>
  <si>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</si>
  <si>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</si>
  <si>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</si>
  <si>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</si>
  <si>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</si>
  <si>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</si>
  <si>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</si>
  <si>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ММВБ (MICEX) (Росія)</t>
  </si>
  <si>
    <t>КІНТО-Класичний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</si>
  <si>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</si>
  <si>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</si>
  <si>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</si>
  <si>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</si>
  <si>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</si>
  <si>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</si>
  <si>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</si>
  <si>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</si>
  <si>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</si>
  <si>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</si>
  <si>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</si>
  <si>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</si>
  <si>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</si>
  <si>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</si>
  <si>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</si>
  <si>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</si>
  <si>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</si>
  <si>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</si>
  <si>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</si>
  <si>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</si>
  <si>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</si>
  <si>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</si>
  <si>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</si>
  <si>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</si>
  <si>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</si>
  <si>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</si>
  <si>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</si>
  <si>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</si>
  <si>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</si>
  <si>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</si>
  <si>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</si>
  <si>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</si>
  <si>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</si>
  <si>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</si>
  <si>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</si>
  <si>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</si>
  <si>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</si>
  <si>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</si>
  <si>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</si>
  <si>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з початку 2016 року</t>
  </si>
  <si>
    <t>ТОВ КУА "ОЗОН"</t>
  </si>
  <si>
    <t>Бонум Оптімум</t>
  </si>
  <si>
    <t>ТОВ КУА "Бонум Груп"</t>
  </si>
  <si>
    <t>жовтень</t>
  </si>
  <si>
    <t>листопад</t>
  </si>
  <si>
    <t xml:space="preserve">http://www.kinto.com/ </t>
  </si>
  <si>
    <t xml:space="preserve">http://univer.ua/ </t>
  </si>
  <si>
    <t xml:space="preserve">http://www.am.eavex.com.ua/ </t>
  </si>
  <si>
    <t xml:space="preserve">http://www.altus.ua/ </t>
  </si>
  <si>
    <t xml:space="preserve">http://otpcapital.com.ua/ </t>
  </si>
  <si>
    <t xml:space="preserve">http://www.vseswit.com.ua/ </t>
  </si>
  <si>
    <t xml:space="preserve">http://ozoncap.com/ </t>
  </si>
  <si>
    <t xml:space="preserve">http://www.task.ua/ </t>
  </si>
  <si>
    <t xml:space="preserve">http://bonum-group.com/ </t>
  </si>
  <si>
    <t xml:space="preserve">http://am.artcapital.ua/ </t>
  </si>
  <si>
    <t xml:space="preserve">http://www.sem.biz.ua/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</si>
</sst>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thin">
        <color indexed="10"/>
      </bottom>
    </border>
    <border>
      <left style="dotted">
        <color indexed="23"/>
      </left>
      <right style="dotted">
        <color indexed="23"/>
      </right>
      <top>
        <color indexed="63"/>
      </top>
      <bottom style="thin">
        <color indexed="10"/>
      </bottom>
    </border>
    <border>
      <left style="dotted">
        <color indexed="2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10" fontId="11" fillId="0" borderId="0" xfId="0" applyNumberFormat="1" applyFont="1" applyAlignment="1">
      <alignment horizontal="right" vertical="center" inden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2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22" fillId="0" borderId="48" xfId="21" applyNumberFormat="1" applyFont="1" applyFill="1" applyBorder="1" applyAlignment="1">
      <alignment horizontal="right" vertical="center" wrapText="1" indent="1"/>
      <protection/>
    </xf>
    <xf numFmtId="4" fontId="11" fillId="0" borderId="49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11" fillId="0" borderId="51" xfId="26" applyNumberFormat="1" applyFont="1" applyFill="1" applyBorder="1" applyAlignment="1">
      <alignment horizontal="right" vertical="center" indent="1"/>
    </xf>
    <xf numFmtId="4" fontId="11" fillId="0" borderId="52" xfId="0" applyNumberFormat="1" applyFont="1" applyFill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25" fillId="0" borderId="0" xfId="15" applyFont="1" applyAlignment="1">
      <alignment/>
    </xf>
    <xf numFmtId="0" fontId="25" fillId="0" borderId="60" xfId="15" applyFont="1" applyFill="1" applyBorder="1" applyAlignment="1">
      <alignment wrapText="1"/>
    </xf>
    <xf numFmtId="0" fontId="25" fillId="0" borderId="21" xfId="15" applyFont="1" applyFill="1" applyBorder="1" applyAlignment="1">
      <alignment vertical="center" wrapText="1"/>
    </xf>
    <xf numFmtId="0" fontId="23" fillId="0" borderId="0" xfId="15" applyFont="1" applyAlignment="1">
      <alignment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37547546"/>
        <c:axId val="2383595"/>
      </c:barChart>
      <c:catAx>
        <c:axId val="375475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383595"/>
        <c:crosses val="autoZero"/>
        <c:auto val="1"/>
        <c:lblOffset val="0"/>
        <c:noMultiLvlLbl val="0"/>
      </c:catAx>
      <c:valAx>
        <c:axId val="2383595"/>
        <c:scaling>
          <c:orientation val="minMax"/>
          <c:max val="0.2"/>
          <c:min val="-0.08"/>
        </c:scaling>
        <c:axPos val="l"/>
        <c:delete val="0"/>
        <c:numFmt formatCode="0%" sourceLinked="0"/>
        <c:majorTickMark val="out"/>
        <c:minorTickMark val="none"/>
        <c:tickLblPos val="nextTo"/>
        <c:crossAx val="37547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21452356"/>
        <c:axId val="58853477"/>
      </c:barChart>
      <c:catAx>
        <c:axId val="214523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53477"/>
        <c:crosses val="autoZero"/>
        <c:auto val="0"/>
        <c:lblOffset val="100"/>
        <c:tickLblSkip val="1"/>
        <c:noMultiLvlLbl val="0"/>
      </c:catAx>
      <c:valAx>
        <c:axId val="58853477"/>
        <c:scaling>
          <c:orientation val="minMax"/>
          <c:max val="0.37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52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В_ВЧА!$C$24:$C$34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В_ВЧА!$D$24:$D$34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707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59919246"/>
        <c:axId val="2402303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21620728"/>
        <c:axId val="60368825"/>
      </c:lineChart>
      <c:catAx>
        <c:axId val="599192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402303"/>
        <c:crosses val="autoZero"/>
        <c:auto val="0"/>
        <c:lblOffset val="40"/>
        <c:noMultiLvlLbl val="0"/>
      </c:catAx>
      <c:valAx>
        <c:axId val="2402303"/>
        <c:scaling>
          <c:orientation val="minMax"/>
          <c:max val="70"/>
          <c:min val="-220"/>
        </c:scaling>
        <c:axPos val="l"/>
        <c:delete val="0"/>
        <c:numFmt formatCode="#,##0" sourceLinked="0"/>
        <c:majorTickMark val="in"/>
        <c:minorTickMark val="none"/>
        <c:tickLblPos val="nextTo"/>
        <c:crossAx val="59919246"/>
        <c:crossesAt val="1"/>
        <c:crossBetween val="between"/>
        <c:dispUnits/>
      </c:valAx>
      <c:catAx>
        <c:axId val="21620728"/>
        <c:scaling>
          <c:orientation val="minMax"/>
        </c:scaling>
        <c:axPos val="b"/>
        <c:delete val="1"/>
        <c:majorTickMark val="in"/>
        <c:minorTickMark val="none"/>
        <c:tickLblPos val="nextTo"/>
        <c:crossAx val="60368825"/>
        <c:crosses val="autoZero"/>
        <c:auto val="0"/>
        <c:lblOffset val="100"/>
        <c:noMultiLvlLbl val="0"/>
      </c:catAx>
      <c:valAx>
        <c:axId val="60368825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216207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75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1"/>
          <c:h val="0.9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'В_діаграма(дох)'!$A$2:$A$26</c:f>
              <c:strCache/>
            </c:strRef>
          </c:cat>
          <c:val>
            <c:numRef>
              <c:f>'В_діаграма(дох)'!$B$2:$B$26</c:f>
              <c:numCache/>
            </c:numRef>
          </c:val>
        </c:ser>
        <c:gapWidth val="60"/>
        <c:axId val="6448514"/>
        <c:axId val="58036627"/>
      </c:barChart>
      <c:catAx>
        <c:axId val="6448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36627"/>
        <c:crosses val="autoZero"/>
        <c:auto val="0"/>
        <c:lblOffset val="0"/>
        <c:tickLblSkip val="1"/>
        <c:noMultiLvlLbl val="0"/>
      </c:catAx>
      <c:valAx>
        <c:axId val="58036627"/>
        <c:scaling>
          <c:orientation val="minMax"/>
          <c:max val="0.02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8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/>
            </c:numRef>
          </c:val>
        </c:ser>
        <c:overlap val="-20"/>
        <c:axId val="52567596"/>
        <c:axId val="3346317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/>
            </c:numRef>
          </c:val>
          <c:smooth val="0"/>
        </c:ser>
        <c:axId val="30116854"/>
        <c:axId val="2616231"/>
      </c:lineChart>
      <c:catAx>
        <c:axId val="525675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346317"/>
        <c:crosses val="autoZero"/>
        <c:auto val="0"/>
        <c:lblOffset val="100"/>
        <c:noMultiLvlLbl val="0"/>
      </c:catAx>
      <c:valAx>
        <c:axId val="3346317"/>
        <c:scaling>
          <c:orientation val="minMax"/>
          <c:max val="2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567596"/>
        <c:crossesAt val="1"/>
        <c:crossBetween val="between"/>
        <c:dispUnits/>
      </c:valAx>
      <c:catAx>
        <c:axId val="30116854"/>
        <c:scaling>
          <c:orientation val="minMax"/>
        </c:scaling>
        <c:axPos val="b"/>
        <c:delete val="1"/>
        <c:majorTickMark val="in"/>
        <c:minorTickMark val="none"/>
        <c:tickLblPos val="nextTo"/>
        <c:crossAx val="2616231"/>
        <c:crosses val="autoZero"/>
        <c:auto val="0"/>
        <c:lblOffset val="100"/>
        <c:noMultiLvlLbl val="0"/>
      </c:catAx>
      <c:valAx>
        <c:axId val="261623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1168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75"/>
          <c:w val="0.964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23546080"/>
        <c:axId val="10588129"/>
      </c:barChart>
      <c:catAx>
        <c:axId val="23546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88129"/>
        <c:crosses val="autoZero"/>
        <c:auto val="0"/>
        <c:lblOffset val="100"/>
        <c:tickLblSkip val="1"/>
        <c:noMultiLvlLbl val="0"/>
      </c:catAx>
      <c:valAx>
        <c:axId val="10588129"/>
        <c:scaling>
          <c:orientation val="minMax"/>
          <c:max val="0.02"/>
          <c:min val="-0.1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46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ВЧА'!$C$36:$C$38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ВЧА'!$E$36:$E$38</c:f>
              <c:numCache/>
            </c:numRef>
          </c:val>
        </c:ser>
        <c:overlap val="-20"/>
        <c:axId val="28184298"/>
        <c:axId val="52332091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ВЧА'!$D$36:$D$38</c:f>
              <c:numCache/>
            </c:numRef>
          </c:val>
          <c:smooth val="0"/>
        </c:ser>
        <c:axId val="1226772"/>
        <c:axId val="11040949"/>
      </c:lineChart>
      <c:catAx>
        <c:axId val="281842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52332091"/>
        <c:crosses val="autoZero"/>
        <c:auto val="0"/>
        <c:lblOffset val="100"/>
        <c:noMultiLvlLbl val="0"/>
      </c:catAx>
      <c:valAx>
        <c:axId val="5233209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184298"/>
        <c:crossesAt val="1"/>
        <c:crossBetween val="between"/>
        <c:dispUnits/>
      </c:valAx>
      <c:catAx>
        <c:axId val="1226772"/>
        <c:scaling>
          <c:orientation val="minMax"/>
        </c:scaling>
        <c:axPos val="b"/>
        <c:delete val="1"/>
        <c:majorTickMark val="in"/>
        <c:minorTickMark val="none"/>
        <c:tickLblPos val="nextTo"/>
        <c:crossAx val="11040949"/>
        <c:crosses val="autoZero"/>
        <c:auto val="0"/>
        <c:lblOffset val="100"/>
        <c:noMultiLvlLbl val="0"/>
      </c:catAx>
      <c:valAx>
        <c:axId val="11040949"/>
        <c:scaling>
          <c:orientation val="minMax"/>
          <c:max val="0.66"/>
          <c:min val="-0.2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267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1"/>
          <c:h val="0.8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'З_діаграма(дох)'!$A$2:$A$11</c:f>
              <c:strCache/>
            </c:strRef>
          </c:cat>
          <c:val>
            <c:numRef>
              <c:f>'З_діаграма(дох)'!$B$2:$B$11</c:f>
              <c:numCache/>
            </c:numRef>
          </c:val>
        </c:ser>
        <c:gapWidth val="60"/>
        <c:axId val="32259678"/>
        <c:axId val="21901647"/>
      </c:barChart>
      <c:catAx>
        <c:axId val="32259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01647"/>
        <c:crosses val="autoZero"/>
        <c:auto val="0"/>
        <c:lblOffset val="100"/>
        <c:tickLblSkip val="1"/>
        <c:noMultiLvlLbl val="0"/>
      </c:catAx>
      <c:valAx>
        <c:axId val="21901647"/>
        <c:scaling>
          <c:orientation val="minMax"/>
          <c:max val="0.02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59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34</xdr:row>
      <xdr:rowOff>95250</xdr:rowOff>
    </xdr:from>
    <xdr:to>
      <xdr:col>4</xdr:col>
      <xdr:colOff>609600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04800" y="648652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104775</xdr:rowOff>
    </xdr:from>
    <xdr:to>
      <xdr:col>12</xdr:col>
      <xdr:colOff>390525</xdr:colOff>
      <xdr:row>47</xdr:row>
      <xdr:rowOff>161925</xdr:rowOff>
    </xdr:to>
    <xdr:graphicFrame>
      <xdr:nvGraphicFramePr>
        <xdr:cNvPr id="1" name="Chart 7"/>
        <xdr:cNvGraphicFramePr/>
      </xdr:nvGraphicFramePr>
      <xdr:xfrm>
        <a:off x="47625" y="4552950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5905500" y="190500"/>
        <a:ext cx="10658475" cy="846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19050</xdr:rowOff>
    </xdr:from>
    <xdr:to>
      <xdr:col>9</xdr:col>
      <xdr:colOff>666750</xdr:colOff>
      <xdr:row>27</xdr:row>
      <xdr:rowOff>152400</xdr:rowOff>
    </xdr:to>
    <xdr:graphicFrame>
      <xdr:nvGraphicFramePr>
        <xdr:cNvPr id="1" name="Chart 8"/>
        <xdr:cNvGraphicFramePr/>
      </xdr:nvGraphicFramePr>
      <xdr:xfrm>
        <a:off x="85725" y="193357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9</xdr:col>
      <xdr:colOff>647700</xdr:colOff>
      <xdr:row>25</xdr:row>
      <xdr:rowOff>152400</xdr:rowOff>
    </xdr:to>
    <xdr:graphicFrame>
      <xdr:nvGraphicFramePr>
        <xdr:cNvPr id="1" name="Chart 8"/>
        <xdr:cNvGraphicFramePr/>
      </xdr:nvGraphicFramePr>
      <xdr:xfrm>
        <a:off x="323850" y="192405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am.artcapital.ua/" TargetMode="External" /><Relationship Id="rId4" Type="http://schemas.openxmlformats.org/officeDocument/2006/relationships/hyperlink" Target="http://www.task.ua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univer.ua/" TargetMode="External" /><Relationship Id="rId4" Type="http://schemas.openxmlformats.org/officeDocument/2006/relationships/hyperlink" Target="http://www.am.eavex.com.ua/" TargetMode="External" /><Relationship Id="rId5" Type="http://schemas.openxmlformats.org/officeDocument/2006/relationships/hyperlink" Target="http://www.kinto.com/" TargetMode="External" /><Relationship Id="rId6" Type="http://schemas.openxmlformats.org/officeDocument/2006/relationships/hyperlink" Target="http://www.altus.ua/" TargetMode="External" /><Relationship Id="rId7" Type="http://schemas.openxmlformats.org/officeDocument/2006/relationships/hyperlink" Target="http://univer.ua/" TargetMode="External" /><Relationship Id="rId8" Type="http://schemas.openxmlformats.org/officeDocument/2006/relationships/hyperlink" Target="http://www.altus.ua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otpcapital.com.ua/" TargetMode="External" /><Relationship Id="rId11" Type="http://schemas.openxmlformats.org/officeDocument/2006/relationships/hyperlink" Target="http://www.vseswit.com.ua/" TargetMode="External" /><Relationship Id="rId12" Type="http://schemas.openxmlformats.org/officeDocument/2006/relationships/hyperlink" Target="http://www.kinto.com/" TargetMode="External" /><Relationship Id="rId13" Type="http://schemas.openxmlformats.org/officeDocument/2006/relationships/hyperlink" Target="http://ozoncap.com/" TargetMode="External" /><Relationship Id="rId14" Type="http://schemas.openxmlformats.org/officeDocument/2006/relationships/hyperlink" Target="http://univer.ua/" TargetMode="External" /><Relationship Id="rId15" Type="http://schemas.openxmlformats.org/officeDocument/2006/relationships/hyperlink" Target="http://www.task.ua/" TargetMode="External" /><Relationship Id="rId16" Type="http://schemas.openxmlformats.org/officeDocument/2006/relationships/hyperlink" Target="http://univer.ua/" TargetMode="External" /><Relationship Id="rId17" Type="http://schemas.openxmlformats.org/officeDocument/2006/relationships/hyperlink" Target="http://bonum-group.com/" TargetMode="External" /><Relationship Id="rId18" Type="http://schemas.openxmlformats.org/officeDocument/2006/relationships/hyperlink" Target="http://am.artcapital.ua/" TargetMode="External" /><Relationship Id="rId19" Type="http://schemas.openxmlformats.org/officeDocument/2006/relationships/hyperlink" Target="http://www.altus.ua/" TargetMode="External" /><Relationship Id="rId20" Type="http://schemas.openxmlformats.org/officeDocument/2006/relationships/drawing" Target="../drawings/drawing2.xm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hyperlink" Target="http://am.artcapital.ua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hyperlink" Target="http://www.sem.biz.ua/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9" t="s">
        <v>99</v>
      </c>
      <c r="B1" s="79"/>
      <c r="C1" s="79"/>
      <c r="D1" s="80"/>
      <c r="E1" s="80"/>
      <c r="F1" s="80"/>
    </row>
    <row r="2" spans="1:9" ht="15.75" thickBot="1">
      <c r="A2" s="25" t="s">
        <v>59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3" t="s">
        <v>120</v>
      </c>
      <c r="B3" s="94">
        <v>0.10401467461541669</v>
      </c>
      <c r="C3" s="94">
        <v>0.04727636305284322</v>
      </c>
      <c r="D3" s="94">
        <v>0.022925638098047953</v>
      </c>
      <c r="E3" s="94">
        <v>0.028974840472661967</v>
      </c>
      <c r="F3" s="94">
        <v>0.022591654697054597</v>
      </c>
      <c r="G3" s="62"/>
      <c r="H3" s="62"/>
      <c r="I3" s="2"/>
      <c r="J3" s="2"/>
      <c r="K3" s="2"/>
      <c r="L3" s="2"/>
    </row>
    <row r="4" spans="1:12" ht="14.25">
      <c r="A4" s="93" t="s">
        <v>121</v>
      </c>
      <c r="B4" s="94">
        <v>0.004418095310021908</v>
      </c>
      <c r="C4" s="94">
        <v>-0.04742878021757824</v>
      </c>
      <c r="D4" s="94">
        <v>-0.010904764819299258</v>
      </c>
      <c r="E4" s="94">
        <v>-0.0677858695818625</v>
      </c>
      <c r="F4" s="94">
        <v>-0.029442147160095817</v>
      </c>
      <c r="G4" s="62"/>
      <c r="H4" s="62"/>
      <c r="I4" s="2"/>
      <c r="J4" s="2"/>
      <c r="K4" s="2"/>
      <c r="L4" s="2"/>
    </row>
    <row r="5" spans="1:12" ht="15" thickBot="1">
      <c r="A5" s="83" t="s">
        <v>116</v>
      </c>
      <c r="B5" s="85">
        <v>0.1050685500623183</v>
      </c>
      <c r="C5" s="85">
        <v>0.17836001516344457</v>
      </c>
      <c r="D5" s="85">
        <v>0.13964000673631086</v>
      </c>
      <c r="E5" s="85">
        <v>-0.15890687989034702</v>
      </c>
      <c r="F5" s="85">
        <v>0.02288039974476419</v>
      </c>
      <c r="G5" s="62"/>
      <c r="H5" s="62"/>
      <c r="I5" s="2"/>
      <c r="J5" s="2"/>
      <c r="K5" s="2"/>
      <c r="L5" s="2"/>
    </row>
    <row r="6" spans="1:14" ht="14.25">
      <c r="A6" s="77"/>
      <c r="B6" s="76"/>
      <c r="C6" s="76"/>
      <c r="D6" s="78"/>
      <c r="E6" s="78"/>
      <c r="F6" s="78"/>
      <c r="G6" s="10"/>
      <c r="J6" s="2"/>
      <c r="K6" s="2"/>
      <c r="L6" s="2"/>
      <c r="M6" s="2"/>
      <c r="N6" s="2"/>
    </row>
    <row r="7" spans="1:14" ht="14.25">
      <c r="A7" s="77"/>
      <c r="B7" s="78"/>
      <c r="C7" s="78"/>
      <c r="D7" s="78"/>
      <c r="E7" s="78"/>
      <c r="F7" s="78"/>
      <c r="J7" s="4"/>
      <c r="K7" s="4"/>
      <c r="L7" s="4"/>
      <c r="M7" s="4"/>
      <c r="N7" s="4"/>
    </row>
    <row r="8" spans="1:6" ht="14.25">
      <c r="A8" s="77"/>
      <c r="B8" s="78"/>
      <c r="C8" s="78"/>
      <c r="D8" s="78"/>
      <c r="E8" s="78"/>
      <c r="F8" s="78"/>
    </row>
    <row r="9" spans="1:6" ht="14.25">
      <c r="A9" s="77"/>
      <c r="B9" s="78"/>
      <c r="C9" s="78"/>
      <c r="D9" s="78"/>
      <c r="E9" s="78"/>
      <c r="F9" s="78"/>
    </row>
    <row r="10" spans="1:14" ht="14.25">
      <c r="A10" s="77"/>
      <c r="B10" s="78"/>
      <c r="C10" s="78"/>
      <c r="D10" s="78"/>
      <c r="E10" s="78"/>
      <c r="F10" s="78"/>
      <c r="N10" s="10"/>
    </row>
    <row r="11" spans="1:6" ht="14.25">
      <c r="A11" s="77"/>
      <c r="B11" s="78"/>
      <c r="C11" s="78"/>
      <c r="D11" s="78"/>
      <c r="E11" s="78"/>
      <c r="F11" s="78"/>
    </row>
    <row r="12" spans="1:6" ht="14.25">
      <c r="A12" s="77"/>
      <c r="B12" s="78"/>
      <c r="C12" s="78"/>
      <c r="D12" s="78"/>
      <c r="E12" s="78"/>
      <c r="F12" s="78"/>
    </row>
    <row r="13" spans="1:6" ht="14.25">
      <c r="A13" s="77"/>
      <c r="B13" s="78"/>
      <c r="C13" s="78"/>
      <c r="D13" s="78"/>
      <c r="E13" s="78"/>
      <c r="F13" s="78"/>
    </row>
    <row r="14" spans="1:6" ht="14.25">
      <c r="A14" s="77"/>
      <c r="B14" s="78"/>
      <c r="C14" s="78"/>
      <c r="D14" s="78"/>
      <c r="E14" s="78"/>
      <c r="F14" s="78"/>
    </row>
    <row r="15" spans="1:6" ht="14.25">
      <c r="A15" s="77"/>
      <c r="B15" s="78"/>
      <c r="C15" s="78"/>
      <c r="D15" s="78"/>
      <c r="E15" s="78"/>
      <c r="F15" s="78"/>
    </row>
    <row r="16" spans="1:6" ht="14.25">
      <c r="A16" s="77"/>
      <c r="B16" s="78"/>
      <c r="C16" s="78"/>
      <c r="D16" s="78"/>
      <c r="E16" s="78"/>
      <c r="F16" s="78"/>
    </row>
    <row r="17" spans="1:6" ht="14.25">
      <c r="A17" s="77"/>
      <c r="B17" s="78"/>
      <c r="C17" s="78"/>
      <c r="D17" s="78"/>
      <c r="E17" s="78"/>
      <c r="F17" s="78"/>
    </row>
    <row r="18" spans="1:6" ht="14.25">
      <c r="A18" s="77"/>
      <c r="B18" s="78"/>
      <c r="C18" s="78"/>
      <c r="D18" s="78"/>
      <c r="E18" s="78"/>
      <c r="F18" s="78"/>
    </row>
    <row r="19" spans="1:6" ht="14.25">
      <c r="A19" s="77"/>
      <c r="B19" s="78"/>
      <c r="C19" s="78"/>
      <c r="D19" s="78"/>
      <c r="E19" s="78"/>
      <c r="F19" s="78"/>
    </row>
    <row r="20" spans="1:6" ht="14.25">
      <c r="A20" s="77"/>
      <c r="B20" s="78"/>
      <c r="C20" s="78"/>
      <c r="D20" s="78"/>
      <c r="E20" s="78"/>
      <c r="F20" s="78"/>
    </row>
    <row r="21" spans="1:6" ht="15" thickBot="1">
      <c r="A21" s="77"/>
      <c r="B21" s="78"/>
      <c r="C21" s="78"/>
      <c r="D21" s="78"/>
      <c r="E21" s="78"/>
      <c r="F21" s="78"/>
    </row>
    <row r="22" spans="1:6" ht="30.75" thickBot="1">
      <c r="A22" s="25" t="s">
        <v>84</v>
      </c>
      <c r="B22" s="18" t="s">
        <v>88</v>
      </c>
      <c r="C22" s="18" t="s">
        <v>72</v>
      </c>
      <c r="D22" s="82"/>
      <c r="E22" s="78"/>
      <c r="F22" s="78"/>
    </row>
    <row r="23" spans="1:6" ht="14.25">
      <c r="A23" s="27" t="s">
        <v>1</v>
      </c>
      <c r="B23" s="28">
        <v>-0.04742878021757824</v>
      </c>
      <c r="C23" s="69">
        <v>0.17836001516344457</v>
      </c>
      <c r="D23" s="82"/>
      <c r="E23" s="78"/>
      <c r="F23" s="78"/>
    </row>
    <row r="24" spans="1:6" ht="14.25">
      <c r="A24" s="27" t="s">
        <v>7</v>
      </c>
      <c r="B24" s="28">
        <v>-0.024507421393053508</v>
      </c>
      <c r="C24" s="69">
        <v>0.08124576629131108</v>
      </c>
      <c r="D24" s="82"/>
      <c r="E24" s="78"/>
      <c r="F24" s="78"/>
    </row>
    <row r="25" spans="1:6" ht="14.25">
      <c r="A25" s="27" t="s">
        <v>111</v>
      </c>
      <c r="B25" s="28">
        <v>-0.009059548345144552</v>
      </c>
      <c r="C25" s="69">
        <v>-0.03277304144367055</v>
      </c>
      <c r="D25" s="82"/>
      <c r="E25" s="78"/>
      <c r="F25" s="78"/>
    </row>
    <row r="26" spans="1:6" ht="14.25">
      <c r="A26" s="27" t="s">
        <v>8</v>
      </c>
      <c r="B26" s="28">
        <v>-0.006312313218403309</v>
      </c>
      <c r="C26" s="69">
        <v>0.04147764273620269</v>
      </c>
      <c r="D26" s="82"/>
      <c r="E26" s="78"/>
      <c r="F26" s="78"/>
    </row>
    <row r="27" spans="1:6" ht="14.25">
      <c r="A27" s="27" t="s">
        <v>10</v>
      </c>
      <c r="B27" s="28">
        <v>-0.0023169223470020928</v>
      </c>
      <c r="C27" s="69">
        <v>-0.009560635240961401</v>
      </c>
      <c r="D27" s="82"/>
      <c r="E27" s="78"/>
      <c r="F27" s="78"/>
    </row>
    <row r="28" spans="1:6" ht="14.25">
      <c r="A28" s="27" t="s">
        <v>0</v>
      </c>
      <c r="B28" s="28">
        <v>0.004418095310021908</v>
      </c>
      <c r="C28" s="69">
        <v>0.1050685500623183</v>
      </c>
      <c r="D28" s="82"/>
      <c r="E28" s="78"/>
      <c r="F28" s="78"/>
    </row>
    <row r="29" spans="1:6" ht="14.25">
      <c r="A29" s="27" t="s">
        <v>6</v>
      </c>
      <c r="B29" s="28">
        <v>0.015319586805817353</v>
      </c>
      <c r="C29" s="69">
        <v>-0.021124020234587815</v>
      </c>
      <c r="D29" s="82"/>
      <c r="E29" s="78"/>
      <c r="F29" s="78"/>
    </row>
    <row r="30" spans="1:6" ht="14.25">
      <c r="A30" s="27" t="s">
        <v>12</v>
      </c>
      <c r="B30" s="28">
        <v>0.03417444676998316</v>
      </c>
      <c r="C30" s="69">
        <v>0.06564535514888337</v>
      </c>
      <c r="D30" s="82"/>
      <c r="E30" s="78"/>
      <c r="F30" s="78"/>
    </row>
    <row r="31" spans="1:6" ht="14.25">
      <c r="A31" s="27" t="s">
        <v>55</v>
      </c>
      <c r="B31" s="28">
        <v>0.040769059611222236</v>
      </c>
      <c r="C31" s="69">
        <v>0.35930730212406203</v>
      </c>
      <c r="D31" s="82"/>
      <c r="E31" s="78"/>
      <c r="F31" s="78"/>
    </row>
    <row r="32" spans="1:6" ht="28.5">
      <c r="A32" s="27" t="s">
        <v>5</v>
      </c>
      <c r="B32" s="28">
        <v>0.048232022530617646</v>
      </c>
      <c r="C32" s="69">
        <v>-0.09035885936147803</v>
      </c>
      <c r="D32" s="82"/>
      <c r="E32" s="78"/>
      <c r="F32" s="78"/>
    </row>
    <row r="33" spans="1:6" ht="14.25">
      <c r="A33" s="27" t="s">
        <v>9</v>
      </c>
      <c r="B33" s="28">
        <v>0.05070065916710553</v>
      </c>
      <c r="C33" s="69">
        <v>-0.03810239832381601</v>
      </c>
      <c r="D33" s="82"/>
      <c r="E33" s="78"/>
      <c r="F33" s="78"/>
    </row>
    <row r="34" spans="1:6" ht="14.25">
      <c r="A34" s="27" t="s">
        <v>11</v>
      </c>
      <c r="B34" s="28">
        <v>0.054080988093099025</v>
      </c>
      <c r="C34" s="69">
        <v>0.08632817670205495</v>
      </c>
      <c r="D34" s="82"/>
      <c r="E34" s="78"/>
      <c r="F34" s="78"/>
    </row>
    <row r="35" spans="1:6" ht="15" thickBot="1">
      <c r="A35" s="83" t="s">
        <v>75</v>
      </c>
      <c r="B35" s="84">
        <v>0.05793510383788014</v>
      </c>
      <c r="C35" s="85">
        <v>0.19504814461552433</v>
      </c>
      <c r="D35" s="82"/>
      <c r="E35" s="78"/>
      <c r="F35" s="78"/>
    </row>
    <row r="36" spans="1:6" ht="14.25">
      <c r="A36" s="77"/>
      <c r="B36" s="78"/>
      <c r="C36" s="78"/>
      <c r="D36" s="82"/>
      <c r="E36" s="78"/>
      <c r="F36" s="78"/>
    </row>
    <row r="37" spans="1:6" ht="14.25">
      <c r="A37" s="77"/>
      <c r="B37" s="78"/>
      <c r="C37" s="78"/>
      <c r="D37" s="82"/>
      <c r="E37" s="78"/>
      <c r="F37" s="78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A10" sqref="A10"/>
    </sheetView>
  </sheetViews>
  <sheetFormatPr defaultColWidth="9.00390625" defaultRowHeight="12.75"/>
  <cols>
    <col min="1" max="1" width="4.75390625" style="31" customWidth="1"/>
    <col min="2" max="2" width="25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22.75390625" style="29" bestFit="1" customWidth="1"/>
    <col min="11" max="11" width="35.875" style="29" customWidth="1"/>
    <col min="12" max="16384" width="9.125" style="29" customWidth="1"/>
  </cols>
  <sheetData>
    <row r="1" spans="1:10" ht="16.5" thickBot="1">
      <c r="A1" s="171" t="s">
        <v>106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30.75" thickBot="1">
      <c r="A2" s="15" t="s">
        <v>43</v>
      </c>
      <c r="B2" s="49" t="s">
        <v>28</v>
      </c>
      <c r="C2" s="18" t="s">
        <v>38</v>
      </c>
      <c r="D2" s="18" t="s">
        <v>39</v>
      </c>
      <c r="E2" s="17" t="s">
        <v>44</v>
      </c>
      <c r="F2" s="17" t="s">
        <v>65</v>
      </c>
      <c r="G2" s="17" t="s">
        <v>66</v>
      </c>
      <c r="H2" s="18" t="s">
        <v>67</v>
      </c>
      <c r="I2" s="18" t="s">
        <v>16</v>
      </c>
      <c r="J2" s="18" t="s">
        <v>17</v>
      </c>
    </row>
    <row r="3" spans="1:11" ht="14.25" customHeight="1">
      <c r="A3" s="21">
        <v>1</v>
      </c>
      <c r="B3" s="116" t="s">
        <v>83</v>
      </c>
      <c r="C3" s="117" t="s">
        <v>41</v>
      </c>
      <c r="D3" s="118" t="s">
        <v>40</v>
      </c>
      <c r="E3" s="119">
        <v>6005017.99</v>
      </c>
      <c r="F3" s="120">
        <v>218338</v>
      </c>
      <c r="G3" s="119">
        <v>27.503311333803552</v>
      </c>
      <c r="H3" s="55">
        <v>100</v>
      </c>
      <c r="I3" s="116" t="s">
        <v>100</v>
      </c>
      <c r="J3" s="194" t="s">
        <v>122</v>
      </c>
      <c r="K3" s="50"/>
    </row>
    <row r="4" spans="1:11" ht="14.25">
      <c r="A4" s="21">
        <v>2</v>
      </c>
      <c r="B4" s="116" t="s">
        <v>54</v>
      </c>
      <c r="C4" s="117" t="s">
        <v>41</v>
      </c>
      <c r="D4" s="118" t="s">
        <v>42</v>
      </c>
      <c r="E4" s="119">
        <v>4368550.68</v>
      </c>
      <c r="F4" s="120">
        <v>4806</v>
      </c>
      <c r="G4" s="119">
        <v>908.9785018726591</v>
      </c>
      <c r="H4" s="55">
        <v>1000</v>
      </c>
      <c r="I4" s="116" t="s">
        <v>26</v>
      </c>
      <c r="J4" s="194" t="s">
        <v>131</v>
      </c>
      <c r="K4" s="51"/>
    </row>
    <row r="5" spans="1:11" ht="14.25" customHeight="1">
      <c r="A5" s="21">
        <v>3</v>
      </c>
      <c r="B5" s="116" t="s">
        <v>114</v>
      </c>
      <c r="C5" s="117" t="s">
        <v>41</v>
      </c>
      <c r="D5" s="118" t="s">
        <v>40</v>
      </c>
      <c r="E5" s="119">
        <v>1032706.43</v>
      </c>
      <c r="F5" s="120">
        <v>648</v>
      </c>
      <c r="G5" s="119">
        <v>1593.682762345679</v>
      </c>
      <c r="H5" s="55">
        <v>5000</v>
      </c>
      <c r="I5" s="116" t="s">
        <v>23</v>
      </c>
      <c r="J5" s="194" t="s">
        <v>129</v>
      </c>
      <c r="K5" s="52"/>
    </row>
    <row r="6" spans="1:10" ht="15.75" thickBot="1">
      <c r="A6" s="172" t="s">
        <v>49</v>
      </c>
      <c r="B6" s="173"/>
      <c r="C6" s="121" t="s">
        <v>50</v>
      </c>
      <c r="D6" s="121" t="s">
        <v>50</v>
      </c>
      <c r="E6" s="104">
        <f>SUM(E3:E5)</f>
        <v>11406275.1</v>
      </c>
      <c r="F6" s="105">
        <f>SUM(F3:F5)</f>
        <v>223792</v>
      </c>
      <c r="G6" s="121" t="s">
        <v>50</v>
      </c>
      <c r="H6" s="121" t="s">
        <v>50</v>
      </c>
      <c r="I6" s="121" t="s">
        <v>50</v>
      </c>
      <c r="J6" s="122" t="s">
        <v>50</v>
      </c>
    </row>
  </sheetData>
  <mergeCells count="2">
    <mergeCell ref="A1:J1"/>
    <mergeCell ref="A6:B6"/>
  </mergeCells>
  <hyperlinks>
    <hyperlink ref="J6" r:id="rId1" display="http://www.kinto.com/"/>
    <hyperlink ref="J3" r:id="rId2" display="http://www.kinto.com/ "/>
    <hyperlink ref="J4" r:id="rId3" display="http://am.artcapital.ua/ "/>
    <hyperlink ref="J5" r:id="rId4" display="http://www.task.ua/ 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83" t="s">
        <v>98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s="22" customFormat="1" ht="15.75" customHeight="1" thickBot="1">
      <c r="A2" s="176" t="s">
        <v>43</v>
      </c>
      <c r="B2" s="108"/>
      <c r="C2" s="109"/>
      <c r="D2" s="110"/>
      <c r="E2" s="178" t="s">
        <v>69</v>
      </c>
      <c r="F2" s="178"/>
      <c r="G2" s="178"/>
      <c r="H2" s="178"/>
      <c r="I2" s="178"/>
      <c r="J2" s="178"/>
      <c r="K2" s="178"/>
    </row>
    <row r="3" spans="1:11" s="22" customFormat="1" ht="60.75" thickBot="1">
      <c r="A3" s="177"/>
      <c r="B3" s="111" t="s">
        <v>28</v>
      </c>
      <c r="C3" s="26" t="s">
        <v>13</v>
      </c>
      <c r="D3" s="26" t="s">
        <v>14</v>
      </c>
      <c r="E3" s="17" t="s">
        <v>93</v>
      </c>
      <c r="F3" s="17" t="s">
        <v>103</v>
      </c>
      <c r="G3" s="17" t="s">
        <v>107</v>
      </c>
      <c r="H3" s="17" t="s">
        <v>87</v>
      </c>
      <c r="I3" s="17" t="s">
        <v>108</v>
      </c>
      <c r="J3" s="17" t="s">
        <v>51</v>
      </c>
      <c r="K3" s="18" t="s">
        <v>94</v>
      </c>
    </row>
    <row r="4" spans="1:11" s="22" customFormat="1" ht="14.25" collapsed="1">
      <c r="A4" s="21">
        <v>1</v>
      </c>
      <c r="B4" s="27" t="s">
        <v>114</v>
      </c>
      <c r="C4" s="112">
        <v>38945</v>
      </c>
      <c r="D4" s="112">
        <v>39016</v>
      </c>
      <c r="E4" s="106">
        <v>-0.0059004116713055055</v>
      </c>
      <c r="F4" s="106">
        <v>-0.0029822876132129528</v>
      </c>
      <c r="G4" s="106">
        <v>-0.04407227931189106</v>
      </c>
      <c r="H4" s="106">
        <v>-0.08099154939300734</v>
      </c>
      <c r="I4" s="106">
        <v>-0.07973754103425668</v>
      </c>
      <c r="J4" s="113">
        <v>-0.6812634475308561</v>
      </c>
      <c r="K4" s="130">
        <v>-0.10699305720514296</v>
      </c>
    </row>
    <row r="5" spans="1:11" s="22" customFormat="1" ht="14.25" collapsed="1">
      <c r="A5" s="21">
        <v>2</v>
      </c>
      <c r="B5" s="27" t="s">
        <v>54</v>
      </c>
      <c r="C5" s="112">
        <v>39205</v>
      </c>
      <c r="D5" s="112">
        <v>39322</v>
      </c>
      <c r="E5" s="106">
        <v>-0.023681388619987254</v>
      </c>
      <c r="F5" s="106">
        <v>-0.008157500573001353</v>
      </c>
      <c r="G5" s="106">
        <v>0.07281762724239282</v>
      </c>
      <c r="H5" s="106">
        <v>0.08489077052316119</v>
      </c>
      <c r="I5" s="106" t="s">
        <v>24</v>
      </c>
      <c r="J5" s="113">
        <v>-0.09102149812736604</v>
      </c>
      <c r="K5" s="131">
        <v>-0.010246770812452177</v>
      </c>
    </row>
    <row r="6" spans="1:11" s="22" customFormat="1" ht="14.25" collapsed="1">
      <c r="A6" s="21">
        <v>3</v>
      </c>
      <c r="B6" s="27" t="s">
        <v>83</v>
      </c>
      <c r="C6" s="112">
        <v>40555</v>
      </c>
      <c r="D6" s="112">
        <v>40626</v>
      </c>
      <c r="E6" s="106">
        <v>-0.058744641188994695</v>
      </c>
      <c r="F6" s="106">
        <v>-0.012680462977071483</v>
      </c>
      <c r="G6" s="106">
        <v>0.2942685100380744</v>
      </c>
      <c r="H6" s="106">
        <v>0.08673277213064123</v>
      </c>
      <c r="I6" s="106">
        <v>0.12549834052378506</v>
      </c>
      <c r="J6" s="113">
        <v>-0.7249668866619523</v>
      </c>
      <c r="K6" s="131">
        <v>-0.20287182196719178</v>
      </c>
    </row>
    <row r="7" spans="1:11" s="22" customFormat="1" ht="15.75" collapsed="1" thickBot="1">
      <c r="A7" s="21"/>
      <c r="B7" s="154" t="s">
        <v>110</v>
      </c>
      <c r="C7" s="155" t="s">
        <v>50</v>
      </c>
      <c r="D7" s="155" t="s">
        <v>50</v>
      </c>
      <c r="E7" s="156">
        <f>AVERAGE(E4:E6)</f>
        <v>-0.029442147160095817</v>
      </c>
      <c r="F7" s="156">
        <f>AVERAGE(F4:F6)</f>
        <v>-0.007940083721095262</v>
      </c>
      <c r="G7" s="156">
        <f>AVERAGE(G4:G6)</f>
        <v>0.1076712859895254</v>
      </c>
      <c r="H7" s="156">
        <f>AVERAGE(H4:H6)</f>
        <v>0.030210664420265026</v>
      </c>
      <c r="I7" s="156">
        <f>AVERAGE(I4:I6)</f>
        <v>0.02288039974476419</v>
      </c>
      <c r="J7" s="155" t="s">
        <v>50</v>
      </c>
      <c r="K7" s="155" t="s">
        <v>50</v>
      </c>
    </row>
    <row r="8" spans="1:11" s="22" customFormat="1" ht="14.25">
      <c r="A8" s="186" t="s">
        <v>95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</row>
    <row r="9" spans="1:11" s="22" customFormat="1" ht="15" hidden="1" thickBot="1">
      <c r="A9" s="185" t="s">
        <v>96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</row>
    <row r="10" spans="3:4" s="22" customFormat="1" ht="15.75" customHeight="1" hidden="1">
      <c r="C10" s="68"/>
      <c r="D10" s="68"/>
    </row>
    <row r="11" spans="2:8" ht="14.25">
      <c r="B11" s="29"/>
      <c r="C11" s="114"/>
      <c r="E11" s="114"/>
      <c r="F11" s="114"/>
      <c r="G11" s="114"/>
      <c r="H11" s="114"/>
    </row>
    <row r="12" spans="2:5" ht="14.25">
      <c r="B12" s="29"/>
      <c r="C12" s="114"/>
      <c r="E12" s="114"/>
    </row>
    <row r="13" spans="5:6" ht="14.25">
      <c r="E13" s="114"/>
      <c r="F13" s="114"/>
    </row>
  </sheetData>
  <mergeCells count="5">
    <mergeCell ref="A9:K9"/>
    <mergeCell ref="A1:J1"/>
    <mergeCell ref="A2:A3"/>
    <mergeCell ref="E2:K2"/>
    <mergeCell ref="A8:K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0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0" t="s">
        <v>91</v>
      </c>
      <c r="B1" s="180"/>
      <c r="C1" s="180"/>
      <c r="D1" s="180"/>
      <c r="E1" s="180"/>
      <c r="F1" s="180"/>
      <c r="G1" s="180"/>
    </row>
    <row r="2" spans="1:7" s="29" customFormat="1" ht="15.75" customHeight="1" thickBot="1">
      <c r="A2" s="190" t="s">
        <v>43</v>
      </c>
      <c r="B2" s="96"/>
      <c r="C2" s="181" t="s">
        <v>29</v>
      </c>
      <c r="D2" s="187"/>
      <c r="E2" s="188" t="s">
        <v>68</v>
      </c>
      <c r="F2" s="189"/>
      <c r="G2" s="97"/>
    </row>
    <row r="3" spans="1:7" s="29" customFormat="1" ht="45.75" thickBot="1">
      <c r="A3" s="177"/>
      <c r="B3" s="35" t="s">
        <v>28</v>
      </c>
      <c r="C3" s="35" t="s">
        <v>52</v>
      </c>
      <c r="D3" s="35" t="s">
        <v>31</v>
      </c>
      <c r="E3" s="35" t="s">
        <v>32</v>
      </c>
      <c r="F3" s="35" t="s">
        <v>31</v>
      </c>
      <c r="G3" s="36" t="s">
        <v>102</v>
      </c>
    </row>
    <row r="4" spans="1:7" s="29" customFormat="1" ht="14.25">
      <c r="A4" s="21">
        <v>1</v>
      </c>
      <c r="B4" s="37" t="s">
        <v>83</v>
      </c>
      <c r="C4" s="38">
        <v>331.52258999999987</v>
      </c>
      <c r="D4" s="106">
        <v>0.05843356989414318</v>
      </c>
      <c r="E4" s="39">
        <v>24172</v>
      </c>
      <c r="F4" s="106">
        <v>0.12449141456279678</v>
      </c>
      <c r="G4" s="40">
        <v>686.3482555740666</v>
      </c>
    </row>
    <row r="5" spans="1:7" s="29" customFormat="1" ht="14.25">
      <c r="A5" s="21">
        <v>2</v>
      </c>
      <c r="B5" s="37" t="s">
        <v>114</v>
      </c>
      <c r="C5" s="38">
        <v>-6.129559999999939</v>
      </c>
      <c r="D5" s="106">
        <v>-0.00590041167133605</v>
      </c>
      <c r="E5" s="39">
        <v>0</v>
      </c>
      <c r="F5" s="106">
        <v>0</v>
      </c>
      <c r="G5" s="40">
        <v>0</v>
      </c>
    </row>
    <row r="6" spans="1:7" s="45" customFormat="1" ht="14.25">
      <c r="A6" s="21">
        <v>3</v>
      </c>
      <c r="B6" s="37" t="s">
        <v>54</v>
      </c>
      <c r="C6" s="38">
        <v>-105.96269000000042</v>
      </c>
      <c r="D6" s="106">
        <v>-0.023681388619920567</v>
      </c>
      <c r="E6" s="39">
        <v>0</v>
      </c>
      <c r="F6" s="106">
        <v>0</v>
      </c>
      <c r="G6" s="40">
        <v>0</v>
      </c>
    </row>
    <row r="7" spans="1:7" s="29" customFormat="1" ht="15.75" thickBot="1">
      <c r="A7" s="125"/>
      <c r="B7" s="98" t="s">
        <v>49</v>
      </c>
      <c r="C7" s="99">
        <v>219.43033999999955</v>
      </c>
      <c r="D7" s="103">
        <v>0.01961503397138404</v>
      </c>
      <c r="E7" s="100">
        <v>24172</v>
      </c>
      <c r="F7" s="103">
        <v>0.1210900711351568</v>
      </c>
      <c r="G7" s="126">
        <v>686.3482555740666</v>
      </c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7"/>
      <c r="C29" s="87"/>
      <c r="D29" s="88"/>
      <c r="E29" s="87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8" t="s">
        <v>28</v>
      </c>
      <c r="C35" s="35" t="s">
        <v>57</v>
      </c>
      <c r="D35" s="35" t="s">
        <v>58</v>
      </c>
      <c r="E35" s="36" t="s">
        <v>53</v>
      </c>
    </row>
    <row r="36" spans="2:5" s="29" customFormat="1" ht="14.25">
      <c r="B36" s="134" t="str">
        <f aca="true" t="shared" si="0" ref="B36:D38">B4</f>
        <v>Індекс Української Біржі</v>
      </c>
      <c r="C36" s="135">
        <f t="shared" si="0"/>
        <v>331.52258999999987</v>
      </c>
      <c r="D36" s="158">
        <f t="shared" si="0"/>
        <v>0.05843356989414318</v>
      </c>
      <c r="E36" s="136">
        <f>G4</f>
        <v>686.3482555740666</v>
      </c>
    </row>
    <row r="37" spans="2:5" s="29" customFormat="1" ht="14.25">
      <c r="B37" s="37" t="str">
        <f t="shared" si="0"/>
        <v>ТАСК Універсал</v>
      </c>
      <c r="C37" s="38">
        <f t="shared" si="0"/>
        <v>-6.129559999999939</v>
      </c>
      <c r="D37" s="159">
        <f t="shared" si="0"/>
        <v>-0.00590041167133605</v>
      </c>
      <c r="E37" s="40">
        <f>G5</f>
        <v>0</v>
      </c>
    </row>
    <row r="38" spans="2:5" s="29" customFormat="1" ht="14.25">
      <c r="B38" s="37" t="str">
        <f t="shared" si="0"/>
        <v>АнтиБанк</v>
      </c>
      <c r="C38" s="38">
        <f t="shared" si="0"/>
        <v>-105.96269000000042</v>
      </c>
      <c r="D38" s="159">
        <f t="shared" si="0"/>
        <v>-0.023681388619920567</v>
      </c>
      <c r="E38" s="40">
        <f>G6</f>
        <v>0</v>
      </c>
    </row>
    <row r="39" spans="2:6" ht="14.25">
      <c r="B39" s="37"/>
      <c r="C39" s="38"/>
      <c r="D39" s="159"/>
      <c r="E39" s="40"/>
      <c r="F39" s="19"/>
    </row>
    <row r="40" spans="2:6" ht="14.25">
      <c r="B40" s="160"/>
      <c r="C40" s="161"/>
      <c r="D40" s="162"/>
      <c r="E40" s="163"/>
      <c r="F40" s="19"/>
    </row>
    <row r="41" spans="2:6" ht="14.25">
      <c r="B41" s="29"/>
      <c r="C41" s="164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zoomScale="85" zoomScaleNormal="85" workbookViewId="0" topLeftCell="A1">
      <selection activeCell="A2" sqref="A2:B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28</v>
      </c>
      <c r="B1" s="71" t="s">
        <v>85</v>
      </c>
      <c r="C1" s="10"/>
      <c r="D1" s="10"/>
    </row>
    <row r="2" spans="1:4" ht="14.25">
      <c r="A2" s="27" t="s">
        <v>83</v>
      </c>
      <c r="B2" s="144">
        <v>-0.058744641188994695</v>
      </c>
      <c r="C2" s="10"/>
      <c r="D2" s="10"/>
    </row>
    <row r="3" spans="1:4" ht="14.25">
      <c r="A3" s="27" t="s">
        <v>54</v>
      </c>
      <c r="B3" s="144">
        <v>-0.023681388619987254</v>
      </c>
      <c r="C3" s="10"/>
      <c r="D3" s="10"/>
    </row>
    <row r="4" spans="1:4" ht="14.25">
      <c r="A4" s="27" t="s">
        <v>114</v>
      </c>
      <c r="B4" s="144">
        <v>-0.0059004116713055055</v>
      </c>
      <c r="C4" s="10"/>
      <c r="D4" s="10"/>
    </row>
    <row r="5" spans="1:4" ht="14.25">
      <c r="A5" s="27" t="s">
        <v>33</v>
      </c>
      <c r="B5" s="145">
        <v>-0.029442147160095817</v>
      </c>
      <c r="C5" s="10"/>
      <c r="D5" s="10"/>
    </row>
    <row r="6" spans="1:4" ht="14.25">
      <c r="A6" s="27" t="s">
        <v>1</v>
      </c>
      <c r="B6" s="145">
        <v>-0.04742878021757824</v>
      </c>
      <c r="C6" s="10"/>
      <c r="D6" s="10"/>
    </row>
    <row r="7" spans="1:4" ht="14.25">
      <c r="A7" s="27" t="s">
        <v>0</v>
      </c>
      <c r="B7" s="145">
        <v>0.004418095310021908</v>
      </c>
      <c r="C7" s="10"/>
      <c r="D7" s="10"/>
    </row>
    <row r="8" spans="1:4" ht="14.25">
      <c r="A8" s="27" t="s">
        <v>34</v>
      </c>
      <c r="B8" s="145">
        <v>-0.024554811327353487</v>
      </c>
      <c r="C8" s="10"/>
      <c r="D8" s="10"/>
    </row>
    <row r="9" spans="1:4" ht="14.25">
      <c r="A9" s="27" t="s">
        <v>35</v>
      </c>
      <c r="B9" s="145">
        <v>0.00983321114748903</v>
      </c>
      <c r="C9" s="10"/>
      <c r="D9" s="10"/>
    </row>
    <row r="10" spans="1:4" ht="14.25">
      <c r="A10" s="27" t="s">
        <v>36</v>
      </c>
      <c r="B10" s="145">
        <v>0.015616438356164383</v>
      </c>
      <c r="C10" s="10"/>
      <c r="D10" s="10"/>
    </row>
    <row r="11" spans="1:4" ht="15" thickBot="1">
      <c r="A11" s="83" t="s">
        <v>112</v>
      </c>
      <c r="B11" s="146">
        <v>-0.05709172168027277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4"/>
  <sheetViews>
    <sheetView zoomScale="80" zoomScaleNormal="80" workbookViewId="0" topLeftCell="A1">
      <selection activeCell="C11" sqref="C11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1" t="s">
        <v>104</v>
      </c>
      <c r="B1" s="171"/>
      <c r="C1" s="171"/>
      <c r="D1" s="171"/>
      <c r="E1" s="171"/>
      <c r="F1" s="171"/>
      <c r="G1" s="171"/>
      <c r="H1" s="171"/>
      <c r="I1" s="13"/>
    </row>
    <row r="2" spans="1:9" ht="30.75" thickBot="1">
      <c r="A2" s="15" t="s">
        <v>43</v>
      </c>
      <c r="B2" s="16" t="s">
        <v>86</v>
      </c>
      <c r="C2" s="17" t="s">
        <v>44</v>
      </c>
      <c r="D2" s="17" t="s">
        <v>45</v>
      </c>
      <c r="E2" s="17" t="s">
        <v>46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0" t="s">
        <v>76</v>
      </c>
      <c r="C3" s="91">
        <v>21672189.09</v>
      </c>
      <c r="D3" s="92">
        <v>50096</v>
      </c>
      <c r="E3" s="91">
        <v>432.6131645241137</v>
      </c>
      <c r="F3" s="92">
        <v>100</v>
      </c>
      <c r="G3" s="90" t="s">
        <v>100</v>
      </c>
      <c r="H3" s="191" t="s">
        <v>122</v>
      </c>
      <c r="I3" s="19"/>
    </row>
    <row r="4" spans="1:9" ht="14.25">
      <c r="A4" s="21">
        <v>2</v>
      </c>
      <c r="B4" s="90" t="s">
        <v>80</v>
      </c>
      <c r="C4" s="91">
        <v>5360076.17</v>
      </c>
      <c r="D4" s="92">
        <v>2056</v>
      </c>
      <c r="E4" s="91">
        <v>2607.0409387159534</v>
      </c>
      <c r="F4" s="92">
        <v>1000</v>
      </c>
      <c r="G4" s="90" t="s">
        <v>19</v>
      </c>
      <c r="H4" s="191" t="s">
        <v>123</v>
      </c>
      <c r="I4" s="19"/>
    </row>
    <row r="5" spans="1:9" ht="14.25" customHeight="1">
      <c r="A5" s="21">
        <v>3</v>
      </c>
      <c r="B5" s="90" t="s">
        <v>61</v>
      </c>
      <c r="C5" s="91">
        <v>4206591.9455</v>
      </c>
      <c r="D5" s="92">
        <v>3928</v>
      </c>
      <c r="E5" s="91">
        <v>1070.9246297097761</v>
      </c>
      <c r="F5" s="92">
        <v>1000</v>
      </c>
      <c r="G5" s="90" t="s">
        <v>78</v>
      </c>
      <c r="H5" s="191" t="s">
        <v>124</v>
      </c>
      <c r="I5" s="19"/>
    </row>
    <row r="6" spans="1:9" ht="14.25">
      <c r="A6" s="21">
        <v>4</v>
      </c>
      <c r="B6" s="90" t="s">
        <v>77</v>
      </c>
      <c r="C6" s="91">
        <v>3554497.22</v>
      </c>
      <c r="D6" s="92">
        <v>4581</v>
      </c>
      <c r="E6" s="91">
        <v>775.9216808557084</v>
      </c>
      <c r="F6" s="92">
        <v>1000</v>
      </c>
      <c r="G6" s="90" t="s">
        <v>100</v>
      </c>
      <c r="H6" s="191" t="s">
        <v>122</v>
      </c>
      <c r="I6" s="19"/>
    </row>
    <row r="7" spans="1:9" ht="14.25" customHeight="1">
      <c r="A7" s="21">
        <v>5</v>
      </c>
      <c r="B7" s="90" t="s">
        <v>63</v>
      </c>
      <c r="C7" s="91">
        <v>3494833.76</v>
      </c>
      <c r="D7" s="92">
        <v>1269</v>
      </c>
      <c r="E7" s="91">
        <v>2754.006115051221</v>
      </c>
      <c r="F7" s="92">
        <v>1000</v>
      </c>
      <c r="G7" s="90" t="s">
        <v>47</v>
      </c>
      <c r="H7" s="191" t="s">
        <v>125</v>
      </c>
      <c r="I7" s="19"/>
    </row>
    <row r="8" spans="1:9" ht="14.25">
      <c r="A8" s="21">
        <v>6</v>
      </c>
      <c r="B8" s="90" t="s">
        <v>81</v>
      </c>
      <c r="C8" s="91">
        <v>3190402.44</v>
      </c>
      <c r="D8" s="92">
        <v>1473</v>
      </c>
      <c r="E8" s="91">
        <v>2165.921547861507</v>
      </c>
      <c r="F8" s="92">
        <v>1000</v>
      </c>
      <c r="G8" s="90" t="s">
        <v>19</v>
      </c>
      <c r="H8" s="191" t="s">
        <v>123</v>
      </c>
      <c r="I8" s="19"/>
    </row>
    <row r="9" spans="1:9" ht="14.25">
      <c r="A9" s="21">
        <v>7</v>
      </c>
      <c r="B9" s="90" t="s">
        <v>62</v>
      </c>
      <c r="C9" s="91">
        <v>2775622.95</v>
      </c>
      <c r="D9" s="92">
        <v>726</v>
      </c>
      <c r="E9" s="91">
        <v>3823.1721074380166</v>
      </c>
      <c r="F9" s="92">
        <v>1000</v>
      </c>
      <c r="G9" s="90" t="s">
        <v>18</v>
      </c>
      <c r="H9" s="191" t="s">
        <v>125</v>
      </c>
      <c r="I9" s="19"/>
    </row>
    <row r="10" spans="1:9" ht="14.25">
      <c r="A10" s="21">
        <v>8</v>
      </c>
      <c r="B10" s="90" t="s">
        <v>20</v>
      </c>
      <c r="C10" s="91">
        <v>2755855.62</v>
      </c>
      <c r="D10" s="92">
        <v>1082</v>
      </c>
      <c r="E10" s="91">
        <v>2547.001497227357</v>
      </c>
      <c r="F10" s="92">
        <v>1000</v>
      </c>
      <c r="G10" s="90" t="s">
        <v>21</v>
      </c>
      <c r="H10" s="191" t="s">
        <v>126</v>
      </c>
      <c r="I10" s="19"/>
    </row>
    <row r="11" spans="1:9" ht="14.25">
      <c r="A11" s="21">
        <v>9</v>
      </c>
      <c r="B11" s="90" t="s">
        <v>60</v>
      </c>
      <c r="C11" s="91">
        <v>2349808.86</v>
      </c>
      <c r="D11" s="92">
        <v>2822315</v>
      </c>
      <c r="E11" s="91">
        <v>0.8325820682666534</v>
      </c>
      <c r="F11" s="92">
        <v>1</v>
      </c>
      <c r="G11" s="90" t="s">
        <v>21</v>
      </c>
      <c r="H11" s="192" t="s">
        <v>126</v>
      </c>
      <c r="I11" s="19"/>
    </row>
    <row r="12" spans="1:9" ht="14.25">
      <c r="A12" s="21">
        <v>10</v>
      </c>
      <c r="B12" s="90" t="s">
        <v>73</v>
      </c>
      <c r="C12" s="91">
        <v>1498761.93</v>
      </c>
      <c r="D12" s="92">
        <v>1248</v>
      </c>
      <c r="E12" s="91">
        <v>1200.931033653846</v>
      </c>
      <c r="F12" s="92">
        <v>1000</v>
      </c>
      <c r="G12" s="90" t="s">
        <v>74</v>
      </c>
      <c r="H12" s="192" t="s">
        <v>127</v>
      </c>
      <c r="I12" s="19"/>
    </row>
    <row r="13" spans="1:9" ht="14.25">
      <c r="A13" s="21">
        <v>11</v>
      </c>
      <c r="B13" s="90" t="s">
        <v>109</v>
      </c>
      <c r="C13" s="91">
        <v>1442580.64</v>
      </c>
      <c r="D13" s="92">
        <v>10003</v>
      </c>
      <c r="E13" s="91">
        <v>144.21479956013195</v>
      </c>
      <c r="F13" s="92">
        <v>100</v>
      </c>
      <c r="G13" s="90" t="s">
        <v>100</v>
      </c>
      <c r="H13" s="191" t="s">
        <v>122</v>
      </c>
      <c r="I13" s="19"/>
    </row>
    <row r="14" spans="1:9" ht="14.25">
      <c r="A14" s="21">
        <v>12</v>
      </c>
      <c r="B14" s="90" t="s">
        <v>27</v>
      </c>
      <c r="C14" s="91">
        <v>1167101.81</v>
      </c>
      <c r="D14" s="92">
        <v>40441</v>
      </c>
      <c r="E14" s="91">
        <v>28.859370688163004</v>
      </c>
      <c r="F14" s="92">
        <v>100</v>
      </c>
      <c r="G14" s="90" t="s">
        <v>117</v>
      </c>
      <c r="H14" s="191" t="s">
        <v>128</v>
      </c>
      <c r="I14" s="19"/>
    </row>
    <row r="15" spans="1:9" ht="14.25">
      <c r="A15" s="21">
        <v>13</v>
      </c>
      <c r="B15" s="90" t="s">
        <v>82</v>
      </c>
      <c r="C15" s="91">
        <v>1114662.07</v>
      </c>
      <c r="D15" s="92">
        <v>589</v>
      </c>
      <c r="E15" s="91">
        <v>1892.465314091681</v>
      </c>
      <c r="F15" s="92">
        <v>1000</v>
      </c>
      <c r="G15" s="90" t="s">
        <v>19</v>
      </c>
      <c r="H15" s="192" t="s">
        <v>123</v>
      </c>
      <c r="I15" s="19"/>
    </row>
    <row r="16" spans="1:9" ht="14.25">
      <c r="A16" s="21">
        <v>14</v>
      </c>
      <c r="B16" s="90" t="s">
        <v>22</v>
      </c>
      <c r="C16" s="91">
        <v>886903.46</v>
      </c>
      <c r="D16" s="92">
        <v>955</v>
      </c>
      <c r="E16" s="91">
        <v>928.694722513089</v>
      </c>
      <c r="F16" s="92">
        <v>1000</v>
      </c>
      <c r="G16" s="90" t="s">
        <v>23</v>
      </c>
      <c r="H16" s="192" t="s">
        <v>129</v>
      </c>
      <c r="I16" s="19"/>
    </row>
    <row r="17" spans="1:9" ht="14.25">
      <c r="A17" s="21">
        <v>15</v>
      </c>
      <c r="B17" s="90" t="s">
        <v>79</v>
      </c>
      <c r="C17" s="91">
        <v>769809.47</v>
      </c>
      <c r="D17" s="92">
        <v>1418</v>
      </c>
      <c r="E17" s="91">
        <v>542.883970380818</v>
      </c>
      <c r="F17" s="92">
        <v>1000</v>
      </c>
      <c r="G17" s="90" t="s">
        <v>19</v>
      </c>
      <c r="H17" s="191" t="s">
        <v>123</v>
      </c>
      <c r="I17" s="19"/>
    </row>
    <row r="18" spans="1:9" ht="14.25">
      <c r="A18" s="21">
        <v>16</v>
      </c>
      <c r="B18" s="90" t="s">
        <v>118</v>
      </c>
      <c r="C18" s="91">
        <v>738496.8199</v>
      </c>
      <c r="D18" s="92">
        <v>8925</v>
      </c>
      <c r="E18" s="91">
        <v>82.7447417254902</v>
      </c>
      <c r="F18" s="92">
        <v>100</v>
      </c>
      <c r="G18" s="90" t="s">
        <v>119</v>
      </c>
      <c r="H18" s="191" t="s">
        <v>130</v>
      </c>
      <c r="I18" s="19"/>
    </row>
    <row r="19" spans="1:9" ht="14.25">
      <c r="A19" s="21">
        <v>17</v>
      </c>
      <c r="B19" s="90" t="s">
        <v>25</v>
      </c>
      <c r="C19" s="91">
        <v>604996.43</v>
      </c>
      <c r="D19" s="92">
        <v>9699</v>
      </c>
      <c r="E19" s="91">
        <v>62.37719661820807</v>
      </c>
      <c r="F19" s="92">
        <v>100</v>
      </c>
      <c r="G19" s="90" t="s">
        <v>48</v>
      </c>
      <c r="H19" s="191" t="s">
        <v>131</v>
      </c>
      <c r="I19" s="19"/>
    </row>
    <row r="20" spans="1:9" ht="14.25">
      <c r="A20" s="21">
        <v>18</v>
      </c>
      <c r="B20" s="90" t="s">
        <v>64</v>
      </c>
      <c r="C20" s="91">
        <v>485168.55</v>
      </c>
      <c r="D20" s="92">
        <v>168</v>
      </c>
      <c r="E20" s="91">
        <v>2887.9080357142857</v>
      </c>
      <c r="F20" s="92">
        <v>1000</v>
      </c>
      <c r="G20" s="90" t="s">
        <v>47</v>
      </c>
      <c r="H20" s="191" t="s">
        <v>125</v>
      </c>
      <c r="I20" s="19"/>
    </row>
    <row r="21" spans="1:8" ht="15" customHeight="1" thickBot="1">
      <c r="A21" s="172" t="s">
        <v>49</v>
      </c>
      <c r="B21" s="173"/>
      <c r="C21" s="104">
        <f>SUM(C3:C20)</f>
        <v>58068359.23539999</v>
      </c>
      <c r="D21" s="105">
        <f>SUM(D3:D20)</f>
        <v>2960972</v>
      </c>
      <c r="E21" s="59" t="s">
        <v>50</v>
      </c>
      <c r="F21" s="59" t="s">
        <v>50</v>
      </c>
      <c r="G21" s="59" t="s">
        <v>50</v>
      </c>
      <c r="H21" s="60" t="s">
        <v>50</v>
      </c>
    </row>
    <row r="22" spans="1:8" ht="15" customHeight="1" thickBot="1">
      <c r="A22" s="174" t="s">
        <v>101</v>
      </c>
      <c r="B22" s="174"/>
      <c r="C22" s="174"/>
      <c r="D22" s="174"/>
      <c r="E22" s="174"/>
      <c r="F22" s="174"/>
      <c r="G22" s="174"/>
      <c r="H22" s="174"/>
    </row>
    <row r="24" spans="2:4" ht="14.25">
      <c r="B24" s="20" t="s">
        <v>56</v>
      </c>
      <c r="C24" s="23">
        <f>C21-SUM(C3:C14)</f>
        <v>4600036.799899995</v>
      </c>
      <c r="D24" s="133">
        <f>C24/$C$21</f>
        <v>0.07921761283545432</v>
      </c>
    </row>
    <row r="25" spans="2:8" ht="14.25">
      <c r="B25" s="90" t="str">
        <f aca="true" t="shared" si="0" ref="B25:C33">B3</f>
        <v>КІНТО-Класичний</v>
      </c>
      <c r="C25" s="91">
        <f t="shared" si="0"/>
        <v>21672189.09</v>
      </c>
      <c r="D25" s="133">
        <f>C25/$C$21</f>
        <v>0.37321855439628243</v>
      </c>
      <c r="H25" s="19"/>
    </row>
    <row r="26" spans="2:8" ht="14.25">
      <c r="B26" s="90" t="str">
        <f t="shared" si="0"/>
        <v>УНIВЕР.УА/Михайло Грушевський: Фонд Державних Паперiв</v>
      </c>
      <c r="C26" s="91">
        <f t="shared" si="0"/>
        <v>5360076.17</v>
      </c>
      <c r="D26" s="133">
        <f aca="true" t="shared" si="1" ref="D26:D34">C26/$C$21</f>
        <v>0.09230631346532618</v>
      </c>
      <c r="H26" s="19"/>
    </row>
    <row r="27" spans="2:8" ht="14.25">
      <c r="B27" s="90" t="str">
        <f t="shared" si="0"/>
        <v>Софіївський</v>
      </c>
      <c r="C27" s="91">
        <f t="shared" si="0"/>
        <v>4206591.9455</v>
      </c>
      <c r="D27" s="133">
        <f t="shared" si="1"/>
        <v>0.0724420665727292</v>
      </c>
      <c r="H27" s="19"/>
    </row>
    <row r="28" spans="2:8" ht="14.25">
      <c r="B28" s="90" t="str">
        <f t="shared" si="0"/>
        <v>КІНТО-Еквіті</v>
      </c>
      <c r="C28" s="91">
        <f t="shared" si="0"/>
        <v>3554497.22</v>
      </c>
      <c r="D28" s="133">
        <f t="shared" si="1"/>
        <v>0.061212289563592245</v>
      </c>
      <c r="H28" s="19"/>
    </row>
    <row r="29" spans="2:8" ht="14.25">
      <c r="B29" s="90" t="str">
        <f t="shared" si="0"/>
        <v>Альтус-Депозит</v>
      </c>
      <c r="C29" s="91">
        <f t="shared" si="0"/>
        <v>3494833.76</v>
      </c>
      <c r="D29" s="133">
        <f t="shared" si="1"/>
        <v>0.06018482020186749</v>
      </c>
      <c r="H29" s="19"/>
    </row>
    <row r="30" spans="2:8" ht="14.25">
      <c r="B30" s="90" t="str">
        <f t="shared" si="0"/>
        <v>УНIВЕР.УА/Тарас Шевченко: Фонд Заощаджень</v>
      </c>
      <c r="C30" s="91">
        <f t="shared" si="0"/>
        <v>3190402.44</v>
      </c>
      <c r="D30" s="133">
        <f t="shared" si="1"/>
        <v>0.05494218335094695</v>
      </c>
      <c r="H30" s="19"/>
    </row>
    <row r="31" spans="2:8" ht="14.25">
      <c r="B31" s="90" t="str">
        <f t="shared" si="0"/>
        <v>Альтус-Збалансований</v>
      </c>
      <c r="C31" s="91">
        <f t="shared" si="0"/>
        <v>2775622.95</v>
      </c>
      <c r="D31" s="133">
        <f t="shared" si="1"/>
        <v>0.04779923157029565</v>
      </c>
      <c r="H31" s="19"/>
    </row>
    <row r="32" spans="2:8" ht="14.25">
      <c r="B32" s="90" t="str">
        <f t="shared" si="0"/>
        <v>ОТП Класичний</v>
      </c>
      <c r="C32" s="91">
        <f t="shared" si="0"/>
        <v>2755855.62</v>
      </c>
      <c r="D32" s="133">
        <f t="shared" si="1"/>
        <v>0.047458816751274044</v>
      </c>
      <c r="H32" s="19"/>
    </row>
    <row r="33" spans="2:4" ht="14.25">
      <c r="B33" s="90" t="str">
        <f t="shared" si="0"/>
        <v>ОТП Фонд Акцій</v>
      </c>
      <c r="C33" s="91">
        <f t="shared" si="0"/>
        <v>2349808.86</v>
      </c>
      <c r="D33" s="133">
        <f t="shared" si="1"/>
        <v>0.04046625203364615</v>
      </c>
    </row>
    <row r="34" spans="2:4" ht="14.25">
      <c r="B34" s="90" t="str">
        <f>B13</f>
        <v>КІНТО-Казначейський</v>
      </c>
      <c r="C34" s="91">
        <f>C13</f>
        <v>1442580.64</v>
      </c>
      <c r="D34" s="133">
        <f t="shared" si="1"/>
        <v>0.024842800089322395</v>
      </c>
    </row>
  </sheetData>
  <mergeCells count="3">
    <mergeCell ref="A1:H1"/>
    <mergeCell ref="A21:B21"/>
    <mergeCell ref="A22:H22"/>
  </mergeCells>
  <hyperlinks>
    <hyperlink ref="H21" r:id="rId1" display="http://art-capital.com.ua/"/>
    <hyperlink ref="H3" r:id="rId2" display="http://www.kinto.com/ "/>
    <hyperlink ref="H4" r:id="rId3" display="http://univer.ua/ "/>
    <hyperlink ref="H5" r:id="rId4" display="http://www.am.eavex.com.ua/ "/>
    <hyperlink ref="H6" r:id="rId5" display="http://www.kinto.com/ "/>
    <hyperlink ref="H7" r:id="rId6" display="http://www.altus.ua/ "/>
    <hyperlink ref="H8" r:id="rId7" display="http://univer.ua/ "/>
    <hyperlink ref="H9" r:id="rId8" display="http://www.altus.ua/ "/>
    <hyperlink ref="H10" r:id="rId9" display="http://otpcapital.com.ua/ "/>
    <hyperlink ref="H11" r:id="rId10" display="http://otpcapital.com.ua/ "/>
    <hyperlink ref="H12" r:id="rId11" display="http://www.vseswit.com.ua/ "/>
    <hyperlink ref="H13" r:id="rId12" display="http://www.kinto.com/ "/>
    <hyperlink ref="H14" r:id="rId13" display="http://ozoncap.com/ "/>
    <hyperlink ref="H15" r:id="rId14" display="http://univer.ua/ "/>
    <hyperlink ref="H16" r:id="rId15" display="http://www.task.ua/ "/>
    <hyperlink ref="H17" r:id="rId16" display="http://univer.ua/ "/>
    <hyperlink ref="H18" r:id="rId17" display="http://bonum-group.com/ "/>
    <hyperlink ref="H19" r:id="rId18" display="http://am.artcapital.ua/ "/>
    <hyperlink ref="H20" r:id="rId19" display="http://www.altus.ua/ "/>
  </hyperlinks>
  <printOptions/>
  <pageMargins left="0.75" right="0.75" top="1" bottom="1" header="0.5" footer="0.5"/>
  <pageSetup horizontalDpi="600" verticalDpi="600" orientation="portrait" paperSize="9" scale="29" r:id="rId21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75" t="s">
        <v>92</v>
      </c>
      <c r="B1" s="175"/>
      <c r="C1" s="175"/>
      <c r="D1" s="175"/>
      <c r="E1" s="175"/>
      <c r="F1" s="175"/>
      <c r="G1" s="175"/>
      <c r="H1" s="175"/>
      <c r="I1" s="175"/>
      <c r="J1" s="107"/>
    </row>
    <row r="2" spans="1:11" s="20" customFormat="1" ht="15.75" customHeight="1" thickBot="1">
      <c r="A2" s="176" t="s">
        <v>43</v>
      </c>
      <c r="B2" s="108"/>
      <c r="C2" s="109"/>
      <c r="D2" s="110"/>
      <c r="E2" s="178" t="s">
        <v>69</v>
      </c>
      <c r="F2" s="178"/>
      <c r="G2" s="178"/>
      <c r="H2" s="178"/>
      <c r="I2" s="178"/>
      <c r="J2" s="178"/>
      <c r="K2" s="178"/>
    </row>
    <row r="3" spans="1:11" s="22" customFormat="1" ht="60.75" thickBot="1">
      <c r="A3" s="177"/>
      <c r="B3" s="111" t="s">
        <v>28</v>
      </c>
      <c r="C3" s="26" t="s">
        <v>13</v>
      </c>
      <c r="D3" s="26" t="s">
        <v>14</v>
      </c>
      <c r="E3" s="17" t="s">
        <v>93</v>
      </c>
      <c r="F3" s="17" t="s">
        <v>103</v>
      </c>
      <c r="G3" s="17" t="s">
        <v>107</v>
      </c>
      <c r="H3" s="17" t="s">
        <v>87</v>
      </c>
      <c r="I3" s="17" t="s">
        <v>108</v>
      </c>
      <c r="J3" s="17" t="s">
        <v>51</v>
      </c>
      <c r="K3" s="18" t="s">
        <v>94</v>
      </c>
    </row>
    <row r="4" spans="1:11" s="20" customFormat="1" ht="14.25" collapsed="1">
      <c r="A4" s="21">
        <v>1</v>
      </c>
      <c r="B4" s="150" t="s">
        <v>76</v>
      </c>
      <c r="C4" s="151">
        <v>38118</v>
      </c>
      <c r="D4" s="151">
        <v>38182</v>
      </c>
      <c r="E4" s="152">
        <v>-0.002893898623058222</v>
      </c>
      <c r="F4" s="152">
        <v>0.0030808752011106666</v>
      </c>
      <c r="G4" s="152">
        <v>0.05281926540428383</v>
      </c>
      <c r="H4" s="152">
        <v>0.06773075636287396</v>
      </c>
      <c r="I4" s="152">
        <v>0.05835910748787021</v>
      </c>
      <c r="J4" s="153">
        <v>3.3261316452408947</v>
      </c>
      <c r="K4" s="130">
        <v>0.12549544604651164</v>
      </c>
    </row>
    <row r="5" spans="1:11" s="20" customFormat="1" ht="14.25" collapsed="1">
      <c r="A5" s="21">
        <v>2</v>
      </c>
      <c r="B5" s="150" t="s">
        <v>62</v>
      </c>
      <c r="C5" s="151">
        <v>38828</v>
      </c>
      <c r="D5" s="151">
        <v>39028</v>
      </c>
      <c r="E5" s="152">
        <v>0.009221024561677282</v>
      </c>
      <c r="F5" s="152">
        <v>0.012776824197390901</v>
      </c>
      <c r="G5" s="152">
        <v>0.06456405132855902</v>
      </c>
      <c r="H5" s="152">
        <v>0.14496240259306648</v>
      </c>
      <c r="I5" s="152">
        <v>0.13587108921469304</v>
      </c>
      <c r="J5" s="153">
        <v>2.8231721074380673</v>
      </c>
      <c r="K5" s="131">
        <v>0.14243221743565915</v>
      </c>
    </row>
    <row r="6" spans="1:11" s="20" customFormat="1" ht="14.25" collapsed="1">
      <c r="A6" s="21">
        <v>3</v>
      </c>
      <c r="B6" s="150" t="s">
        <v>82</v>
      </c>
      <c r="C6" s="151">
        <v>38919</v>
      </c>
      <c r="D6" s="151">
        <v>39092</v>
      </c>
      <c r="E6" s="152">
        <v>-0.02398515300175319</v>
      </c>
      <c r="F6" s="152">
        <v>0.00968849320852816</v>
      </c>
      <c r="G6" s="152">
        <v>0.15175424640003565</v>
      </c>
      <c r="H6" s="152">
        <v>0.16218742343422665</v>
      </c>
      <c r="I6" s="152">
        <v>0.1804042957129568</v>
      </c>
      <c r="J6" s="153">
        <v>0.8924653140916616</v>
      </c>
      <c r="K6" s="131">
        <v>0.06658197446542569</v>
      </c>
    </row>
    <row r="7" spans="1:11" s="20" customFormat="1" ht="14.25" collapsed="1">
      <c r="A7" s="21">
        <v>4</v>
      </c>
      <c r="B7" s="150" t="s">
        <v>79</v>
      </c>
      <c r="C7" s="151">
        <v>38919</v>
      </c>
      <c r="D7" s="151">
        <v>39092</v>
      </c>
      <c r="E7" s="152">
        <v>-0.03966484690507199</v>
      </c>
      <c r="F7" s="152">
        <v>-0.010868118955679074</v>
      </c>
      <c r="G7" s="152">
        <v>0.22838914536063504</v>
      </c>
      <c r="H7" s="152">
        <v>0.12549803827363348</v>
      </c>
      <c r="I7" s="152">
        <v>0.15380985506308953</v>
      </c>
      <c r="J7" s="153">
        <v>-0.4571160296191812</v>
      </c>
      <c r="K7" s="131">
        <v>-0.05986201371792066</v>
      </c>
    </row>
    <row r="8" spans="1:11" s="20" customFormat="1" ht="14.25" collapsed="1">
      <c r="A8" s="21">
        <v>5</v>
      </c>
      <c r="B8" s="150" t="s">
        <v>118</v>
      </c>
      <c r="C8" s="151">
        <v>38968</v>
      </c>
      <c r="D8" s="151">
        <v>39140</v>
      </c>
      <c r="E8" s="152">
        <v>0.0036272072457947946</v>
      </c>
      <c r="F8" s="152">
        <v>0.004150142536105905</v>
      </c>
      <c r="G8" s="152">
        <v>0.0021358816890482135</v>
      </c>
      <c r="H8" s="152">
        <v>-0.04070431857690304</v>
      </c>
      <c r="I8" s="152">
        <v>-0.04046874596929928</v>
      </c>
      <c r="J8" s="153">
        <v>-0.1725525827451061</v>
      </c>
      <c r="K8" s="131">
        <v>-0.019211090086280747</v>
      </c>
    </row>
    <row r="9" spans="1:11" s="20" customFormat="1" ht="14.25" collapsed="1">
      <c r="A9" s="21">
        <v>6</v>
      </c>
      <c r="B9" s="150" t="s">
        <v>20</v>
      </c>
      <c r="C9" s="151">
        <v>39413</v>
      </c>
      <c r="D9" s="151">
        <v>39589</v>
      </c>
      <c r="E9" s="152">
        <v>0.013822938150357178</v>
      </c>
      <c r="F9" s="152">
        <v>0.028191764169011257</v>
      </c>
      <c r="G9" s="152" t="s">
        <v>24</v>
      </c>
      <c r="H9" s="152">
        <v>0.1731758273849182</v>
      </c>
      <c r="I9" s="152">
        <v>0.15849739820725128</v>
      </c>
      <c r="J9" s="153">
        <v>1.5470014972275754</v>
      </c>
      <c r="K9" s="131">
        <v>0.11577456027323874</v>
      </c>
    </row>
    <row r="10" spans="1:11" s="20" customFormat="1" ht="14.25" collapsed="1">
      <c r="A10" s="21">
        <v>7</v>
      </c>
      <c r="B10" s="150" t="s">
        <v>22</v>
      </c>
      <c r="C10" s="151">
        <v>39429</v>
      </c>
      <c r="D10" s="151">
        <v>39618</v>
      </c>
      <c r="E10" s="152">
        <v>-0.009610083592830665</v>
      </c>
      <c r="F10" s="152">
        <v>0.011060495837490691</v>
      </c>
      <c r="G10" s="152">
        <v>-0.03344393013656599</v>
      </c>
      <c r="H10" s="152">
        <v>-0.046133048250581954</v>
      </c>
      <c r="I10" s="152">
        <v>-0.0504268078766138</v>
      </c>
      <c r="J10" s="153">
        <v>-0.07130527748689341</v>
      </c>
      <c r="K10" s="131">
        <v>-0.00871133196193652</v>
      </c>
    </row>
    <row r="11" spans="1:11" s="20" customFormat="1" ht="14.25" collapsed="1">
      <c r="A11" s="21">
        <v>8</v>
      </c>
      <c r="B11" s="150" t="s">
        <v>64</v>
      </c>
      <c r="C11" s="151">
        <v>39527</v>
      </c>
      <c r="D11" s="151">
        <v>39715</v>
      </c>
      <c r="E11" s="152">
        <v>0.008618903272396006</v>
      </c>
      <c r="F11" s="152">
        <v>0.01747274592212178</v>
      </c>
      <c r="G11" s="152">
        <v>0.07164539773563616</v>
      </c>
      <c r="H11" s="152">
        <v>0.13500821719628364</v>
      </c>
      <c r="I11" s="152">
        <v>0.12291540858113414</v>
      </c>
      <c r="J11" s="153">
        <v>1.8879080357142177</v>
      </c>
      <c r="K11" s="131">
        <v>0.13826627752182663</v>
      </c>
    </row>
    <row r="12" spans="1:11" s="20" customFormat="1" ht="14.25">
      <c r="A12" s="21">
        <v>9</v>
      </c>
      <c r="B12" s="150" t="s">
        <v>25</v>
      </c>
      <c r="C12" s="151">
        <v>39560</v>
      </c>
      <c r="D12" s="151">
        <v>39770</v>
      </c>
      <c r="E12" s="152">
        <v>-0.02655206428131296</v>
      </c>
      <c r="F12" s="152">
        <v>0.030461922593724378</v>
      </c>
      <c r="G12" s="152">
        <v>0.17596247529331732</v>
      </c>
      <c r="H12" s="152">
        <v>0.1592835600615321</v>
      </c>
      <c r="I12" s="152" t="s">
        <v>24</v>
      </c>
      <c r="J12" s="153">
        <v>-0.37622803381790215</v>
      </c>
      <c r="K12" s="131">
        <v>-0.05702432568916904</v>
      </c>
    </row>
    <row r="13" spans="1:11" s="20" customFormat="1" ht="14.25" collapsed="1">
      <c r="A13" s="21">
        <v>10</v>
      </c>
      <c r="B13" s="150" t="s">
        <v>77</v>
      </c>
      <c r="C13" s="151">
        <v>39884</v>
      </c>
      <c r="D13" s="151">
        <v>40001</v>
      </c>
      <c r="E13" s="152">
        <v>-0.016764636692247703</v>
      </c>
      <c r="F13" s="152">
        <v>0.006372888762813167</v>
      </c>
      <c r="G13" s="152">
        <v>0.04803084273583469</v>
      </c>
      <c r="H13" s="152">
        <v>0.09095983264139207</v>
      </c>
      <c r="I13" s="152">
        <v>0.09293361186355353</v>
      </c>
      <c r="J13" s="153">
        <v>-0.22407831914436083</v>
      </c>
      <c r="K13" s="131">
        <v>-0.03367872276871109</v>
      </c>
    </row>
    <row r="14" spans="1:11" s="20" customFormat="1" ht="14.25" collapsed="1">
      <c r="A14" s="21">
        <v>11</v>
      </c>
      <c r="B14" s="150" t="s">
        <v>27</v>
      </c>
      <c r="C14" s="151">
        <v>40031</v>
      </c>
      <c r="D14" s="151">
        <v>40129</v>
      </c>
      <c r="E14" s="152">
        <v>-0.061760473902816804</v>
      </c>
      <c r="F14" s="152">
        <v>0.0329736503588951</v>
      </c>
      <c r="G14" s="152" t="s">
        <v>24</v>
      </c>
      <c r="H14" s="152">
        <v>0.18798415104051092</v>
      </c>
      <c r="I14" s="152">
        <v>0.1927002557083044</v>
      </c>
      <c r="J14" s="153">
        <v>-0.7114062931183699</v>
      </c>
      <c r="K14" s="131">
        <v>-0.16151176771859022</v>
      </c>
    </row>
    <row r="15" spans="1:11" s="20" customFormat="1" ht="14.25" collapsed="1">
      <c r="A15" s="21">
        <v>12</v>
      </c>
      <c r="B15" s="150" t="s">
        <v>60</v>
      </c>
      <c r="C15" s="151">
        <v>40253</v>
      </c>
      <c r="D15" s="151">
        <v>40366</v>
      </c>
      <c r="E15" s="152">
        <v>-0.013133428415476489</v>
      </c>
      <c r="F15" s="152">
        <v>0.028194920229008602</v>
      </c>
      <c r="G15" s="152" t="s">
        <v>24</v>
      </c>
      <c r="H15" s="152">
        <v>0.3896393490595662</v>
      </c>
      <c r="I15" s="152">
        <v>0.33317150487556724</v>
      </c>
      <c r="J15" s="153">
        <v>-0.16741793173333108</v>
      </c>
      <c r="K15" s="131">
        <v>-0.02819895248887716</v>
      </c>
    </row>
    <row r="16" spans="1:11" s="20" customFormat="1" ht="14.25" collapsed="1">
      <c r="A16" s="21">
        <v>13</v>
      </c>
      <c r="B16" s="150" t="s">
        <v>61</v>
      </c>
      <c r="C16" s="151">
        <v>40114</v>
      </c>
      <c r="D16" s="151">
        <v>40401</v>
      </c>
      <c r="E16" s="152">
        <v>-0.026144588249008005</v>
      </c>
      <c r="F16" s="152">
        <v>0.05192725005041421</v>
      </c>
      <c r="G16" s="152">
        <v>0.3145417760169462</v>
      </c>
      <c r="H16" s="152">
        <v>0.42306664926108195</v>
      </c>
      <c r="I16" s="152">
        <v>0.45369854637641116</v>
      </c>
      <c r="J16" s="153">
        <v>0.07092462970978586</v>
      </c>
      <c r="K16" s="131">
        <v>0.01091922843246751</v>
      </c>
    </row>
    <row r="17" spans="1:11" s="20" customFormat="1" ht="14.25" collapsed="1">
      <c r="A17" s="21">
        <v>14</v>
      </c>
      <c r="B17" s="150" t="s">
        <v>63</v>
      </c>
      <c r="C17" s="151">
        <v>40226</v>
      </c>
      <c r="D17" s="151">
        <v>40430</v>
      </c>
      <c r="E17" s="152">
        <v>0.009407457811396958</v>
      </c>
      <c r="F17" s="152">
        <v>0.013441392029329702</v>
      </c>
      <c r="G17" s="152">
        <v>0.0667906249851038</v>
      </c>
      <c r="H17" s="152">
        <v>0.15223651635673296</v>
      </c>
      <c r="I17" s="152">
        <v>0.14269630858349025</v>
      </c>
      <c r="J17" s="153">
        <v>1.7540061150512196</v>
      </c>
      <c r="K17" s="131">
        <v>0.1765728332948262</v>
      </c>
    </row>
    <row r="18" spans="1:11" s="20" customFormat="1" ht="14.25" collapsed="1">
      <c r="A18" s="21">
        <v>15</v>
      </c>
      <c r="B18" s="150" t="s">
        <v>81</v>
      </c>
      <c r="C18" s="151">
        <v>40427</v>
      </c>
      <c r="D18" s="151">
        <v>40543</v>
      </c>
      <c r="E18" s="152">
        <v>0.007179774532340533</v>
      </c>
      <c r="F18" s="152">
        <v>0.012743660148280878</v>
      </c>
      <c r="G18" s="152">
        <v>0.043030875403416546</v>
      </c>
      <c r="H18" s="152">
        <v>0.1261118862708588</v>
      </c>
      <c r="I18" s="152">
        <v>0.12335063645775524</v>
      </c>
      <c r="J18" s="153">
        <v>1.165921547861521</v>
      </c>
      <c r="K18" s="131">
        <v>0.1394392055933742</v>
      </c>
    </row>
    <row r="19" spans="1:11" s="20" customFormat="1" ht="14.25" collapsed="1">
      <c r="A19" s="21">
        <v>16</v>
      </c>
      <c r="B19" s="150" t="s">
        <v>73</v>
      </c>
      <c r="C19" s="151">
        <v>40444</v>
      </c>
      <c r="D19" s="151">
        <v>40638</v>
      </c>
      <c r="E19" s="152">
        <v>-0.011656354585389828</v>
      </c>
      <c r="F19" s="152">
        <v>-0.027513335834012276</v>
      </c>
      <c r="G19" s="152">
        <v>0.027098420284602742</v>
      </c>
      <c r="H19" s="152">
        <v>0.12014531760501002</v>
      </c>
      <c r="I19" s="152">
        <v>0.11205682621733959</v>
      </c>
      <c r="J19" s="153">
        <v>0.20093103365384724</v>
      </c>
      <c r="K19" s="131">
        <v>0.03287662387213208</v>
      </c>
    </row>
    <row r="20" spans="1:11" s="20" customFormat="1" ht="14.25" collapsed="1">
      <c r="A20" s="21">
        <v>17</v>
      </c>
      <c r="B20" s="150" t="s">
        <v>80</v>
      </c>
      <c r="C20" s="151">
        <v>40427</v>
      </c>
      <c r="D20" s="151">
        <v>40708</v>
      </c>
      <c r="E20" s="152">
        <v>0.007832872953293046</v>
      </c>
      <c r="F20" s="152">
        <v>0.017196618289089916</v>
      </c>
      <c r="G20" s="152">
        <v>0.04716318965230859</v>
      </c>
      <c r="H20" s="152">
        <v>0.13414466665425429</v>
      </c>
      <c r="I20" s="152">
        <v>0.1136537987754036</v>
      </c>
      <c r="J20" s="153">
        <v>1.6070409387159326</v>
      </c>
      <c r="K20" s="131">
        <v>0.19151408670749936</v>
      </c>
    </row>
    <row r="21" spans="1:11" s="20" customFormat="1" ht="14.25" collapsed="1">
      <c r="A21" s="21">
        <v>18</v>
      </c>
      <c r="B21" s="150" t="s">
        <v>109</v>
      </c>
      <c r="C21" s="151">
        <v>41026</v>
      </c>
      <c r="D21" s="151">
        <v>41242</v>
      </c>
      <c r="E21" s="152">
        <v>-0.023830417025676565</v>
      </c>
      <c r="F21" s="152">
        <v>-0.016847563560045464</v>
      </c>
      <c r="G21" s="152">
        <v>0.09681771043460263</v>
      </c>
      <c r="H21" s="152">
        <v>0.08315012660488308</v>
      </c>
      <c r="I21" s="152">
        <v>0.09065702523837826</v>
      </c>
      <c r="J21" s="153">
        <v>0.44214799560132656</v>
      </c>
      <c r="K21" s="131">
        <v>0.09571618503574064</v>
      </c>
    </row>
    <row r="22" spans="1:12" s="20" customFormat="1" ht="15.75" thickBot="1">
      <c r="A22" s="149"/>
      <c r="B22" s="154" t="s">
        <v>110</v>
      </c>
      <c r="C22" s="155" t="s">
        <v>50</v>
      </c>
      <c r="D22" s="155" t="s">
        <v>50</v>
      </c>
      <c r="E22" s="156">
        <f>AVERAGE(E4:E21)</f>
        <v>-0.010904764819299258</v>
      </c>
      <c r="F22" s="156">
        <f>AVERAGE(F4:F21)</f>
        <v>0.012472479176865472</v>
      </c>
      <c r="G22" s="156">
        <f>AVERAGE(G4:G21)</f>
        <v>0.0904866648391843</v>
      </c>
      <c r="H22" s="156">
        <f>AVERAGE(H4:H21)</f>
        <v>0.14380263077629665</v>
      </c>
      <c r="I22" s="156">
        <f>AVERAGE(I4:I21)</f>
        <v>0.13964000673631086</v>
      </c>
      <c r="J22" s="155" t="s">
        <v>50</v>
      </c>
      <c r="K22" s="155" t="s">
        <v>50</v>
      </c>
      <c r="L22" s="157"/>
    </row>
    <row r="23" spans="1:11" s="20" customFormat="1" ht="14.25">
      <c r="A23" s="179" t="s">
        <v>95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</row>
    <row r="24" s="20" customFormat="1" ht="14.25" collapsed="1">
      <c r="J24" s="19"/>
    </row>
    <row r="25" spans="5:10" s="20" customFormat="1" ht="14.25" collapsed="1">
      <c r="E25" s="114"/>
      <c r="J25" s="19"/>
    </row>
    <row r="26" spans="5:10" s="20" customFormat="1" ht="14.25" collapsed="1">
      <c r="E26" s="115"/>
      <c r="J26" s="19"/>
    </row>
    <row r="27" spans="5:10" s="20" customFormat="1" ht="14.25">
      <c r="E27" s="114"/>
      <c r="F27" s="114"/>
      <c r="J27" s="19"/>
    </row>
    <row r="28" spans="5:10" s="20" customFormat="1" ht="14.25" collapsed="1">
      <c r="E28" s="115"/>
      <c r="I28" s="115"/>
      <c r="J28" s="19"/>
    </row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/>
    <row r="43" s="20" customFormat="1" ht="14.25"/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</sheetData>
  <mergeCells count="4">
    <mergeCell ref="A1:I1"/>
    <mergeCell ref="A2:A3"/>
    <mergeCell ref="E2:K2"/>
    <mergeCell ref="A23:K2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22">
      <selection activeCell="B12" sqref="B12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0" t="s">
        <v>89</v>
      </c>
      <c r="B1" s="180"/>
      <c r="C1" s="180"/>
      <c r="D1" s="180"/>
      <c r="E1" s="180"/>
      <c r="F1" s="180"/>
      <c r="G1" s="180"/>
    </row>
    <row r="2" spans="1:7" ht="15.75" thickBot="1">
      <c r="A2" s="176" t="s">
        <v>43</v>
      </c>
      <c r="B2" s="96"/>
      <c r="C2" s="181" t="s">
        <v>29</v>
      </c>
      <c r="D2" s="182"/>
      <c r="E2" s="181" t="s">
        <v>30</v>
      </c>
      <c r="F2" s="182"/>
      <c r="G2" s="97"/>
    </row>
    <row r="3" spans="1:7" ht="45.75" thickBot="1">
      <c r="A3" s="177"/>
      <c r="B3" s="42" t="s">
        <v>28</v>
      </c>
      <c r="C3" s="35" t="s">
        <v>52</v>
      </c>
      <c r="D3" s="35" t="s">
        <v>31</v>
      </c>
      <c r="E3" s="35" t="s">
        <v>32</v>
      </c>
      <c r="F3" s="35" t="s">
        <v>31</v>
      </c>
      <c r="G3" s="36" t="s">
        <v>102</v>
      </c>
    </row>
    <row r="4" spans="1:8" ht="15" customHeight="1">
      <c r="A4" s="21">
        <v>1</v>
      </c>
      <c r="B4" s="37" t="s">
        <v>61</v>
      </c>
      <c r="C4" s="38">
        <v>-111.8325044999998</v>
      </c>
      <c r="D4" s="102">
        <v>-0.025896598584699056</v>
      </c>
      <c r="E4" s="39">
        <v>1</v>
      </c>
      <c r="F4" s="102">
        <v>0.00025464731347084286</v>
      </c>
      <c r="G4" s="40">
        <v>1.067686363126896</v>
      </c>
      <c r="H4" s="56"/>
    </row>
    <row r="5" spans="1:8" ht="14.25" customHeight="1">
      <c r="A5" s="21">
        <v>2</v>
      </c>
      <c r="B5" s="37" t="s">
        <v>80</v>
      </c>
      <c r="C5" s="38">
        <v>41.65849000000022</v>
      </c>
      <c r="D5" s="102">
        <v>0.00783287295329543</v>
      </c>
      <c r="E5" s="39">
        <v>0</v>
      </c>
      <c r="F5" s="102">
        <v>0</v>
      </c>
      <c r="G5" s="40">
        <v>0</v>
      </c>
      <c r="H5" s="56"/>
    </row>
    <row r="6" spans="1:7" ht="14.25">
      <c r="A6" s="21">
        <v>3</v>
      </c>
      <c r="B6" s="37" t="s">
        <v>20</v>
      </c>
      <c r="C6" s="38">
        <v>37.57462999999989</v>
      </c>
      <c r="D6" s="102">
        <v>0.013822938150334448</v>
      </c>
      <c r="E6" s="39">
        <v>0</v>
      </c>
      <c r="F6" s="102">
        <v>0</v>
      </c>
      <c r="G6" s="40">
        <v>0</v>
      </c>
    </row>
    <row r="7" spans="1:7" ht="14.25">
      <c r="A7" s="21">
        <v>4</v>
      </c>
      <c r="B7" s="37" t="s">
        <v>63</v>
      </c>
      <c r="C7" s="38">
        <v>32.57108999999985</v>
      </c>
      <c r="D7" s="102">
        <v>0.009407457811397034</v>
      </c>
      <c r="E7" s="39">
        <v>0</v>
      </c>
      <c r="F7" s="102">
        <v>0</v>
      </c>
      <c r="G7" s="40">
        <v>0</v>
      </c>
    </row>
    <row r="8" spans="1:7" ht="14.25">
      <c r="A8" s="21">
        <v>5</v>
      </c>
      <c r="B8" s="37" t="s">
        <v>62</v>
      </c>
      <c r="C8" s="38">
        <v>25.360240000000225</v>
      </c>
      <c r="D8" s="102">
        <v>0.009221024561686409</v>
      </c>
      <c r="E8" s="39">
        <v>0</v>
      </c>
      <c r="F8" s="102">
        <v>0</v>
      </c>
      <c r="G8" s="40">
        <v>0</v>
      </c>
    </row>
    <row r="9" spans="1:7" ht="14.25">
      <c r="A9" s="21">
        <v>6</v>
      </c>
      <c r="B9" s="37" t="s">
        <v>81</v>
      </c>
      <c r="C9" s="38">
        <v>22.743080000000074</v>
      </c>
      <c r="D9" s="102">
        <v>0.007179774532322211</v>
      </c>
      <c r="E9" s="39">
        <v>0</v>
      </c>
      <c r="F9" s="102">
        <v>0</v>
      </c>
      <c r="G9" s="40">
        <v>0</v>
      </c>
    </row>
    <row r="10" spans="1:7" ht="14.25">
      <c r="A10" s="21">
        <v>7</v>
      </c>
      <c r="B10" s="37" t="s">
        <v>118</v>
      </c>
      <c r="C10" s="38">
        <v>2.669</v>
      </c>
      <c r="D10" s="102">
        <v>0.003627207245796606</v>
      </c>
      <c r="E10" s="39">
        <v>0</v>
      </c>
      <c r="F10" s="102">
        <v>0</v>
      </c>
      <c r="G10" s="40">
        <v>0</v>
      </c>
    </row>
    <row r="11" spans="1:7" ht="14.25">
      <c r="A11" s="21">
        <v>8</v>
      </c>
      <c r="B11" s="37" t="s">
        <v>22</v>
      </c>
      <c r="C11" s="38">
        <v>-8.605920000000042</v>
      </c>
      <c r="D11" s="102">
        <v>-0.009610083592870956</v>
      </c>
      <c r="E11" s="39">
        <v>0</v>
      </c>
      <c r="F11" s="102">
        <v>0</v>
      </c>
      <c r="G11" s="40">
        <v>0</v>
      </c>
    </row>
    <row r="12" spans="1:7" ht="14.25">
      <c r="A12" s="21">
        <v>9</v>
      </c>
      <c r="B12" s="37" t="s">
        <v>82</v>
      </c>
      <c r="C12" s="38">
        <v>-27.39234999999986</v>
      </c>
      <c r="D12" s="102">
        <v>-0.023985153001728113</v>
      </c>
      <c r="E12" s="39">
        <v>0</v>
      </c>
      <c r="F12" s="102">
        <v>0</v>
      </c>
      <c r="G12" s="40">
        <v>0</v>
      </c>
    </row>
    <row r="13" spans="1:7" ht="14.25">
      <c r="A13" s="21">
        <v>10</v>
      </c>
      <c r="B13" s="37" t="s">
        <v>79</v>
      </c>
      <c r="C13" s="38">
        <v>-31.795540000000038</v>
      </c>
      <c r="D13" s="102">
        <v>-0.03966484690508613</v>
      </c>
      <c r="E13" s="39">
        <v>0</v>
      </c>
      <c r="F13" s="102">
        <v>0</v>
      </c>
      <c r="G13" s="40">
        <v>0</v>
      </c>
    </row>
    <row r="14" spans="1:7" ht="14.25">
      <c r="A14" s="21">
        <v>11</v>
      </c>
      <c r="B14" s="37" t="s">
        <v>25</v>
      </c>
      <c r="C14" s="38">
        <v>-23.358479999999982</v>
      </c>
      <c r="D14" s="102">
        <v>-0.03717402319654028</v>
      </c>
      <c r="E14" s="39">
        <v>-107</v>
      </c>
      <c r="F14" s="102">
        <v>-0.010911686722414849</v>
      </c>
      <c r="G14" s="40">
        <v>-6.794073243932273</v>
      </c>
    </row>
    <row r="15" spans="1:7" ht="14.25">
      <c r="A15" s="21">
        <v>12</v>
      </c>
      <c r="B15" s="37" t="s">
        <v>77</v>
      </c>
      <c r="C15" s="38">
        <v>-70.86485999999987</v>
      </c>
      <c r="D15" s="102">
        <v>-0.019546974463858207</v>
      </c>
      <c r="E15" s="39">
        <v>-13</v>
      </c>
      <c r="F15" s="102">
        <v>-0.0028297779712668698</v>
      </c>
      <c r="G15" s="40">
        <v>-10.103391615150027</v>
      </c>
    </row>
    <row r="16" spans="1:7" ht="13.5" customHeight="1">
      <c r="A16" s="21">
        <v>13</v>
      </c>
      <c r="B16" s="37" t="s">
        <v>109</v>
      </c>
      <c r="C16" s="38">
        <v>-51.024210000000195</v>
      </c>
      <c r="D16" s="102">
        <v>-0.03416178649928741</v>
      </c>
      <c r="E16" s="39">
        <v>-107</v>
      </c>
      <c r="F16" s="102">
        <v>-0.010583580613254203</v>
      </c>
      <c r="G16" s="40">
        <v>-15.226868973087175</v>
      </c>
    </row>
    <row r="17" spans="1:7" ht="14.25">
      <c r="A17" s="21">
        <v>14</v>
      </c>
      <c r="B17" s="37" t="s">
        <v>76</v>
      </c>
      <c r="C17" s="38">
        <v>-84.1587100000009</v>
      </c>
      <c r="D17" s="102">
        <v>-0.003868237020921356</v>
      </c>
      <c r="E17" s="39">
        <v>-49</v>
      </c>
      <c r="F17" s="102">
        <v>-0.000977166217967893</v>
      </c>
      <c r="G17" s="40">
        <v>-21.19380344201699</v>
      </c>
    </row>
    <row r="18" spans="1:7" ht="14.25">
      <c r="A18" s="21">
        <v>15</v>
      </c>
      <c r="B18" s="37" t="s">
        <v>60</v>
      </c>
      <c r="C18" s="38">
        <v>-107.75564000000014</v>
      </c>
      <c r="D18" s="102">
        <v>-0.04384651552380422</v>
      </c>
      <c r="E18" s="39">
        <v>-90657</v>
      </c>
      <c r="F18" s="102">
        <v>-0.031121823347426615</v>
      </c>
      <c r="G18" s="40">
        <v>-75.64388202288781</v>
      </c>
    </row>
    <row r="19" spans="1:7" ht="14.25">
      <c r="A19" s="21">
        <v>16</v>
      </c>
      <c r="B19" s="37" t="s">
        <v>73</v>
      </c>
      <c r="C19" s="38">
        <v>-110.02333000000007</v>
      </c>
      <c r="D19" s="102">
        <v>-0.06838907139166608</v>
      </c>
      <c r="E19" s="39">
        <v>-76</v>
      </c>
      <c r="F19" s="102">
        <v>-0.05740181268882175</v>
      </c>
      <c r="G19" s="40">
        <v>-89.91787483757022</v>
      </c>
    </row>
    <row r="20" spans="1:7" ht="14.25">
      <c r="A20" s="21">
        <v>17</v>
      </c>
      <c r="B20" s="37" t="s">
        <v>27</v>
      </c>
      <c r="C20" s="38">
        <v>-204.90629000000007</v>
      </c>
      <c r="D20" s="102">
        <v>-0.1493477261540949</v>
      </c>
      <c r="E20" s="39">
        <v>-4164</v>
      </c>
      <c r="F20" s="102">
        <v>-0.09335276314314539</v>
      </c>
      <c r="G20" s="40">
        <v>-128.08074718977687</v>
      </c>
    </row>
    <row r="21" spans="1:7" ht="14.25">
      <c r="A21" s="21">
        <v>18</v>
      </c>
      <c r="B21" s="37" t="s">
        <v>64</v>
      </c>
      <c r="C21" s="38">
        <v>-164.78469</v>
      </c>
      <c r="D21" s="102">
        <v>-0.25353314647681424</v>
      </c>
      <c r="E21" s="39">
        <v>-59</v>
      </c>
      <c r="F21" s="102">
        <v>-0.2599118942731278</v>
      </c>
      <c r="G21" s="40">
        <v>-168.95436493392074</v>
      </c>
    </row>
    <row r="22" spans="1:8" ht="15.75" thickBot="1">
      <c r="A22" s="95"/>
      <c r="B22" s="98" t="s">
        <v>49</v>
      </c>
      <c r="C22" s="99">
        <v>-833.9259945000008</v>
      </c>
      <c r="D22" s="103">
        <v>-0.014526130699774386</v>
      </c>
      <c r="E22" s="100">
        <v>-95231</v>
      </c>
      <c r="F22" s="103">
        <v>-0.031263326497254024</v>
      </c>
      <c r="G22" s="101">
        <v>-514.8473198952152</v>
      </c>
      <c r="H22" s="56"/>
    </row>
    <row r="23" spans="2:8" ht="14.25">
      <c r="B23" s="72"/>
      <c r="C23" s="73"/>
      <c r="D23" s="74"/>
      <c r="E23" s="75"/>
      <c r="F23" s="74"/>
      <c r="G23" s="73"/>
      <c r="H23" s="56"/>
    </row>
    <row r="42" spans="2:5" ht="15">
      <c r="B42" s="64"/>
      <c r="C42" s="65"/>
      <c r="D42" s="66"/>
      <c r="E42" s="67"/>
    </row>
    <row r="43" spans="2:5" ht="15">
      <c r="B43" s="64"/>
      <c r="C43" s="65"/>
      <c r="D43" s="66"/>
      <c r="E43" s="67"/>
    </row>
    <row r="44" spans="2:5" ht="15">
      <c r="B44" s="64"/>
      <c r="C44" s="65"/>
      <c r="D44" s="66"/>
      <c r="E44" s="67"/>
    </row>
    <row r="45" spans="2:5" ht="15">
      <c r="B45" s="64"/>
      <c r="C45" s="65"/>
      <c r="D45" s="66"/>
      <c r="E45" s="67"/>
    </row>
    <row r="46" spans="2:5" ht="15">
      <c r="B46" s="64"/>
      <c r="C46" s="65"/>
      <c r="D46" s="66"/>
      <c r="E46" s="67"/>
    </row>
    <row r="47" spans="2:5" ht="15">
      <c r="B47" s="64"/>
      <c r="C47" s="65"/>
      <c r="D47" s="66"/>
      <c r="E47" s="67"/>
    </row>
    <row r="48" spans="2:5" ht="15.75" thickBot="1">
      <c r="B48" s="86"/>
      <c r="C48" s="86"/>
      <c r="D48" s="86"/>
      <c r="E48" s="86"/>
    </row>
    <row r="51" ht="14.25" customHeight="1"/>
    <row r="52" ht="14.25">
      <c r="F52" s="56"/>
    </row>
    <row r="54" ht="14.25">
      <c r="F54"/>
    </row>
    <row r="55" ht="14.25">
      <c r="F55"/>
    </row>
    <row r="56" spans="2:6" ht="30.75" thickBot="1">
      <c r="B56" s="42" t="s">
        <v>28</v>
      </c>
      <c r="C56" s="35" t="s">
        <v>57</v>
      </c>
      <c r="D56" s="35" t="s">
        <v>58</v>
      </c>
      <c r="E56" s="63" t="s">
        <v>53</v>
      </c>
      <c r="F56"/>
    </row>
    <row r="57" spans="2:5" ht="14.25">
      <c r="B57" s="37" t="str">
        <f aca="true" t="shared" si="0" ref="B57:D61">B4</f>
        <v>Софіївський</v>
      </c>
      <c r="C57" s="38">
        <f t="shared" si="0"/>
        <v>-111.8325044999998</v>
      </c>
      <c r="D57" s="102">
        <f t="shared" si="0"/>
        <v>-0.025896598584699056</v>
      </c>
      <c r="E57" s="40">
        <f>G4</f>
        <v>1.067686363126896</v>
      </c>
    </row>
    <row r="58" spans="2:5" ht="14.25">
      <c r="B58" s="37" t="str">
        <f t="shared" si="0"/>
        <v>УНIВЕР.УА/Михайло Грушевський: Фонд Державних Паперiв</v>
      </c>
      <c r="C58" s="38">
        <f t="shared" si="0"/>
        <v>41.65849000000022</v>
      </c>
      <c r="D58" s="102">
        <f t="shared" si="0"/>
        <v>0.00783287295329543</v>
      </c>
      <c r="E58" s="40">
        <f>G5</f>
        <v>0</v>
      </c>
    </row>
    <row r="59" spans="2:5" ht="14.25">
      <c r="B59" s="37" t="str">
        <f t="shared" si="0"/>
        <v>ОТП Класичний</v>
      </c>
      <c r="C59" s="38">
        <f t="shared" si="0"/>
        <v>37.57462999999989</v>
      </c>
      <c r="D59" s="102">
        <f t="shared" si="0"/>
        <v>0.013822938150334448</v>
      </c>
      <c r="E59" s="40">
        <f>G6</f>
        <v>0</v>
      </c>
    </row>
    <row r="60" spans="2:5" ht="14.25">
      <c r="B60" s="37" t="str">
        <f t="shared" si="0"/>
        <v>Альтус-Депозит</v>
      </c>
      <c r="C60" s="38">
        <f t="shared" si="0"/>
        <v>32.57108999999985</v>
      </c>
      <c r="D60" s="102">
        <f t="shared" si="0"/>
        <v>0.009407457811397034</v>
      </c>
      <c r="E60" s="40">
        <f>G7</f>
        <v>0</v>
      </c>
    </row>
    <row r="61" spans="2:5" ht="14.25">
      <c r="B61" s="167" t="str">
        <f t="shared" si="0"/>
        <v>Альтус-Збалансований</v>
      </c>
      <c r="C61" s="168">
        <f t="shared" si="0"/>
        <v>25.360240000000225</v>
      </c>
      <c r="D61" s="169">
        <f t="shared" si="0"/>
        <v>0.009221024561686409</v>
      </c>
      <c r="E61" s="170">
        <f>G8</f>
        <v>0</v>
      </c>
    </row>
    <row r="62" spans="2:5" ht="14.25">
      <c r="B62" s="132" t="str">
        <f aca="true" t="shared" si="1" ref="B62:D65">B17</f>
        <v>КІНТО-Класичний</v>
      </c>
      <c r="C62" s="38">
        <f t="shared" si="1"/>
        <v>-84.1587100000009</v>
      </c>
      <c r="D62" s="102">
        <f t="shared" si="1"/>
        <v>-0.003868237020921356</v>
      </c>
      <c r="E62" s="40">
        <f>G17</f>
        <v>-21.19380344201699</v>
      </c>
    </row>
    <row r="63" spans="2:5" ht="14.25">
      <c r="B63" s="132" t="str">
        <f t="shared" si="1"/>
        <v>ОТП Фонд Акцій</v>
      </c>
      <c r="C63" s="38">
        <f t="shared" si="1"/>
        <v>-107.75564000000014</v>
      </c>
      <c r="D63" s="102">
        <f t="shared" si="1"/>
        <v>-0.04384651552380422</v>
      </c>
      <c r="E63" s="40">
        <f>G18</f>
        <v>-75.64388202288781</v>
      </c>
    </row>
    <row r="64" spans="2:5" ht="14.25">
      <c r="B64" s="132" t="str">
        <f t="shared" si="1"/>
        <v>ВСІ</v>
      </c>
      <c r="C64" s="38">
        <f t="shared" si="1"/>
        <v>-110.02333000000007</v>
      </c>
      <c r="D64" s="102">
        <f t="shared" si="1"/>
        <v>-0.06838907139166608</v>
      </c>
      <c r="E64" s="40">
        <f>G19</f>
        <v>-89.91787483757022</v>
      </c>
    </row>
    <row r="65" spans="2:5" ht="14.25">
      <c r="B65" s="132" t="str">
        <f t="shared" si="1"/>
        <v>Аргентум</v>
      </c>
      <c r="C65" s="38">
        <f t="shared" si="1"/>
        <v>-204.90629000000007</v>
      </c>
      <c r="D65" s="102">
        <f t="shared" si="1"/>
        <v>-0.1493477261540949</v>
      </c>
      <c r="E65" s="40">
        <f>G20</f>
        <v>-128.08074718977687</v>
      </c>
    </row>
    <row r="66" spans="2:5" ht="14.25">
      <c r="B66" s="132" t="str">
        <f>B21</f>
        <v>Альтус-Стратегічний</v>
      </c>
      <c r="C66" s="38">
        <f>C21</f>
        <v>-164.78469</v>
      </c>
      <c r="D66" s="102">
        <f>D21</f>
        <v>-0.25353314647681424</v>
      </c>
      <c r="E66" s="40">
        <f>G21</f>
        <v>-168.95436493392074</v>
      </c>
    </row>
    <row r="67" spans="2:5" ht="14.25">
      <c r="B67" s="139" t="s">
        <v>56</v>
      </c>
      <c r="C67" s="140">
        <f>C22-SUM(C57:C66)</f>
        <v>-187.62928</v>
      </c>
      <c r="D67" s="141"/>
      <c r="E67" s="140">
        <f>G22-SUM(E57:E66)</f>
        <v>-32.12433383216944</v>
      </c>
    </row>
    <row r="68" spans="2:5" ht="15">
      <c r="B68" s="137" t="s">
        <v>49</v>
      </c>
      <c r="C68" s="138">
        <f>SUM(C57:C67)</f>
        <v>-833.9259945000008</v>
      </c>
      <c r="D68" s="138"/>
      <c r="E68" s="138">
        <f>SUM(E57:E67)</f>
        <v>-514.8473198952152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8"/>
  <sheetViews>
    <sheetView zoomScale="80" zoomScaleNormal="80" workbookViewId="0" topLeftCell="A1">
      <selection activeCell="A21" sqref="A21:B26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28</v>
      </c>
      <c r="B1" s="71" t="s">
        <v>85</v>
      </c>
      <c r="C1" s="10"/>
    </row>
    <row r="2" spans="1:3" ht="14.25">
      <c r="A2" s="150" t="s">
        <v>27</v>
      </c>
      <c r="B2" s="152">
        <v>-0.061760473902816804</v>
      </c>
      <c r="C2" s="10"/>
    </row>
    <row r="3" spans="1:3" ht="14.25">
      <c r="A3" s="150" t="s">
        <v>79</v>
      </c>
      <c r="B3" s="152">
        <v>-0.03966484690507199</v>
      </c>
      <c r="C3" s="10"/>
    </row>
    <row r="4" spans="1:3" ht="14.25">
      <c r="A4" s="150" t="s">
        <v>25</v>
      </c>
      <c r="B4" s="152">
        <v>-0.02655206428131296</v>
      </c>
      <c r="C4" s="10"/>
    </row>
    <row r="5" spans="1:3" ht="14.25">
      <c r="A5" s="150" t="s">
        <v>61</v>
      </c>
      <c r="B5" s="152">
        <v>-0.026144588249008005</v>
      </c>
      <c r="C5" s="10"/>
    </row>
    <row r="6" spans="1:3" ht="14.25">
      <c r="A6" s="150" t="s">
        <v>82</v>
      </c>
      <c r="B6" s="152">
        <v>-0.02398515300175319</v>
      </c>
      <c r="C6" s="10"/>
    </row>
    <row r="7" spans="1:3" ht="14.25">
      <c r="A7" s="150" t="s">
        <v>109</v>
      </c>
      <c r="B7" s="152">
        <v>-0.023830417025676565</v>
      </c>
      <c r="C7" s="10"/>
    </row>
    <row r="8" spans="1:3" ht="14.25">
      <c r="A8" s="150" t="s">
        <v>77</v>
      </c>
      <c r="B8" s="152">
        <v>-0.016764636692247703</v>
      </c>
      <c r="C8" s="10"/>
    </row>
    <row r="9" spans="1:3" ht="14.25">
      <c r="A9" s="150" t="s">
        <v>60</v>
      </c>
      <c r="B9" s="152">
        <v>-0.013133428415476489</v>
      </c>
      <c r="C9" s="10"/>
    </row>
    <row r="10" spans="1:3" ht="14.25">
      <c r="A10" s="150" t="s">
        <v>73</v>
      </c>
      <c r="B10" s="152">
        <v>-0.011656354585389828</v>
      </c>
      <c r="C10" s="10"/>
    </row>
    <row r="11" spans="1:3" ht="14.25">
      <c r="A11" s="150" t="s">
        <v>22</v>
      </c>
      <c r="B11" s="152">
        <v>-0.009610083592830665</v>
      </c>
      <c r="C11" s="10"/>
    </row>
    <row r="12" spans="1:3" ht="14.25">
      <c r="A12" s="150" t="s">
        <v>76</v>
      </c>
      <c r="B12" s="152">
        <v>-0.002893898623058222</v>
      </c>
      <c r="C12" s="10"/>
    </row>
    <row r="13" spans="1:3" ht="14.25">
      <c r="A13" s="150" t="s">
        <v>118</v>
      </c>
      <c r="B13" s="152">
        <v>0.0036272072457947946</v>
      </c>
      <c r="C13" s="10"/>
    </row>
    <row r="14" spans="1:3" ht="14.25">
      <c r="A14" s="150" t="s">
        <v>81</v>
      </c>
      <c r="B14" s="152">
        <v>0.007179774532340533</v>
      </c>
      <c r="C14" s="10"/>
    </row>
    <row r="15" spans="1:3" ht="14.25">
      <c r="A15" s="150" t="s">
        <v>80</v>
      </c>
      <c r="B15" s="152">
        <v>0.007832872953293046</v>
      </c>
      <c r="C15" s="10"/>
    </row>
    <row r="16" spans="1:3" ht="14.25">
      <c r="A16" s="150" t="s">
        <v>64</v>
      </c>
      <c r="B16" s="152">
        <v>0.008618903272396006</v>
      </c>
      <c r="C16" s="10"/>
    </row>
    <row r="17" spans="1:3" ht="14.25">
      <c r="A17" s="150" t="s">
        <v>62</v>
      </c>
      <c r="B17" s="152">
        <v>0.009221024561677282</v>
      </c>
      <c r="C17" s="10"/>
    </row>
    <row r="18" spans="1:3" ht="14.25">
      <c r="A18" s="150" t="s">
        <v>63</v>
      </c>
      <c r="B18" s="152">
        <v>0.009407457811396958</v>
      </c>
      <c r="C18" s="10"/>
    </row>
    <row r="19" spans="1:3" ht="14.25">
      <c r="A19" s="150" t="s">
        <v>20</v>
      </c>
      <c r="B19" s="152">
        <v>0.013822938150357178</v>
      </c>
      <c r="C19" s="10"/>
    </row>
    <row r="20" spans="1:3" ht="14.25">
      <c r="A20" s="142" t="s">
        <v>33</v>
      </c>
      <c r="B20" s="147">
        <v>-0.0109047648192993</v>
      </c>
      <c r="C20" s="10"/>
    </row>
    <row r="21" spans="1:3" ht="14.25">
      <c r="A21" s="142" t="s">
        <v>1</v>
      </c>
      <c r="B21" s="147">
        <v>-0.04742878021757824</v>
      </c>
      <c r="C21" s="10"/>
    </row>
    <row r="22" spans="1:3" ht="14.25">
      <c r="A22" s="142" t="s">
        <v>0</v>
      </c>
      <c r="B22" s="147">
        <v>0.004418095310021908</v>
      </c>
      <c r="C22" s="61"/>
    </row>
    <row r="23" spans="1:3" ht="14.25">
      <c r="A23" s="142" t="s">
        <v>34</v>
      </c>
      <c r="B23" s="147">
        <v>-0.024554811327353487</v>
      </c>
      <c r="C23" s="9"/>
    </row>
    <row r="24" spans="1:3" ht="14.25">
      <c r="A24" s="142" t="s">
        <v>35</v>
      </c>
      <c r="B24" s="147">
        <v>0.00983321114748903</v>
      </c>
      <c r="C24" s="81"/>
    </row>
    <row r="25" spans="1:3" ht="14.25">
      <c r="A25" s="142" t="s">
        <v>36</v>
      </c>
      <c r="B25" s="147">
        <v>0.015616438356164383</v>
      </c>
      <c r="C25" s="10"/>
    </row>
    <row r="26" spans="1:3" ht="15" thickBot="1">
      <c r="A26" s="143" t="s">
        <v>112</v>
      </c>
      <c r="B26" s="148">
        <v>-0.05709172168027277</v>
      </c>
      <c r="C26" s="10"/>
    </row>
    <row r="27" spans="2:3" ht="12.75">
      <c r="B27" s="10"/>
      <c r="C27" s="10"/>
    </row>
    <row r="28" ht="12.75">
      <c r="C28" s="10"/>
    </row>
    <row r="29" spans="2:3" ht="12.75">
      <c r="B29" s="10"/>
      <c r="C29" s="10"/>
    </row>
    <row r="30" ht="12.75">
      <c r="C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.75390625" style="31" customWidth="1"/>
    <col min="2" max="2" width="32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39.12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1" t="s">
        <v>105</v>
      </c>
      <c r="B1" s="171"/>
      <c r="C1" s="171"/>
      <c r="D1" s="171"/>
      <c r="E1" s="171"/>
      <c r="F1" s="171"/>
      <c r="G1" s="171"/>
      <c r="H1" s="171"/>
      <c r="I1" s="171"/>
      <c r="J1" s="171"/>
      <c r="K1" s="13"/>
      <c r="L1" s="14"/>
      <c r="M1" s="14"/>
    </row>
    <row r="2" spans="1:10" ht="30.75" thickBot="1">
      <c r="A2" s="15" t="s">
        <v>43</v>
      </c>
      <c r="B2" s="15" t="s">
        <v>28</v>
      </c>
      <c r="C2" s="44" t="s">
        <v>38</v>
      </c>
      <c r="D2" s="44" t="s">
        <v>39</v>
      </c>
      <c r="E2" s="44" t="s">
        <v>44</v>
      </c>
      <c r="F2" s="44" t="s">
        <v>45</v>
      </c>
      <c r="G2" s="44" t="s">
        <v>46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6" t="s">
        <v>37</v>
      </c>
      <c r="C3" s="117" t="s">
        <v>41</v>
      </c>
      <c r="D3" s="118" t="s">
        <v>42</v>
      </c>
      <c r="E3" s="119">
        <v>1295529.6</v>
      </c>
      <c r="F3" s="120">
        <v>783</v>
      </c>
      <c r="G3" s="119">
        <v>1654.5716475095787</v>
      </c>
      <c r="H3" s="55">
        <v>1000</v>
      </c>
      <c r="I3" s="116" t="s">
        <v>26</v>
      </c>
      <c r="J3" s="191" t="s">
        <v>131</v>
      </c>
    </row>
    <row r="4" spans="1:10" ht="14.25" customHeight="1">
      <c r="A4" s="21">
        <v>2</v>
      </c>
      <c r="B4" s="116" t="s">
        <v>113</v>
      </c>
      <c r="C4" s="117" t="s">
        <v>41</v>
      </c>
      <c r="D4" s="118" t="s">
        <v>115</v>
      </c>
      <c r="E4" s="119">
        <v>1111435.7702</v>
      </c>
      <c r="F4" s="120">
        <v>2939</v>
      </c>
      <c r="G4" s="119">
        <v>378.1680061925825</v>
      </c>
      <c r="H4" s="89">
        <v>1000</v>
      </c>
      <c r="I4" s="116" t="s">
        <v>23</v>
      </c>
      <c r="J4" s="191" t="s">
        <v>129</v>
      </c>
    </row>
    <row r="5" spans="1:10" ht="15" customHeight="1">
      <c r="A5" s="21">
        <v>3</v>
      </c>
      <c r="B5" s="116" t="s">
        <v>70</v>
      </c>
      <c r="C5" s="117" t="s">
        <v>41</v>
      </c>
      <c r="D5" s="118" t="s">
        <v>42</v>
      </c>
      <c r="E5" s="119">
        <v>471968.48</v>
      </c>
      <c r="F5" s="120">
        <v>679</v>
      </c>
      <c r="G5" s="119">
        <v>695.0934904270987</v>
      </c>
      <c r="H5" s="89">
        <v>1000</v>
      </c>
      <c r="I5" s="116" t="s">
        <v>71</v>
      </c>
      <c r="J5" s="193" t="s">
        <v>132</v>
      </c>
    </row>
    <row r="6" spans="1:10" ht="15.75" thickBot="1">
      <c r="A6" s="172" t="s">
        <v>49</v>
      </c>
      <c r="B6" s="173"/>
      <c r="C6" s="121" t="s">
        <v>50</v>
      </c>
      <c r="D6" s="121" t="s">
        <v>50</v>
      </c>
      <c r="E6" s="104">
        <f>SUM(E3:E5)</f>
        <v>2878933.8501999998</v>
      </c>
      <c r="F6" s="105">
        <f>SUM(F3:F5)</f>
        <v>4401</v>
      </c>
      <c r="G6" s="121" t="s">
        <v>50</v>
      </c>
      <c r="H6" s="121" t="s">
        <v>50</v>
      </c>
      <c r="I6" s="121" t="s">
        <v>50</v>
      </c>
      <c r="J6" s="122" t="s">
        <v>50</v>
      </c>
    </row>
  </sheetData>
  <mergeCells count="2">
    <mergeCell ref="A1:J1"/>
    <mergeCell ref="A6:B6"/>
  </mergeCells>
  <hyperlinks>
    <hyperlink ref="J6" r:id="rId1" display="http://www.sem.biz.ua/"/>
    <hyperlink ref="J3" r:id="rId2" display="http://am.artcapital.ua/ "/>
    <hyperlink ref="J4" r:id="rId3" display="http://www.task.ua/ "/>
    <hyperlink ref="J5" r:id="rId4" display="http://www.sem.biz.ua/ "/>
  </hyperlinks>
  <printOptions/>
  <pageMargins left="0.75" right="0.75" top="1" bottom="1" header="0.5" footer="0.5"/>
  <pageSetup fitToHeight="1" fitToWidth="1" horizontalDpi="600" verticalDpi="600" orientation="landscape" paperSize="9" scale="60"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83" t="s">
        <v>97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ht="15.75" customHeight="1" thickBot="1">
      <c r="A2" s="176" t="s">
        <v>43</v>
      </c>
      <c r="B2" s="108"/>
      <c r="C2" s="109"/>
      <c r="D2" s="110"/>
      <c r="E2" s="178" t="s">
        <v>69</v>
      </c>
      <c r="F2" s="178"/>
      <c r="G2" s="178"/>
      <c r="H2" s="178"/>
      <c r="I2" s="178"/>
      <c r="J2" s="178"/>
      <c r="K2" s="178"/>
    </row>
    <row r="3" spans="1:11" ht="45.75" thickBot="1">
      <c r="A3" s="177"/>
      <c r="B3" s="111" t="s">
        <v>28</v>
      </c>
      <c r="C3" s="26" t="s">
        <v>13</v>
      </c>
      <c r="D3" s="26" t="s">
        <v>14</v>
      </c>
      <c r="E3" s="17" t="s">
        <v>93</v>
      </c>
      <c r="F3" s="17" t="s">
        <v>103</v>
      </c>
      <c r="G3" s="17" t="s">
        <v>107</v>
      </c>
      <c r="H3" s="17" t="s">
        <v>87</v>
      </c>
      <c r="I3" s="17" t="s">
        <v>108</v>
      </c>
      <c r="J3" s="17" t="s">
        <v>51</v>
      </c>
      <c r="K3" s="18" t="s">
        <v>94</v>
      </c>
    </row>
    <row r="4" spans="1:11" ht="14.25" collapsed="1">
      <c r="A4" s="21">
        <v>1</v>
      </c>
      <c r="B4" s="27" t="s">
        <v>70</v>
      </c>
      <c r="C4" s="112">
        <v>38441</v>
      </c>
      <c r="D4" s="112">
        <v>38625</v>
      </c>
      <c r="E4" s="106">
        <v>-0.16695850659150124</v>
      </c>
      <c r="F4" s="106">
        <v>-0.16533844930147312</v>
      </c>
      <c r="G4" s="106">
        <v>-0.19344209593009865</v>
      </c>
      <c r="H4" s="106">
        <v>-0.22095735615411738</v>
      </c>
      <c r="I4" s="106">
        <v>-0.21810250691420852</v>
      </c>
      <c r="J4" s="113">
        <v>-0.30490650957290166</v>
      </c>
      <c r="K4" s="165">
        <v>-0.032021751454460734</v>
      </c>
    </row>
    <row r="5" spans="1:11" ht="14.25" collapsed="1">
      <c r="A5" s="21">
        <v>2</v>
      </c>
      <c r="B5" s="27" t="s">
        <v>113</v>
      </c>
      <c r="C5" s="112">
        <v>39048</v>
      </c>
      <c r="D5" s="112">
        <v>39140</v>
      </c>
      <c r="E5" s="106">
        <v>-0.029273560932917664</v>
      </c>
      <c r="F5" s="106">
        <v>0.012231569633715189</v>
      </c>
      <c r="G5" s="106">
        <v>-0.04598596503566654</v>
      </c>
      <c r="H5" s="106">
        <v>-0.09832287966315634</v>
      </c>
      <c r="I5" s="106">
        <v>-0.09971125286648552</v>
      </c>
      <c r="J5" s="113">
        <v>-0.6218319938074099</v>
      </c>
      <c r="K5" s="166">
        <v>-0.09478983183762868</v>
      </c>
    </row>
    <row r="6" spans="1:11" ht="14.25">
      <c r="A6" s="21">
        <v>3</v>
      </c>
      <c r="B6" s="27" t="s">
        <v>37</v>
      </c>
      <c r="C6" s="112">
        <v>39100</v>
      </c>
      <c r="D6" s="112">
        <v>39268</v>
      </c>
      <c r="E6" s="106">
        <v>-0.0071255412211685965</v>
      </c>
      <c r="F6" s="106">
        <v>0.020842125632580588</v>
      </c>
      <c r="G6" s="106">
        <v>0.08998222372579323</v>
      </c>
      <c r="H6" s="106">
        <v>0.10694961178254125</v>
      </c>
      <c r="I6" s="106" t="s">
        <v>24</v>
      </c>
      <c r="J6" s="113">
        <v>0.6545716475095531</v>
      </c>
      <c r="K6" s="166">
        <v>0.05494682465508971</v>
      </c>
    </row>
    <row r="7" spans="1:11" ht="15.75" thickBot="1">
      <c r="A7" s="149"/>
      <c r="B7" s="154" t="s">
        <v>110</v>
      </c>
      <c r="C7" s="155" t="s">
        <v>50</v>
      </c>
      <c r="D7" s="155" t="s">
        <v>50</v>
      </c>
      <c r="E7" s="156">
        <f>AVERAGE(E4:E6)</f>
        <v>-0.0677858695818625</v>
      </c>
      <c r="F7" s="156">
        <f>AVERAGE(F4:F6)</f>
        <v>-0.044088251345059115</v>
      </c>
      <c r="G7" s="156">
        <f>AVERAGE(G4:G6)</f>
        <v>-0.04981527907999065</v>
      </c>
      <c r="H7" s="156">
        <f>AVERAGE(H4:H6)</f>
        <v>-0.07077687467824416</v>
      </c>
      <c r="I7" s="156">
        <f>AVERAGE(I4:I6)</f>
        <v>-0.15890687989034702</v>
      </c>
      <c r="J7" s="155" t="s">
        <v>50</v>
      </c>
      <c r="K7" s="155" t="s">
        <v>50</v>
      </c>
    </row>
    <row r="8" spans="1:11" ht="15" thickBot="1">
      <c r="A8" s="184" t="s">
        <v>95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2:9" ht="14.25">
      <c r="B9" s="29"/>
      <c r="C9" s="30"/>
      <c r="D9" s="30"/>
      <c r="E9" s="29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7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4"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zoomScale="85" zoomScaleNormal="85" workbookViewId="0" topLeftCell="A1">
      <selection activeCell="B4" sqref="B4:G7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0" t="s">
        <v>90</v>
      </c>
      <c r="B1" s="180"/>
      <c r="C1" s="180"/>
      <c r="D1" s="180"/>
      <c r="E1" s="180"/>
      <c r="F1" s="180"/>
      <c r="G1" s="180"/>
    </row>
    <row r="2" spans="1:7" s="31" customFormat="1" ht="15.75" customHeight="1" thickBot="1">
      <c r="A2" s="176" t="s">
        <v>43</v>
      </c>
      <c r="B2" s="96"/>
      <c r="C2" s="181" t="s">
        <v>29</v>
      </c>
      <c r="D2" s="182"/>
      <c r="E2" s="181" t="s">
        <v>30</v>
      </c>
      <c r="F2" s="182"/>
      <c r="G2" s="97"/>
    </row>
    <row r="3" spans="1:7" s="31" customFormat="1" ht="45.75" thickBot="1">
      <c r="A3" s="177"/>
      <c r="B3" s="35" t="s">
        <v>28</v>
      </c>
      <c r="C3" s="35" t="s">
        <v>52</v>
      </c>
      <c r="D3" s="35" t="s">
        <v>31</v>
      </c>
      <c r="E3" s="35" t="s">
        <v>32</v>
      </c>
      <c r="F3" s="35" t="s">
        <v>31</v>
      </c>
      <c r="G3" s="36" t="s">
        <v>102</v>
      </c>
    </row>
    <row r="4" spans="1:7" s="31" customFormat="1" ht="14.25">
      <c r="A4" s="21">
        <v>1</v>
      </c>
      <c r="B4" s="37" t="s">
        <v>37</v>
      </c>
      <c r="C4" s="38">
        <v>-9.29759999999986</v>
      </c>
      <c r="D4" s="106">
        <v>-0.007125541221090318</v>
      </c>
      <c r="E4" s="39">
        <v>0</v>
      </c>
      <c r="F4" s="106">
        <v>0</v>
      </c>
      <c r="G4" s="40">
        <v>0</v>
      </c>
    </row>
    <row r="5" spans="1:7" s="31" customFormat="1" ht="14.25">
      <c r="A5" s="21">
        <v>2</v>
      </c>
      <c r="B5" s="37" t="s">
        <v>113</v>
      </c>
      <c r="C5" s="38">
        <v>-33.51684000000008</v>
      </c>
      <c r="D5" s="106">
        <v>-0.029273560932923996</v>
      </c>
      <c r="E5" s="39">
        <v>0</v>
      </c>
      <c r="F5" s="106">
        <v>0</v>
      </c>
      <c r="G5" s="40">
        <v>0</v>
      </c>
    </row>
    <row r="6" spans="1:7" s="31" customFormat="1" ht="14.25">
      <c r="A6" s="21">
        <v>3</v>
      </c>
      <c r="B6" s="37" t="s">
        <v>70</v>
      </c>
      <c r="C6" s="38">
        <v>-94.59210999999998</v>
      </c>
      <c r="D6" s="106">
        <v>-0.1669585065915015</v>
      </c>
      <c r="E6" s="39">
        <v>0</v>
      </c>
      <c r="F6" s="106">
        <v>0</v>
      </c>
      <c r="G6" s="40">
        <v>0</v>
      </c>
    </row>
    <row r="7" spans="1:7" s="31" customFormat="1" ht="15.75" thickBot="1">
      <c r="A7" s="123"/>
      <c r="B7" s="98" t="s">
        <v>49</v>
      </c>
      <c r="C7" s="124">
        <v>-137.40654999999992</v>
      </c>
      <c r="D7" s="103">
        <v>-0.04555405947912547</v>
      </c>
      <c r="E7" s="100">
        <v>0</v>
      </c>
      <c r="F7" s="103">
        <v>0</v>
      </c>
      <c r="G7" s="101">
        <v>0</v>
      </c>
    </row>
    <row r="8" s="31" customFormat="1" ht="14.25">
      <c r="D8" s="41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28</v>
      </c>
      <c r="C34" s="35" t="s">
        <v>57</v>
      </c>
      <c r="D34" s="35" t="s">
        <v>58</v>
      </c>
      <c r="E34" s="36" t="s">
        <v>53</v>
      </c>
    </row>
    <row r="35" spans="1:5" ht="14.25">
      <c r="A35" s="22">
        <v>1</v>
      </c>
      <c r="B35" s="37" t="str">
        <f>B4</f>
        <v>Збалансований фонд "Паритет"</v>
      </c>
      <c r="C35" s="128">
        <f>C4</f>
        <v>-9.29759999999986</v>
      </c>
      <c r="D35" s="106">
        <f>D4</f>
        <v>-0.007125541221090318</v>
      </c>
      <c r="E35" s="129">
        <f>G4</f>
        <v>0</v>
      </c>
    </row>
    <row r="36" spans="1:5" ht="14.25">
      <c r="A36" s="22">
        <v>2</v>
      </c>
      <c r="B36" s="37" t="str">
        <f>B5</f>
        <v>ТАСК Український Капітал</v>
      </c>
      <c r="C36" s="128">
        <f>C5</f>
        <v>-33.51684000000008</v>
      </c>
      <c r="D36" s="106">
        <f>D5</f>
        <v>-0.029273560932923996</v>
      </c>
      <c r="E36" s="129">
        <f>G5</f>
        <v>0</v>
      </c>
    </row>
    <row r="37" spans="1:5" ht="14.25">
      <c r="A37" s="22">
        <v>3</v>
      </c>
      <c r="B37" s="37" t="str">
        <f>B6</f>
        <v>Оптімум</v>
      </c>
      <c r="C37" s="128">
        <f>C6</f>
        <v>-94.59210999999998</v>
      </c>
      <c r="D37" s="106">
        <f>D6</f>
        <v>-0.1669585065915015</v>
      </c>
      <c r="E37" s="129">
        <f>G6</f>
        <v>0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6" sqref="A6:B1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28</v>
      </c>
      <c r="B1" s="71" t="s">
        <v>85</v>
      </c>
      <c r="C1" s="10"/>
      <c r="D1" s="10"/>
    </row>
    <row r="2" spans="1:4" ht="14.25">
      <c r="A2" s="27" t="s">
        <v>70</v>
      </c>
      <c r="B2" s="144">
        <v>-0.16695850659150124</v>
      </c>
      <c r="C2" s="10"/>
      <c r="D2" s="10"/>
    </row>
    <row r="3" spans="1:4" ht="14.25">
      <c r="A3" s="27" t="s">
        <v>113</v>
      </c>
      <c r="B3" s="144">
        <v>-0.029273560932917664</v>
      </c>
      <c r="C3" s="10"/>
      <c r="D3" s="10"/>
    </row>
    <row r="4" spans="1:4" ht="14.25">
      <c r="A4" s="27" t="s">
        <v>37</v>
      </c>
      <c r="B4" s="144">
        <v>-0.0071255412211685965</v>
      </c>
      <c r="C4" s="10"/>
      <c r="D4" s="10"/>
    </row>
    <row r="5" spans="1:4" ht="14.25">
      <c r="A5" s="27" t="s">
        <v>33</v>
      </c>
      <c r="B5" s="145">
        <v>-0.0677858695818625</v>
      </c>
      <c r="C5" s="10"/>
      <c r="D5" s="10"/>
    </row>
    <row r="6" spans="1:4" ht="14.25">
      <c r="A6" s="27" t="s">
        <v>1</v>
      </c>
      <c r="B6" s="145">
        <v>-0.04742878021757824</v>
      </c>
      <c r="C6" s="10"/>
      <c r="D6" s="10"/>
    </row>
    <row r="7" spans="1:4" ht="14.25">
      <c r="A7" s="27" t="s">
        <v>0</v>
      </c>
      <c r="B7" s="145">
        <v>0.004418095310021908</v>
      </c>
      <c r="C7" s="10"/>
      <c r="D7" s="10"/>
    </row>
    <row r="8" spans="1:4" ht="14.25">
      <c r="A8" s="27" t="s">
        <v>34</v>
      </c>
      <c r="B8" s="145">
        <v>-0.024554811327353487</v>
      </c>
      <c r="C8" s="10"/>
      <c r="D8" s="10"/>
    </row>
    <row r="9" spans="1:4" ht="14.25">
      <c r="A9" s="27" t="s">
        <v>35</v>
      </c>
      <c r="B9" s="145">
        <v>0.00983321114748903</v>
      </c>
      <c r="C9" s="10"/>
      <c r="D9" s="10"/>
    </row>
    <row r="10" spans="1:4" ht="14.25">
      <c r="A10" s="27" t="s">
        <v>36</v>
      </c>
      <c r="B10" s="145">
        <v>0.015616438356164383</v>
      </c>
      <c r="C10" s="10"/>
      <c r="D10" s="10"/>
    </row>
    <row r="11" spans="1:4" ht="15" thickBot="1">
      <c r="A11" s="83" t="s">
        <v>112</v>
      </c>
      <c r="B11" s="146">
        <v>-0.05709172168027277</v>
      </c>
      <c r="C11" s="10"/>
      <c r="D11" s="10"/>
    </row>
    <row r="12" spans="2:4" ht="12.75">
      <c r="B12" s="10"/>
      <c r="C12" s="10"/>
      <c r="D12" s="10"/>
    </row>
    <row r="13" spans="1:4" ht="14.25">
      <c r="A13" s="57"/>
      <c r="B13" s="58"/>
      <c r="C13" s="10"/>
      <c r="D13" s="10"/>
    </row>
    <row r="14" spans="1:4" ht="14.25">
      <c r="A14" s="57"/>
      <c r="B14" s="58"/>
      <c r="C14" s="10"/>
      <c r="D14" s="10"/>
    </row>
    <row r="15" spans="1:4" ht="14.25">
      <c r="A15" s="57"/>
      <c r="B15" s="58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2016-12-07T14:14:31Z</dcterms:modified>
  <cp:category/>
  <cp:version/>
  <cp:contentType/>
  <cp:contentStatus/>
</cp:coreProperties>
</file>