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<sst xmlns="http://schemas.openxmlformats.org/spreadsheetml/2006/main" count="362" uniqueCount="127">
  <si>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</si>
  <si>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</si>
  <si>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</si>
  <si>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</si>
  <si>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</si>
  <si>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</si>
  <si>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</si>
  <si>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</si>
  <si>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</si>
  <si>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</si>
  <si>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</si>
  <si>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</si>
  <si>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</si>
  <si>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</si>
  <si>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</si>
  <si>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</si>
  <si>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</si>
  <si>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</si>
  <si>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</si>
  <si>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</si>
  <si>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ТАСК Ресурс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</si>
  <si>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</si>
  <si>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</si>
  <si>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</si>
  <si>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</si>
  <si>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</si>
  <si>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</si>
  <si>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</si>
  <si>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</si>
  <si>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</si>
  <si>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</si>
  <si>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</si>
  <si>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</si>
  <si>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</si>
  <si>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</si>
  <si>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</si>
  <si>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</si>
  <si>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</si>
  <si>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</si>
  <si>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</si>
  <si>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</si>
  <si>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</si>
  <si>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</si>
  <si>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</si>
  <si>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</si>
  <si>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</si>
  <si>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</si>
  <si>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</si>
  <si>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</si>
  <si>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</si>
  <si>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</si>
  <si>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</si>
  <si>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</si>
  <si>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</si>
  <si>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</si>
  <si>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</si>
  <si>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</si>
  <si>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</si>
  <si>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</si>
  <si>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</si>
  <si>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</si>
  <si>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</si>
  <si>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</si>
  <si>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</si>
  <si>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</si>
  <si>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</si>
  <si>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</si>
  <si>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</si>
  <si>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</si>
  <si>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</si>
  <si>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</si>
  <si>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</si>
  <si>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</si>
  <si>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</si>
  <si>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</si>
  <si>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</si>
  <si>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</si>
  <si>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</si>
  <si>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</si>
  <si>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</si>
  <si>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</si>
  <si>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</si>
  <si>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</si>
  <si>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</si>
  <si>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</t>
  </si>
  <si>
    <t>Бонум Оптімум</t>
  </si>
  <si>
    <t>ТОВ КУА "Бонум Груп"</t>
  </si>
  <si>
    <t>http://bonum-group.com/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</si>
  <si>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</si>
  <si>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</si>
  <si>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</si>
  <si>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</si>
  <si>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</si>
  <si>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</si>
  <si>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</si>
  <si>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</si>
  <si>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</si>
  <si>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</si>
  <si>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</si>
  <si>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</si>
  <si>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</si>
  <si>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</si>
  <si>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</si>
  <si>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</si>
  <si>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</si>
  <si>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</si>
  <si>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</si>
  <si>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</si>
  <si>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</si>
  <si>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</si>
  <si>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КІНТО-Казначейський</t>
  </si>
  <si>
    <t>Середнє значення</t>
  </si>
  <si>
    <t>"Золотий" депозит (за офіційним курсом золота)</t>
  </si>
  <si>
    <t>WIG20 (Польща)</t>
  </si>
  <si>
    <t>травень</t>
  </si>
  <si>
    <t>червень</t>
  </si>
  <si>
    <t>3 місяці</t>
  </si>
  <si>
    <t>6 місяців  (з початку року)</t>
  </si>
  <si>
    <t>спец.</t>
  </si>
  <si>
    <t>з початку 2017 року</t>
  </si>
  <si>
    <t>ТАСК Український Капітал</t>
  </si>
  <si>
    <t>Альтус - фонд акцій</t>
  </si>
  <si>
    <t>корпорат.</t>
  </si>
  <si>
    <t>ТАСК Універсал</t>
  </si>
  <si>
    <t>Прибутковий</t>
  </si>
  <si>
    <t>ТОВ КУА "ЄвроІнвест"</t>
  </si>
  <si>
    <t/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</si>
</sst>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8" xfId="0" applyFont="1" applyFill="1" applyBorder="1" applyAlignment="1">
      <alignment horizontal="left" vertical="center" wrapText="1" shrinkToFit="1"/>
    </xf>
    <xf numFmtId="0" fontId="11" fillId="0" borderId="39" xfId="0" applyFont="1" applyFill="1" applyBorder="1" applyAlignment="1">
      <alignment horizontal="left" vertical="center" wrapText="1" shrinkToFi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40" xfId="26" applyNumberFormat="1" applyFont="1" applyFill="1" applyBorder="1" applyAlignment="1">
      <alignment horizontal="right" vertical="center" inden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2" xfId="0" applyFont="1" applyFill="1" applyBorder="1" applyAlignment="1">
      <alignment horizontal="left" vertical="center" wrapText="1" shrinkToFit="1"/>
    </xf>
    <xf numFmtId="4" fontId="11" fillId="0" borderId="43" xfId="0" applyNumberFormat="1" applyFont="1" applyFill="1" applyBorder="1" applyAlignment="1">
      <alignment horizontal="right" vertical="center" indent="1"/>
    </xf>
    <xf numFmtId="4" fontId="11" fillId="0" borderId="44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5" xfId="0" applyFont="1" applyFill="1" applyBorder="1" applyAlignment="1">
      <alignment horizontal="left" vertical="center" wrapText="1" shrinkToFit="1"/>
    </xf>
    <xf numFmtId="4" fontId="11" fillId="0" borderId="46" xfId="0" applyNumberFormat="1" applyFont="1" applyFill="1" applyBorder="1" applyAlignment="1">
      <alignment horizontal="right" vertical="center" indent="1"/>
    </xf>
    <xf numFmtId="10" fontId="11" fillId="0" borderId="46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7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8" xfId="21" applyNumberFormat="1" applyFont="1" applyFill="1" applyBorder="1" applyAlignment="1">
      <alignment horizontal="right" vertical="center" indent="1"/>
      <protection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2" xfId="20" applyFont="1" applyFill="1" applyBorder="1" applyAlignment="1">
      <alignment horizontal="left" vertical="center" wrapText="1"/>
      <protection/>
    </xf>
    <xf numFmtId="10" fontId="22" fillId="0" borderId="44" xfId="21" applyNumberFormat="1" applyFont="1" applyFill="1" applyBorder="1" applyAlignment="1">
      <alignment horizontal="right" vertical="center" indent="1"/>
      <protection/>
    </xf>
    <xf numFmtId="10" fontId="22" fillId="0" borderId="43" xfId="21" applyNumberFormat="1" applyFont="1" applyFill="1" applyBorder="1" applyAlignment="1">
      <alignment horizontal="right" vertical="center" wrapText="1" indent="1"/>
      <protection/>
    </xf>
    <xf numFmtId="4" fontId="11" fillId="0" borderId="19" xfId="0" applyNumberFormat="1" applyFont="1" applyFill="1" applyBorder="1" applyAlignment="1">
      <alignment horizontal="right" vertical="center" indent="1"/>
    </xf>
    <xf numFmtId="0" fontId="11" fillId="0" borderId="5" xfId="0" applyFont="1" applyBorder="1" applyAlignment="1">
      <alignment horizontal="left"/>
    </xf>
    <xf numFmtId="0" fontId="22" fillId="0" borderId="49" xfId="20" applyFont="1" applyFill="1" applyBorder="1" applyAlignment="1">
      <alignment vertical="center" wrapText="1"/>
      <protection/>
    </xf>
    <xf numFmtId="10" fontId="22" fillId="0" borderId="50" xfId="21" applyNumberFormat="1" applyFont="1" applyFill="1" applyBorder="1" applyAlignment="1">
      <alignment horizontal="center" vertical="center" wrapText="1"/>
      <protection/>
    </xf>
    <xf numFmtId="10" fontId="22" fillId="0" borderId="51" xfId="21" applyNumberFormat="1" applyFont="1" applyFill="1" applyBorder="1" applyAlignment="1">
      <alignment horizontal="center" vertical="center" wrapText="1"/>
      <protection/>
    </xf>
    <xf numFmtId="0" fontId="22" fillId="0" borderId="52" xfId="20" applyFont="1" applyFill="1" applyBorder="1" applyAlignment="1">
      <alignment vertical="center" wrapText="1"/>
      <protection/>
    </xf>
    <xf numFmtId="10" fontId="22" fillId="0" borderId="52" xfId="21" applyNumberFormat="1" applyFont="1" applyFill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3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6" xfId="0" applyBorder="1" applyAlignment="1">
      <alignment/>
    </xf>
    <xf numFmtId="0" fontId="10" fillId="0" borderId="5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46923465"/>
        <c:axId val="19658002"/>
      </c:barChart>
      <c:catAx>
        <c:axId val="469234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9658002"/>
        <c:crosses val="autoZero"/>
        <c:auto val="1"/>
        <c:lblOffset val="0"/>
        <c:noMultiLvlLbl val="0"/>
      </c:catAx>
      <c:valAx>
        <c:axId val="19658002"/>
        <c:scaling>
          <c:orientation val="minMax"/>
          <c:max val="0.32"/>
          <c:min val="-0.03"/>
        </c:scaling>
        <c:axPos val="l"/>
        <c:delete val="0"/>
        <c:numFmt formatCode="0%" sourceLinked="0"/>
        <c:majorTickMark val="out"/>
        <c:minorTickMark val="none"/>
        <c:tickLblPos val="nextTo"/>
        <c:crossAx val="46923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75"/>
          <c:w val="1"/>
          <c:h val="0.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42704291"/>
        <c:axId val="48794300"/>
      </c:barChart>
      <c:catAx>
        <c:axId val="427042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94300"/>
        <c:crosses val="autoZero"/>
        <c:auto val="0"/>
        <c:lblOffset val="100"/>
        <c:tickLblSkip val="1"/>
        <c:noMultiLvlLbl val="0"/>
      </c:catAx>
      <c:valAx>
        <c:axId val="48794300"/>
        <c:scaling>
          <c:orientation val="minMax"/>
          <c:max val="0.32"/>
          <c:min val="-0.1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042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2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125"/>
          <c:y val="0.31175"/>
          <c:w val="0.44575"/>
          <c:h val="0.36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В_ВЧА!$B$21:$B$31</c:f>
              <c:strCache/>
            </c:strRef>
          </c:cat>
          <c:val>
            <c:numRef>
              <c:f>В_ВЧА!$C$21:$C$31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В_ВЧА!$B$21:$B$31</c:f>
              <c:strCache/>
            </c:strRef>
          </c:cat>
          <c:val>
            <c:numRef>
              <c:f>В_ВЧА!$D$21:$D$31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707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ВЧА'!$C$53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ВЧА'!$B$54:$B$64</c:f>
              <c:strCache/>
            </c:strRef>
          </c:cat>
          <c:val>
            <c:numRef>
              <c:f>'В_динаміка ВЧА'!$C$54:$C$64</c:f>
              <c:numCache/>
            </c:numRef>
          </c:val>
        </c:ser>
        <c:ser>
          <c:idx val="0"/>
          <c:order val="1"/>
          <c:tx>
            <c:strRef>
              <c:f>'В_динаміка ВЧА'!$E$53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ВЧА'!$B$54:$B$64</c:f>
              <c:strCache/>
            </c:strRef>
          </c:cat>
          <c:val>
            <c:numRef>
              <c:f>'В_динаміка ВЧА'!$E$54:$E$64</c:f>
              <c:numCache/>
            </c:numRef>
          </c:val>
        </c:ser>
        <c:overlap val="-30"/>
        <c:axId val="36495517"/>
        <c:axId val="60024198"/>
      </c:barChart>
      <c:lineChart>
        <c:grouping val="standard"/>
        <c:varyColors val="0"/>
        <c:ser>
          <c:idx val="2"/>
          <c:order val="2"/>
          <c:tx>
            <c:strRef>
              <c:f>'В_динаміка ВЧА'!$D$53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ВЧА'!$B$54:$B$63</c:f>
              <c:strCache/>
            </c:strRef>
          </c:cat>
          <c:val>
            <c:numRef>
              <c:f>'В_динаміка ВЧА'!$D$54:$D$63</c:f>
              <c:numCache/>
            </c:numRef>
          </c:val>
          <c:smooth val="0"/>
        </c:ser>
        <c:axId val="3346871"/>
        <c:axId val="30121840"/>
      </c:lineChart>
      <c:catAx>
        <c:axId val="364955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0024198"/>
        <c:crosses val="autoZero"/>
        <c:auto val="0"/>
        <c:lblOffset val="40"/>
        <c:noMultiLvlLbl val="0"/>
      </c:catAx>
      <c:valAx>
        <c:axId val="60024198"/>
        <c:scaling>
          <c:orientation val="minMax"/>
          <c:max val="350"/>
          <c:min val="-60"/>
        </c:scaling>
        <c:axPos val="l"/>
        <c:delete val="0"/>
        <c:numFmt formatCode="#,##0" sourceLinked="0"/>
        <c:majorTickMark val="in"/>
        <c:minorTickMark val="none"/>
        <c:tickLblPos val="nextTo"/>
        <c:crossAx val="36495517"/>
        <c:crossesAt val="1"/>
        <c:crossBetween val="between"/>
        <c:dispUnits/>
        <c:majorUnit val="100"/>
        <c:minorUnit val="50"/>
      </c:valAx>
      <c:catAx>
        <c:axId val="3346871"/>
        <c:scaling>
          <c:orientation val="minMax"/>
        </c:scaling>
        <c:axPos val="b"/>
        <c:delete val="1"/>
        <c:majorTickMark val="in"/>
        <c:minorTickMark val="none"/>
        <c:tickLblPos val="nextTo"/>
        <c:crossAx val="30121840"/>
        <c:crosses val="autoZero"/>
        <c:auto val="0"/>
        <c:lblOffset val="100"/>
        <c:noMultiLvlLbl val="0"/>
      </c:catAx>
      <c:valAx>
        <c:axId val="30121840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3468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"/>
          <c:w val="1"/>
          <c:h val="0.8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/>
            </c:numRef>
          </c:val>
        </c:ser>
        <c:gapWidth val="60"/>
        <c:axId val="2661105"/>
        <c:axId val="23949946"/>
      </c:barChart>
      <c:catAx>
        <c:axId val="2661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49946"/>
        <c:crosses val="autoZero"/>
        <c:auto val="0"/>
        <c:lblOffset val="0"/>
        <c:tickLblSkip val="1"/>
        <c:noMultiLvlLbl val="0"/>
      </c:catAx>
      <c:valAx>
        <c:axId val="23949946"/>
        <c:scaling>
          <c:orientation val="minMax"/>
          <c:max val="0.05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1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ВЧА'!$C$35:$C$37</c:f>
              <c:numCache/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ВЧА'!$E$35:$E$37</c:f>
              <c:numCache/>
            </c:numRef>
          </c:val>
        </c:ser>
        <c:overlap val="-20"/>
        <c:axId val="14222923"/>
        <c:axId val="60897444"/>
      </c:barChart>
      <c:lineChart>
        <c:grouping val="standard"/>
        <c:varyColors val="0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ВЧА'!$D$35:$D$37</c:f>
              <c:numCache/>
            </c:numRef>
          </c:val>
          <c:smooth val="0"/>
        </c:ser>
        <c:axId val="11206085"/>
        <c:axId val="33745902"/>
      </c:lineChart>
      <c:catAx>
        <c:axId val="142229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0897444"/>
        <c:crosses val="autoZero"/>
        <c:auto val="0"/>
        <c:lblOffset val="100"/>
        <c:noMultiLvlLbl val="0"/>
      </c:catAx>
      <c:valAx>
        <c:axId val="6089744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4222923"/>
        <c:crossesAt val="1"/>
        <c:crossBetween val="between"/>
        <c:dispUnits/>
      </c:valAx>
      <c:catAx>
        <c:axId val="11206085"/>
        <c:scaling>
          <c:orientation val="minMax"/>
        </c:scaling>
        <c:axPos val="b"/>
        <c:delete val="1"/>
        <c:majorTickMark val="in"/>
        <c:minorTickMark val="none"/>
        <c:tickLblPos val="nextTo"/>
        <c:crossAx val="33745902"/>
        <c:crosses val="autoZero"/>
        <c:auto val="0"/>
        <c:lblOffset val="100"/>
        <c:noMultiLvlLbl val="0"/>
      </c:catAx>
      <c:valAx>
        <c:axId val="33745902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2060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1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6"/>
          <c:w val="0.964"/>
          <c:h val="0.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35277663"/>
        <c:axId val="49063512"/>
      </c:barChart>
      <c:catAx>
        <c:axId val="35277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63512"/>
        <c:crosses val="autoZero"/>
        <c:auto val="0"/>
        <c:lblOffset val="100"/>
        <c:tickLblSkip val="1"/>
        <c:noMultiLvlLbl val="0"/>
      </c:catAx>
      <c:valAx>
        <c:axId val="49063512"/>
        <c:scaling>
          <c:orientation val="minMax"/>
          <c:max val="0.05"/>
          <c:min val="-0.07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77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ВЧА'!$B$36:$B$36</c:f>
              <c:strCache/>
            </c:strRef>
          </c:cat>
          <c:val>
            <c:numRef>
              <c:f>'3_динаміка ВЧА'!$C$36:$C$36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ВЧА'!$B$36:$B$36</c:f>
              <c:strCache/>
            </c:strRef>
          </c:cat>
          <c:val>
            <c:numRef>
              <c:f>'3_динаміка ВЧА'!$E$36:$E$36</c:f>
              <c:numCache/>
            </c:numRef>
          </c:val>
        </c:ser>
        <c:overlap val="-20"/>
        <c:axId val="38918425"/>
        <c:axId val="14721506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ВЧА'!$D$36:$D$36</c:f>
              <c:numCache/>
            </c:numRef>
          </c:val>
          <c:smooth val="0"/>
        </c:ser>
        <c:axId val="65384691"/>
        <c:axId val="51591308"/>
      </c:lineChart>
      <c:catAx>
        <c:axId val="389184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4721506"/>
        <c:crosses val="autoZero"/>
        <c:auto val="0"/>
        <c:lblOffset val="100"/>
        <c:noMultiLvlLbl val="0"/>
      </c:catAx>
      <c:valAx>
        <c:axId val="14721506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8918425"/>
        <c:crossesAt val="1"/>
        <c:crossBetween val="between"/>
        <c:dispUnits/>
      </c:valAx>
      <c:catAx>
        <c:axId val="65384691"/>
        <c:scaling>
          <c:orientation val="minMax"/>
        </c:scaling>
        <c:axPos val="b"/>
        <c:delete val="1"/>
        <c:majorTickMark val="in"/>
        <c:minorTickMark val="none"/>
        <c:tickLblPos val="nextTo"/>
        <c:crossAx val="51591308"/>
        <c:crosses val="autoZero"/>
        <c:auto val="0"/>
        <c:lblOffset val="100"/>
        <c:noMultiLvlLbl val="0"/>
      </c:catAx>
      <c:valAx>
        <c:axId val="51591308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53846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625"/>
          <c:w val="1"/>
          <c:h val="0.7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'З_діаграма(дох)'!$A$2:$A$9</c:f>
              <c:strCache/>
            </c:strRef>
          </c:cat>
          <c:val>
            <c:numRef>
              <c:f>'З_діаграма(дох)'!$B$2:$B$9</c:f>
              <c:numCache/>
            </c:numRef>
          </c:val>
        </c:ser>
        <c:gapWidth val="60"/>
        <c:axId val="61668589"/>
        <c:axId val="18146390"/>
      </c:barChart>
      <c:catAx>
        <c:axId val="61668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46390"/>
        <c:crosses val="autoZero"/>
        <c:auto val="0"/>
        <c:lblOffset val="100"/>
        <c:tickLblSkip val="1"/>
        <c:noMultiLvlLbl val="0"/>
      </c:catAx>
      <c:valAx>
        <c:axId val="18146390"/>
        <c:scaling>
          <c:orientation val="minMax"/>
          <c:max val="0.05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68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31</xdr:row>
      <xdr:rowOff>95250</xdr:rowOff>
    </xdr:from>
    <xdr:to>
      <xdr:col>4</xdr:col>
      <xdr:colOff>609600</xdr:colOff>
      <xdr:row>55</xdr:row>
      <xdr:rowOff>95250</xdr:rowOff>
    </xdr:to>
    <xdr:graphicFrame>
      <xdr:nvGraphicFramePr>
        <xdr:cNvPr id="1" name="Chart 2"/>
        <xdr:cNvGraphicFramePr/>
      </xdr:nvGraphicFramePr>
      <xdr:xfrm>
        <a:off x="304800" y="5943600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38100</xdr:rowOff>
    </xdr:from>
    <xdr:to>
      <xdr:col>12</xdr:col>
      <xdr:colOff>400050</xdr:colOff>
      <xdr:row>49</xdr:row>
      <xdr:rowOff>66675</xdr:rowOff>
    </xdr:to>
    <xdr:graphicFrame>
      <xdr:nvGraphicFramePr>
        <xdr:cNvPr id="1" name="Chart 7"/>
        <xdr:cNvGraphicFramePr/>
      </xdr:nvGraphicFramePr>
      <xdr:xfrm>
        <a:off x="57150" y="4772025"/>
        <a:ext cx="182594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190500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6105525" y="190500"/>
        <a:ext cx="1045845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104775</xdr:rowOff>
    </xdr:from>
    <xdr:to>
      <xdr:col>9</xdr:col>
      <xdr:colOff>619125</xdr:colOff>
      <xdr:row>31</xdr:row>
      <xdr:rowOff>47625</xdr:rowOff>
    </xdr:to>
    <xdr:graphicFrame>
      <xdr:nvGraphicFramePr>
        <xdr:cNvPr id="1" name="Chart 8"/>
        <xdr:cNvGraphicFramePr/>
      </xdr:nvGraphicFramePr>
      <xdr:xfrm>
        <a:off x="47625" y="2562225"/>
        <a:ext cx="155733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251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9</xdr:col>
      <xdr:colOff>647700</xdr:colOff>
      <xdr:row>25</xdr:row>
      <xdr:rowOff>152400</xdr:rowOff>
    </xdr:to>
    <xdr:graphicFrame>
      <xdr:nvGraphicFramePr>
        <xdr:cNvPr id="1" name="Chart 8"/>
        <xdr:cNvGraphicFramePr/>
      </xdr:nvGraphicFramePr>
      <xdr:xfrm>
        <a:off x="323850" y="192405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419100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4953000" y="200025"/>
        <a:ext cx="106965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tabSelected="1" zoomScale="85" zoomScaleNormal="85" workbookViewId="0" topLeftCell="A1">
      <selection activeCell="F5" sqref="F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9" t="s">
        <v>102</v>
      </c>
      <c r="B1" s="79"/>
      <c r="C1" s="79"/>
      <c r="D1" s="80"/>
      <c r="E1" s="80"/>
      <c r="F1" s="80"/>
    </row>
    <row r="2" spans="1:9" ht="15.75" thickBot="1">
      <c r="A2" s="25" t="s">
        <v>58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3" t="s">
        <v>114</v>
      </c>
      <c r="B3" s="94">
        <v>0.012634856273984418</v>
      </c>
      <c r="C3" s="94">
        <v>-0.017134581323208442</v>
      </c>
      <c r="D3" s="94">
        <v>0.01463558178103856</v>
      </c>
      <c r="E3" s="94">
        <v>-0.007814542288967644</v>
      </c>
      <c r="F3" s="94">
        <v>0.03265691118362879</v>
      </c>
      <c r="G3" s="62"/>
      <c r="H3" s="62"/>
      <c r="I3" s="2"/>
      <c r="J3" s="2"/>
      <c r="K3" s="2"/>
      <c r="L3" s="2"/>
    </row>
    <row r="4" spans="1:12" ht="14.25">
      <c r="A4" s="93" t="s">
        <v>115</v>
      </c>
      <c r="B4" s="94">
        <v>0.023345607951092306</v>
      </c>
      <c r="C4" s="94">
        <v>0.04318996415770604</v>
      </c>
      <c r="D4" s="94">
        <v>0.009085697732577695</v>
      </c>
      <c r="E4" s="94">
        <v>-0.01985281007597106</v>
      </c>
      <c r="F4" s="94">
        <v>-0.002440126173649526</v>
      </c>
      <c r="G4" s="62"/>
      <c r="H4" s="62"/>
      <c r="I4" s="2"/>
      <c r="J4" s="2"/>
      <c r="K4" s="2"/>
      <c r="L4" s="2"/>
    </row>
    <row r="5" spans="1:12" ht="15" thickBot="1">
      <c r="A5" s="83" t="s">
        <v>119</v>
      </c>
      <c r="B5" s="84">
        <v>0.07953988308504623</v>
      </c>
      <c r="C5" s="84">
        <v>0.3165711700844389</v>
      </c>
      <c r="D5" s="84">
        <v>0.19201557012391468</v>
      </c>
      <c r="E5" s="84">
        <v>-0.0026720460188248696</v>
      </c>
      <c r="F5" s="84" t="s">
        <v>22</v>
      </c>
      <c r="G5" s="62"/>
      <c r="H5" s="62"/>
      <c r="I5" s="2"/>
      <c r="J5" s="2"/>
      <c r="K5" s="2"/>
      <c r="L5" s="2"/>
    </row>
    <row r="6" spans="1:14" ht="14.25">
      <c r="A6" s="77"/>
      <c r="B6" s="76"/>
      <c r="C6" s="76"/>
      <c r="D6" s="78"/>
      <c r="E6" s="78"/>
      <c r="F6" s="78"/>
      <c r="G6" s="10"/>
      <c r="J6" s="2"/>
      <c r="K6" s="2"/>
      <c r="L6" s="2"/>
      <c r="M6" s="2"/>
      <c r="N6" s="2"/>
    </row>
    <row r="7" spans="1:14" ht="14.25">
      <c r="A7" s="77"/>
      <c r="B7" s="78"/>
      <c r="C7" s="78"/>
      <c r="D7" s="78"/>
      <c r="E7" s="78"/>
      <c r="F7" s="78"/>
      <c r="J7" s="4"/>
      <c r="K7" s="4"/>
      <c r="L7" s="4"/>
      <c r="M7" s="4"/>
      <c r="N7" s="4"/>
    </row>
    <row r="8" spans="1:6" ht="14.25">
      <c r="A8" s="77"/>
      <c r="B8" s="78"/>
      <c r="C8" s="78"/>
      <c r="D8" s="78"/>
      <c r="E8" s="78"/>
      <c r="F8" s="78"/>
    </row>
    <row r="9" spans="1:6" ht="14.25">
      <c r="A9" s="77"/>
      <c r="B9" s="78"/>
      <c r="C9" s="78"/>
      <c r="D9" s="78"/>
      <c r="E9" s="78"/>
      <c r="F9" s="78"/>
    </row>
    <row r="10" spans="1:14" ht="14.25">
      <c r="A10" s="77"/>
      <c r="B10" s="78"/>
      <c r="C10" s="78"/>
      <c r="D10" s="78"/>
      <c r="E10" s="78"/>
      <c r="F10" s="78"/>
      <c r="N10" s="10"/>
    </row>
    <row r="11" spans="1:6" ht="14.25">
      <c r="A11" s="77"/>
      <c r="B11" s="78"/>
      <c r="C11" s="78"/>
      <c r="D11" s="78"/>
      <c r="E11" s="78"/>
      <c r="F11" s="78"/>
    </row>
    <row r="12" spans="1:6" ht="14.25">
      <c r="A12" s="77"/>
      <c r="B12" s="78"/>
      <c r="C12" s="78"/>
      <c r="D12" s="78"/>
      <c r="E12" s="78"/>
      <c r="F12" s="78"/>
    </row>
    <row r="13" spans="1:6" ht="14.25">
      <c r="A13" s="77"/>
      <c r="B13" s="78"/>
      <c r="C13" s="78"/>
      <c r="D13" s="78"/>
      <c r="E13" s="78"/>
      <c r="F13" s="78"/>
    </row>
    <row r="14" spans="1:6" ht="14.25">
      <c r="A14" s="77"/>
      <c r="B14" s="78"/>
      <c r="C14" s="78"/>
      <c r="D14" s="78"/>
      <c r="E14" s="78"/>
      <c r="F14" s="78"/>
    </row>
    <row r="15" spans="1:6" ht="14.25">
      <c r="A15" s="77"/>
      <c r="B15" s="78"/>
      <c r="C15" s="78"/>
      <c r="D15" s="78"/>
      <c r="E15" s="78"/>
      <c r="F15" s="78"/>
    </row>
    <row r="16" spans="1:6" ht="14.25">
      <c r="A16" s="77"/>
      <c r="B16" s="78"/>
      <c r="C16" s="78"/>
      <c r="D16" s="78"/>
      <c r="E16" s="78"/>
      <c r="F16" s="78"/>
    </row>
    <row r="17" spans="1:6" ht="14.25">
      <c r="A17" s="77"/>
      <c r="B17" s="78"/>
      <c r="C17" s="78"/>
      <c r="D17" s="78"/>
      <c r="E17" s="78"/>
      <c r="F17" s="78"/>
    </row>
    <row r="18" spans="1:6" ht="14.25">
      <c r="A18" s="77"/>
      <c r="B18" s="78"/>
      <c r="C18" s="78"/>
      <c r="D18" s="78"/>
      <c r="E18" s="78"/>
      <c r="F18" s="78"/>
    </row>
    <row r="19" spans="1:6" ht="14.25">
      <c r="A19" s="77"/>
      <c r="B19" s="78"/>
      <c r="C19" s="78"/>
      <c r="D19" s="78"/>
      <c r="E19" s="78"/>
      <c r="F19" s="78"/>
    </row>
    <row r="20" spans="1:6" ht="14.25">
      <c r="A20" s="77"/>
      <c r="B20" s="78"/>
      <c r="C20" s="78"/>
      <c r="D20" s="78"/>
      <c r="E20" s="78"/>
      <c r="F20" s="78"/>
    </row>
    <row r="21" spans="1:6" ht="15" thickBot="1">
      <c r="A21" s="77"/>
      <c r="B21" s="78"/>
      <c r="C21" s="78"/>
      <c r="D21" s="78"/>
      <c r="E21" s="78"/>
      <c r="F21" s="78"/>
    </row>
    <row r="22" spans="1:6" ht="30.75" thickBot="1">
      <c r="A22" s="25" t="s">
        <v>84</v>
      </c>
      <c r="B22" s="18" t="s">
        <v>92</v>
      </c>
      <c r="C22" s="18" t="s">
        <v>71</v>
      </c>
      <c r="D22" s="82"/>
      <c r="E22" s="78"/>
      <c r="F22" s="78"/>
    </row>
    <row r="23" spans="1:6" ht="14.25">
      <c r="A23" s="27" t="s">
        <v>1</v>
      </c>
      <c r="B23" s="28">
        <v>0.04318996415770604</v>
      </c>
      <c r="C23" s="69">
        <v>0.3165711700844389</v>
      </c>
      <c r="D23" s="82"/>
      <c r="E23" s="78"/>
      <c r="F23" s="78"/>
    </row>
    <row r="24" spans="1:6" ht="28.5">
      <c r="A24" s="27" t="s">
        <v>5</v>
      </c>
      <c r="B24" s="28">
        <v>0.024140103645027722</v>
      </c>
      <c r="C24" s="69">
        <v>0.03111336628019079</v>
      </c>
      <c r="D24" s="82"/>
      <c r="E24" s="78"/>
      <c r="F24" s="78"/>
    </row>
    <row r="25" spans="1:6" ht="14.25">
      <c r="A25" s="27" t="s">
        <v>0</v>
      </c>
      <c r="B25" s="28">
        <v>0.023345607951092306</v>
      </c>
      <c r="C25" s="69">
        <v>0.07953988308504623</v>
      </c>
      <c r="D25" s="82"/>
      <c r="E25" s="78"/>
      <c r="F25" s="78"/>
    </row>
    <row r="26" spans="1:6" ht="14.25">
      <c r="A26" s="27" t="s">
        <v>9</v>
      </c>
      <c r="B26" s="28">
        <v>0.01948340429819595</v>
      </c>
      <c r="C26" s="69">
        <v>0.04639767585925214</v>
      </c>
      <c r="D26" s="82"/>
      <c r="E26" s="78"/>
      <c r="F26" s="78"/>
    </row>
    <row r="27" spans="1:6" ht="14.25">
      <c r="A27" s="27" t="s">
        <v>11</v>
      </c>
      <c r="B27" s="28">
        <v>0.016230457454429414</v>
      </c>
      <c r="C27" s="69">
        <v>0.07718804144142877</v>
      </c>
      <c r="D27" s="82"/>
      <c r="E27" s="78"/>
      <c r="F27" s="78"/>
    </row>
    <row r="28" spans="1:6" ht="14.25">
      <c r="A28" s="27" t="s">
        <v>113</v>
      </c>
      <c r="B28" s="28">
        <v>0.008162442244803225</v>
      </c>
      <c r="C28" s="69">
        <v>0.18161453409511297</v>
      </c>
      <c r="D28" s="82"/>
      <c r="E28" s="78"/>
      <c r="F28" s="78"/>
    </row>
    <row r="29" spans="1:6" ht="14.25">
      <c r="A29" s="27" t="s">
        <v>12</v>
      </c>
      <c r="B29" s="28">
        <v>0.004813831992702466</v>
      </c>
      <c r="C29" s="69">
        <v>0.0774254643749499</v>
      </c>
      <c r="D29" s="82"/>
      <c r="E29" s="78"/>
      <c r="F29" s="78"/>
    </row>
    <row r="30" spans="1:6" ht="14.25">
      <c r="A30" s="27" t="s">
        <v>8</v>
      </c>
      <c r="B30" s="28">
        <v>0.004050170202235748</v>
      </c>
      <c r="C30" s="69">
        <v>0.18235447716501985</v>
      </c>
      <c r="D30" s="82"/>
      <c r="E30" s="78"/>
      <c r="F30" s="78"/>
    </row>
    <row r="31" spans="1:6" ht="14.25">
      <c r="A31" s="27" t="s">
        <v>75</v>
      </c>
      <c r="B31" s="28">
        <v>-0.010987276228964782</v>
      </c>
      <c r="C31" s="69">
        <v>-0.1481328722357943</v>
      </c>
      <c r="D31" s="82"/>
      <c r="E31" s="78"/>
      <c r="F31" s="78"/>
    </row>
    <row r="32" spans="1:6" ht="14.25">
      <c r="A32" s="27" t="s">
        <v>10</v>
      </c>
      <c r="B32" s="28">
        <v>-0.022983640188790067</v>
      </c>
      <c r="C32" s="69">
        <v>0.07633099148113076</v>
      </c>
      <c r="D32" s="82"/>
      <c r="E32" s="78"/>
      <c r="F32" s="78"/>
    </row>
    <row r="33" spans="1:6" ht="14.25">
      <c r="A33" s="167" t="s">
        <v>7</v>
      </c>
      <c r="B33" s="28">
        <v>-0.027557364078218516</v>
      </c>
      <c r="C33" s="69">
        <v>0.027029911829062447</v>
      </c>
      <c r="D33" s="82"/>
      <c r="E33" s="78"/>
      <c r="F33" s="78"/>
    </row>
    <row r="34" spans="1:6" ht="14.25">
      <c r="A34" s="168" t="s">
        <v>6</v>
      </c>
      <c r="B34" s="169">
        <v>-0.030840539553299462</v>
      </c>
      <c r="C34" s="170">
        <v>0.058326289095519845</v>
      </c>
      <c r="D34" s="82"/>
      <c r="E34" s="78"/>
      <c r="F34" s="78"/>
    </row>
    <row r="35" spans="1:6" ht="15" thickBot="1">
      <c r="A35" s="171" t="s">
        <v>54</v>
      </c>
      <c r="B35" s="172">
        <v>-0.04969144593183317</v>
      </c>
      <c r="C35" s="172">
        <v>-0.12523377554052395</v>
      </c>
      <c r="D35" s="82"/>
      <c r="E35" s="78"/>
      <c r="F35" s="78"/>
    </row>
    <row r="36" spans="1:6" ht="14.25">
      <c r="A36" s="77"/>
      <c r="B36" s="78"/>
      <c r="C36" s="78"/>
      <c r="D36" s="82"/>
      <c r="E36" s="78"/>
      <c r="F36" s="78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A6" sqref="A6:B6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22.25390625" style="29" bestFit="1" customWidth="1"/>
    <col min="11" max="11" width="35.875" style="29" customWidth="1"/>
    <col min="12" max="16384" width="9.125" style="29" customWidth="1"/>
  </cols>
  <sheetData>
    <row r="1" spans="1:10" ht="16.5" thickBot="1">
      <c r="A1" s="173" t="s">
        <v>109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30.75" thickBot="1">
      <c r="A2" s="15" t="s">
        <v>41</v>
      </c>
      <c r="B2" s="49" t="s">
        <v>25</v>
      </c>
      <c r="C2" s="18" t="s">
        <v>36</v>
      </c>
      <c r="D2" s="18" t="s">
        <v>37</v>
      </c>
      <c r="E2" s="17" t="s">
        <v>42</v>
      </c>
      <c r="F2" s="17" t="s">
        <v>64</v>
      </c>
      <c r="G2" s="17" t="s">
        <v>65</v>
      </c>
      <c r="H2" s="18" t="s">
        <v>66</v>
      </c>
      <c r="I2" s="18" t="s">
        <v>16</v>
      </c>
      <c r="J2" s="18" t="s">
        <v>17</v>
      </c>
    </row>
    <row r="3" spans="1:11" ht="14.25" customHeight="1">
      <c r="A3" s="21">
        <v>1</v>
      </c>
      <c r="B3" s="116" t="s">
        <v>121</v>
      </c>
      <c r="C3" s="117" t="s">
        <v>122</v>
      </c>
      <c r="D3" s="118" t="s">
        <v>38</v>
      </c>
      <c r="E3" s="119">
        <v>2035922.97</v>
      </c>
      <c r="F3" s="120">
        <v>1611</v>
      </c>
      <c r="G3" s="119">
        <v>1263.7634823091248</v>
      </c>
      <c r="H3" s="55">
        <v>1000</v>
      </c>
      <c r="I3" s="116" t="s">
        <v>45</v>
      </c>
      <c r="J3" s="121" t="s">
        <v>61</v>
      </c>
      <c r="K3" s="50"/>
    </row>
    <row r="4" spans="1:11" ht="14.25">
      <c r="A4" s="21">
        <v>2</v>
      </c>
      <c r="B4" s="116" t="s">
        <v>123</v>
      </c>
      <c r="C4" s="117" t="s">
        <v>39</v>
      </c>
      <c r="D4" s="118" t="s">
        <v>38</v>
      </c>
      <c r="E4" s="119">
        <v>964521.02</v>
      </c>
      <c r="F4" s="120">
        <v>648</v>
      </c>
      <c r="G4" s="119">
        <v>1488.458364197531</v>
      </c>
      <c r="H4" s="55">
        <v>5000</v>
      </c>
      <c r="I4" s="116" t="s">
        <v>21</v>
      </c>
      <c r="J4" s="121" t="s">
        <v>35</v>
      </c>
      <c r="K4" s="51"/>
    </row>
    <row r="5" spans="1:11" ht="14.25" customHeight="1">
      <c r="A5" s="21">
        <v>3</v>
      </c>
      <c r="B5" s="116" t="s">
        <v>124</v>
      </c>
      <c r="C5" s="117" t="s">
        <v>39</v>
      </c>
      <c r="D5" s="118" t="s">
        <v>40</v>
      </c>
      <c r="E5" s="119">
        <v>418696.8</v>
      </c>
      <c r="F5" s="120">
        <v>9894</v>
      </c>
      <c r="G5" s="119">
        <v>42.318253486961794</v>
      </c>
      <c r="H5" s="55">
        <v>100</v>
      </c>
      <c r="I5" s="116" t="s">
        <v>125</v>
      </c>
      <c r="J5" s="121" t="s">
        <v>126</v>
      </c>
      <c r="K5" s="52"/>
    </row>
    <row r="6" spans="1:10" ht="15.75" thickBot="1">
      <c r="A6" s="174" t="s">
        <v>49</v>
      </c>
      <c r="B6" s="175"/>
      <c r="C6" s="122" t="s">
        <v>50</v>
      </c>
      <c r="D6" s="122" t="s">
        <v>50</v>
      </c>
      <c r="E6" s="104">
        <f>SUM(E3:E5)</f>
        <v>3419140.79</v>
      </c>
      <c r="F6" s="105">
        <f>SUM(F3:F5)</f>
        <v>12153</v>
      </c>
      <c r="G6" s="122" t="s">
        <v>50</v>
      </c>
      <c r="H6" s="122" t="s">
        <v>50</v>
      </c>
      <c r="I6" s="122" t="s">
        <v>50</v>
      </c>
      <c r="J6" s="122" t="s">
        <v>50</v>
      </c>
    </row>
  </sheetData>
  <mergeCells count="2">
    <mergeCell ref="A1:J1"/>
    <mergeCell ref="A6:B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6384" width="9.125" style="31" customWidth="1"/>
  </cols>
  <sheetData>
    <row r="1" spans="1:10" s="53" customFormat="1" ht="16.5" thickBot="1">
      <c r="A1" s="185" t="s">
        <v>101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s="22" customFormat="1" ht="15.75" customHeight="1" thickBot="1">
      <c r="A2" s="178" t="s">
        <v>41</v>
      </c>
      <c r="B2" s="108"/>
      <c r="C2" s="109"/>
      <c r="D2" s="110"/>
      <c r="E2" s="180" t="s">
        <v>68</v>
      </c>
      <c r="F2" s="180"/>
      <c r="G2" s="180"/>
      <c r="H2" s="180"/>
      <c r="I2" s="180"/>
      <c r="J2" s="180"/>
    </row>
    <row r="3" spans="1:10" s="22" customFormat="1" ht="60.75" thickBot="1">
      <c r="A3" s="179"/>
      <c r="B3" s="111" t="s">
        <v>25</v>
      </c>
      <c r="C3" s="26" t="s">
        <v>13</v>
      </c>
      <c r="D3" s="26" t="s">
        <v>14</v>
      </c>
      <c r="E3" s="17" t="s">
        <v>97</v>
      </c>
      <c r="F3" s="17" t="s">
        <v>116</v>
      </c>
      <c r="G3" s="17" t="s">
        <v>117</v>
      </c>
      <c r="H3" s="17" t="s">
        <v>91</v>
      </c>
      <c r="I3" s="17" t="s">
        <v>51</v>
      </c>
      <c r="J3" s="17" t="s">
        <v>98</v>
      </c>
    </row>
    <row r="4" spans="1:10" s="22" customFormat="1" ht="14.25" collapsed="1">
      <c r="A4" s="21">
        <v>1</v>
      </c>
      <c r="B4" s="27" t="s">
        <v>123</v>
      </c>
      <c r="C4" s="112">
        <v>38945</v>
      </c>
      <c r="D4" s="112">
        <v>39016</v>
      </c>
      <c r="E4" s="106">
        <v>-0.002440126173649526</v>
      </c>
      <c r="F4" s="106">
        <v>-0.09418056330410374</v>
      </c>
      <c r="G4" s="106" t="s">
        <v>22</v>
      </c>
      <c r="H4" s="106">
        <v>-0.0672084895426941</v>
      </c>
      <c r="I4" s="106">
        <v>-0.7023083271604961</v>
      </c>
      <c r="J4" s="113">
        <v>-0.10720868028846553</v>
      </c>
    </row>
    <row r="5" spans="1:10" s="22" customFormat="1" ht="14.25" collapsed="1">
      <c r="A5" s="21">
        <v>2</v>
      </c>
      <c r="B5" s="27" t="s">
        <v>121</v>
      </c>
      <c r="C5" s="112">
        <v>39301</v>
      </c>
      <c r="D5" s="112">
        <v>39420</v>
      </c>
      <c r="E5" s="106" t="s">
        <v>22</v>
      </c>
      <c r="F5" s="106" t="s">
        <v>22</v>
      </c>
      <c r="G5" s="106" t="s">
        <v>22</v>
      </c>
      <c r="H5" s="106" t="s">
        <v>22</v>
      </c>
      <c r="I5" s="106">
        <v>0.2637634823091555</v>
      </c>
      <c r="J5" s="113">
        <v>0.0247417286467142</v>
      </c>
    </row>
    <row r="6" spans="1:10" s="22" customFormat="1" ht="14.25" collapsed="1">
      <c r="A6" s="21">
        <v>3</v>
      </c>
      <c r="B6" s="27" t="s">
        <v>124</v>
      </c>
      <c r="C6" s="112">
        <v>39485</v>
      </c>
      <c r="D6" s="112">
        <v>39715</v>
      </c>
      <c r="E6" s="106" t="s">
        <v>22</v>
      </c>
      <c r="F6" s="106" t="s">
        <v>22</v>
      </c>
      <c r="G6" s="106" t="s">
        <v>22</v>
      </c>
      <c r="H6" s="106" t="s">
        <v>22</v>
      </c>
      <c r="I6" s="106">
        <v>-0.5768174651303781</v>
      </c>
      <c r="J6" s="113">
        <v>-0.0934033124518393</v>
      </c>
    </row>
    <row r="7" spans="1:10" s="22" customFormat="1" ht="15.75" collapsed="1" thickBot="1">
      <c r="A7" s="21"/>
      <c r="B7" s="159" t="s">
        <v>111</v>
      </c>
      <c r="C7" s="160" t="s">
        <v>50</v>
      </c>
      <c r="D7" s="160" t="s">
        <v>50</v>
      </c>
      <c r="E7" s="161">
        <f>AVERAGE(E4:E6)</f>
        <v>-0.002440126173649526</v>
      </c>
      <c r="F7" s="161">
        <f>AVERAGE(F4:F6)</f>
        <v>-0.09418056330410374</v>
      </c>
      <c r="G7" s="161" t="s">
        <v>22</v>
      </c>
      <c r="H7" s="161">
        <f>AVERAGE(H4:H6)</f>
        <v>-0.0672084895426941</v>
      </c>
      <c r="I7" s="161">
        <f>AVERAGE(I4:I6)</f>
        <v>-0.3384541033272395</v>
      </c>
      <c r="J7" s="160" t="s">
        <v>50</v>
      </c>
    </row>
    <row r="8" spans="1:10" s="22" customFormat="1" ht="14.25">
      <c r="A8" s="187" t="s">
        <v>99</v>
      </c>
      <c r="B8" s="187"/>
      <c r="C8" s="187"/>
      <c r="D8" s="187"/>
      <c r="E8" s="187"/>
      <c r="F8" s="187"/>
      <c r="G8" s="187"/>
      <c r="H8" s="187"/>
      <c r="I8" s="187"/>
      <c r="J8" s="187"/>
    </row>
    <row r="9" spans="3:4" s="22" customFormat="1" ht="15.75" customHeight="1">
      <c r="C9" s="68"/>
      <c r="D9" s="68"/>
    </row>
    <row r="10" spans="2:8" ht="14.25">
      <c r="B10" s="29"/>
      <c r="C10" s="114"/>
      <c r="E10" s="114"/>
      <c r="F10" s="114"/>
      <c r="G10" s="114"/>
      <c r="H10" s="114"/>
    </row>
    <row r="11" spans="2:5" ht="14.25">
      <c r="B11" s="29"/>
      <c r="C11" s="114"/>
      <c r="E11" s="114"/>
    </row>
    <row r="12" spans="5:6" ht="14.25">
      <c r="E12" s="114"/>
      <c r="F12" s="114"/>
    </row>
  </sheetData>
  <mergeCells count="4">
    <mergeCell ref="A1:J1"/>
    <mergeCell ref="A2:A3"/>
    <mergeCell ref="E2:J2"/>
    <mergeCell ref="A8:J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6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2" t="s">
        <v>95</v>
      </c>
      <c r="B1" s="182"/>
      <c r="C1" s="182"/>
      <c r="D1" s="182"/>
      <c r="E1" s="182"/>
      <c r="F1" s="182"/>
      <c r="G1" s="182"/>
    </row>
    <row r="2" spans="1:7" s="29" customFormat="1" ht="15.75" customHeight="1" thickBot="1">
      <c r="A2" s="191" t="s">
        <v>41</v>
      </c>
      <c r="B2" s="96"/>
      <c r="C2" s="183" t="s">
        <v>26</v>
      </c>
      <c r="D2" s="188"/>
      <c r="E2" s="189" t="s">
        <v>67</v>
      </c>
      <c r="F2" s="190"/>
      <c r="G2" s="97"/>
    </row>
    <row r="3" spans="1:7" s="29" customFormat="1" ht="45.75" thickBot="1">
      <c r="A3" s="179"/>
      <c r="B3" s="35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105</v>
      </c>
    </row>
    <row r="4" spans="1:7" s="29" customFormat="1" ht="14.25">
      <c r="A4" s="21">
        <v>1</v>
      </c>
      <c r="B4" s="37" t="s">
        <v>123</v>
      </c>
      <c r="C4" s="38">
        <v>-2.3593099999999394</v>
      </c>
      <c r="D4" s="106">
        <v>-0.002440126173628891</v>
      </c>
      <c r="E4" s="39">
        <v>0</v>
      </c>
      <c r="F4" s="106">
        <v>0</v>
      </c>
      <c r="G4" s="40">
        <v>0</v>
      </c>
    </row>
    <row r="5" spans="1:7" s="29" customFormat="1" ht="14.25">
      <c r="A5" s="21">
        <v>2</v>
      </c>
      <c r="B5" s="37" t="s">
        <v>121</v>
      </c>
      <c r="C5" s="38" t="s">
        <v>22</v>
      </c>
      <c r="D5" s="106" t="s">
        <v>22</v>
      </c>
      <c r="E5" s="39" t="s">
        <v>22</v>
      </c>
      <c r="F5" s="106" t="s">
        <v>22</v>
      </c>
      <c r="G5" s="40" t="s">
        <v>22</v>
      </c>
    </row>
    <row r="6" spans="1:7" s="45" customFormat="1" ht="14.25">
      <c r="A6" s="21">
        <v>3</v>
      </c>
      <c r="B6" s="37" t="s">
        <v>124</v>
      </c>
      <c r="C6" s="38" t="s">
        <v>22</v>
      </c>
      <c r="D6" s="106" t="s">
        <v>22</v>
      </c>
      <c r="E6" s="39" t="s">
        <v>22</v>
      </c>
      <c r="F6" s="106" t="s">
        <v>22</v>
      </c>
      <c r="G6" s="40" t="s">
        <v>22</v>
      </c>
    </row>
    <row r="7" spans="1:7" s="29" customFormat="1" ht="15.75" thickBot="1">
      <c r="A7" s="126"/>
      <c r="B7" s="98" t="s">
        <v>49</v>
      </c>
      <c r="C7" s="99">
        <v>-2.3593099999999394</v>
      </c>
      <c r="D7" s="103">
        <v>-0.002440126173628891</v>
      </c>
      <c r="E7" s="100">
        <v>0</v>
      </c>
      <c r="F7" s="103">
        <v>0</v>
      </c>
      <c r="G7" s="127">
        <v>0</v>
      </c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6"/>
      <c r="C29" s="86"/>
      <c r="D29" s="87"/>
      <c r="E29" s="86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8" t="s">
        <v>25</v>
      </c>
      <c r="C35" s="35" t="s">
        <v>56</v>
      </c>
      <c r="D35" s="35" t="s">
        <v>57</v>
      </c>
      <c r="E35" s="36" t="s">
        <v>53</v>
      </c>
    </row>
    <row r="36" spans="2:5" s="29" customFormat="1" ht="14.25">
      <c r="B36" s="137" t="str">
        <f>B4</f>
        <v>ТАСК Універсал</v>
      </c>
      <c r="C36" s="138">
        <f>C4</f>
        <v>-2.3593099999999394</v>
      </c>
      <c r="D36" s="165">
        <f>D4</f>
        <v>-0.002440126173628891</v>
      </c>
      <c r="E36" s="139">
        <f>G4</f>
        <v>0</v>
      </c>
    </row>
    <row r="37" spans="2:6" ht="14.25">
      <c r="B37" s="29"/>
      <c r="C37" s="166"/>
      <c r="D37" s="6"/>
      <c r="F37" s="19"/>
    </row>
    <row r="38" spans="2:6" ht="14.25">
      <c r="B38" s="29"/>
      <c r="C38" s="29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4" ht="14.25">
      <c r="B44" s="29"/>
      <c r="C44" s="29"/>
      <c r="D44" s="6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25</v>
      </c>
      <c r="B1" s="71" t="s">
        <v>89</v>
      </c>
      <c r="C1" s="10"/>
      <c r="D1" s="10"/>
    </row>
    <row r="2" spans="1:4" ht="14.25">
      <c r="A2" s="27" t="s">
        <v>123</v>
      </c>
      <c r="B2" s="148">
        <v>-0.002440126173649526</v>
      </c>
      <c r="C2" s="10"/>
      <c r="D2" s="10"/>
    </row>
    <row r="3" spans="1:4" ht="14.25">
      <c r="A3" s="27" t="s">
        <v>30</v>
      </c>
      <c r="B3" s="149">
        <v>-0.00244012617364953</v>
      </c>
      <c r="C3" s="10"/>
      <c r="D3" s="10"/>
    </row>
    <row r="4" spans="1:4" ht="14.25">
      <c r="A4" s="27" t="s">
        <v>1</v>
      </c>
      <c r="B4" s="149">
        <v>0.04318996415770604</v>
      </c>
      <c r="C4" s="10"/>
      <c r="D4" s="10"/>
    </row>
    <row r="5" spans="1:4" ht="14.25">
      <c r="A5" s="27" t="s">
        <v>0</v>
      </c>
      <c r="B5" s="149">
        <v>0.023345607951092306</v>
      </c>
      <c r="C5" s="10"/>
      <c r="D5" s="10"/>
    </row>
    <row r="6" spans="1:4" ht="14.25">
      <c r="A6" s="27" t="s">
        <v>31</v>
      </c>
      <c r="B6" s="149">
        <v>0.014969187611671542</v>
      </c>
      <c r="C6" s="10"/>
      <c r="D6" s="10"/>
    </row>
    <row r="7" spans="1:4" ht="14.25">
      <c r="A7" s="27" t="s">
        <v>32</v>
      </c>
      <c r="B7" s="149">
        <v>-0.00515324214780577</v>
      </c>
      <c r="C7" s="10"/>
      <c r="D7" s="10"/>
    </row>
    <row r="8" spans="1:4" ht="14.25">
      <c r="A8" s="27" t="s">
        <v>33</v>
      </c>
      <c r="B8" s="149">
        <v>0.01315068493150685</v>
      </c>
      <c r="C8" s="10"/>
      <c r="D8" s="10"/>
    </row>
    <row r="9" spans="1:4" ht="15" thickBot="1">
      <c r="A9" s="83" t="s">
        <v>112</v>
      </c>
      <c r="B9" s="150">
        <v>-0.022835584415580756</v>
      </c>
      <c r="C9" s="10"/>
      <c r="D9" s="10"/>
    </row>
    <row r="10" spans="3:4" ht="12.75">
      <c r="C10" s="10"/>
      <c r="D10" s="10"/>
    </row>
    <row r="11" spans="1:4" ht="12.75">
      <c r="A11" s="10"/>
      <c r="B11" s="10"/>
      <c r="C11" s="10"/>
      <c r="D11" s="10"/>
    </row>
    <row r="12" spans="2:4" ht="12.75">
      <c r="B12" s="10"/>
      <c r="C12" s="10"/>
      <c r="D12" s="10"/>
    </row>
    <row r="13" ht="12.75">
      <c r="C13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1"/>
  <sheetViews>
    <sheetView zoomScale="85" zoomScaleNormal="85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3" t="s">
        <v>107</v>
      </c>
      <c r="B1" s="173"/>
      <c r="C1" s="173"/>
      <c r="D1" s="173"/>
      <c r="E1" s="173"/>
      <c r="F1" s="173"/>
      <c r="G1" s="173"/>
      <c r="H1" s="173"/>
      <c r="I1" s="13"/>
    </row>
    <row r="2" spans="1:9" ht="30.75" thickBot="1">
      <c r="A2" s="15" t="s">
        <v>41</v>
      </c>
      <c r="B2" s="16" t="s">
        <v>90</v>
      </c>
      <c r="C2" s="17" t="s">
        <v>42</v>
      </c>
      <c r="D2" s="17" t="s">
        <v>43</v>
      </c>
      <c r="E2" s="17" t="s">
        <v>44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9" t="s">
        <v>76</v>
      </c>
      <c r="C3" s="90">
        <v>23822725.79</v>
      </c>
      <c r="D3" s="91">
        <v>49780</v>
      </c>
      <c r="E3" s="90">
        <v>478.56018059461627</v>
      </c>
      <c r="F3" s="91">
        <v>100</v>
      </c>
      <c r="G3" s="89" t="s">
        <v>103</v>
      </c>
      <c r="H3" s="92" t="s">
        <v>77</v>
      </c>
      <c r="I3" s="19"/>
    </row>
    <row r="4" spans="1:9" ht="14.25">
      <c r="A4" s="21">
        <v>2</v>
      </c>
      <c r="B4" s="89" t="s">
        <v>59</v>
      </c>
      <c r="C4" s="90">
        <v>5129248.54</v>
      </c>
      <c r="D4" s="91">
        <v>3643</v>
      </c>
      <c r="E4" s="90">
        <v>1407.9737963217128</v>
      </c>
      <c r="F4" s="91">
        <v>1000</v>
      </c>
      <c r="G4" s="89" t="s">
        <v>79</v>
      </c>
      <c r="H4" s="92" t="s">
        <v>88</v>
      </c>
      <c r="I4" s="19"/>
    </row>
    <row r="5" spans="1:9" ht="14.25" customHeight="1">
      <c r="A5" s="21">
        <v>3</v>
      </c>
      <c r="B5" s="89" t="s">
        <v>81</v>
      </c>
      <c r="C5" s="90">
        <v>4216040.89</v>
      </c>
      <c r="D5" s="91">
        <v>1534</v>
      </c>
      <c r="E5" s="90">
        <v>2748.3969295958277</v>
      </c>
      <c r="F5" s="91">
        <v>1000</v>
      </c>
      <c r="G5" s="89" t="s">
        <v>19</v>
      </c>
      <c r="H5" s="92" t="s">
        <v>46</v>
      </c>
      <c r="I5" s="19"/>
    </row>
    <row r="6" spans="1:9" ht="14.25">
      <c r="A6" s="21">
        <v>4</v>
      </c>
      <c r="B6" s="89" t="s">
        <v>78</v>
      </c>
      <c r="C6" s="90">
        <v>4114998.23</v>
      </c>
      <c r="D6" s="91">
        <v>4548</v>
      </c>
      <c r="E6" s="90">
        <v>904.7929265611258</v>
      </c>
      <c r="F6" s="91">
        <v>1000</v>
      </c>
      <c r="G6" s="89" t="s">
        <v>103</v>
      </c>
      <c r="H6" s="92" t="s">
        <v>77</v>
      </c>
      <c r="I6" s="19"/>
    </row>
    <row r="7" spans="1:9" ht="14.25" customHeight="1">
      <c r="A7" s="21">
        <v>5</v>
      </c>
      <c r="B7" s="89" t="s">
        <v>62</v>
      </c>
      <c r="C7" s="90">
        <v>3667931.4</v>
      </c>
      <c r="D7" s="91">
        <v>1256</v>
      </c>
      <c r="E7" s="90">
        <v>2920.3275477707007</v>
      </c>
      <c r="F7" s="91">
        <v>1000</v>
      </c>
      <c r="G7" s="89" t="s">
        <v>45</v>
      </c>
      <c r="H7" s="92" t="s">
        <v>61</v>
      </c>
      <c r="I7" s="19"/>
    </row>
    <row r="8" spans="1:9" ht="14.25">
      <c r="A8" s="21">
        <v>6</v>
      </c>
      <c r="B8" s="89" t="s">
        <v>82</v>
      </c>
      <c r="C8" s="90">
        <v>3030166.18</v>
      </c>
      <c r="D8" s="91">
        <v>1305</v>
      </c>
      <c r="E8" s="90">
        <v>2321.966421455939</v>
      </c>
      <c r="F8" s="91">
        <v>1000</v>
      </c>
      <c r="G8" s="89" t="s">
        <v>19</v>
      </c>
      <c r="H8" s="92" t="s">
        <v>46</v>
      </c>
      <c r="I8" s="19"/>
    </row>
    <row r="9" spans="1:9" ht="14.25">
      <c r="A9" s="21">
        <v>7</v>
      </c>
      <c r="B9" s="89" t="s">
        <v>60</v>
      </c>
      <c r="C9" s="90">
        <v>2852408.61</v>
      </c>
      <c r="D9" s="91">
        <v>706</v>
      </c>
      <c r="E9" s="90">
        <v>4040.238824362606</v>
      </c>
      <c r="F9" s="91">
        <v>1000</v>
      </c>
      <c r="G9" s="89" t="s">
        <v>18</v>
      </c>
      <c r="H9" s="92" t="s">
        <v>61</v>
      </c>
      <c r="I9" s="19"/>
    </row>
    <row r="10" spans="1:9" ht="14.25">
      <c r="A10" s="21">
        <v>8</v>
      </c>
      <c r="B10" s="89" t="s">
        <v>72</v>
      </c>
      <c r="C10" s="90">
        <v>1655317.46</v>
      </c>
      <c r="D10" s="91">
        <v>1314</v>
      </c>
      <c r="E10" s="90">
        <v>1259.7545357686454</v>
      </c>
      <c r="F10" s="91">
        <v>1000</v>
      </c>
      <c r="G10" s="89" t="s">
        <v>73</v>
      </c>
      <c r="H10" s="92" t="s">
        <v>74</v>
      </c>
      <c r="I10" s="19"/>
    </row>
    <row r="11" spans="1:9" ht="14.25">
      <c r="A11" s="21">
        <v>9</v>
      </c>
      <c r="B11" s="89" t="s">
        <v>110</v>
      </c>
      <c r="C11" s="90">
        <v>1603254.08</v>
      </c>
      <c r="D11" s="91">
        <v>9911</v>
      </c>
      <c r="E11" s="90">
        <v>161.76511754616084</v>
      </c>
      <c r="F11" s="91">
        <v>100</v>
      </c>
      <c r="G11" s="89" t="s">
        <v>103</v>
      </c>
      <c r="H11" s="92" t="s">
        <v>77</v>
      </c>
      <c r="I11" s="19"/>
    </row>
    <row r="12" spans="1:9" ht="14.25">
      <c r="A12" s="21">
        <v>10</v>
      </c>
      <c r="B12" s="89" t="s">
        <v>83</v>
      </c>
      <c r="C12" s="90">
        <v>1183187.29</v>
      </c>
      <c r="D12" s="91">
        <v>584</v>
      </c>
      <c r="E12" s="90">
        <v>2026.005633561644</v>
      </c>
      <c r="F12" s="91">
        <v>1000</v>
      </c>
      <c r="G12" s="89" t="s">
        <v>19</v>
      </c>
      <c r="H12" s="92" t="s">
        <v>46</v>
      </c>
      <c r="I12" s="19"/>
    </row>
    <row r="13" spans="1:9" ht="14.25">
      <c r="A13" s="21">
        <v>11</v>
      </c>
      <c r="B13" s="89" t="s">
        <v>20</v>
      </c>
      <c r="C13" s="90">
        <v>991928.17</v>
      </c>
      <c r="D13" s="91">
        <v>955</v>
      </c>
      <c r="E13" s="90">
        <v>1038.6682408376964</v>
      </c>
      <c r="F13" s="91">
        <v>1000</v>
      </c>
      <c r="G13" s="89" t="s">
        <v>21</v>
      </c>
      <c r="H13" s="92" t="s">
        <v>35</v>
      </c>
      <c r="I13" s="19"/>
    </row>
    <row r="14" spans="1:9" ht="14.25">
      <c r="A14" s="21">
        <v>12</v>
      </c>
      <c r="B14" s="89" t="s">
        <v>23</v>
      </c>
      <c r="C14" s="90">
        <v>842668.55</v>
      </c>
      <c r="D14" s="91">
        <v>9406</v>
      </c>
      <c r="E14" s="90">
        <v>89.58840633638104</v>
      </c>
      <c r="F14" s="91">
        <v>100</v>
      </c>
      <c r="G14" s="89" t="s">
        <v>47</v>
      </c>
      <c r="H14" s="92" t="s">
        <v>106</v>
      </c>
      <c r="I14" s="19"/>
    </row>
    <row r="15" spans="1:9" ht="14.25">
      <c r="A15" s="21">
        <v>13</v>
      </c>
      <c r="B15" s="89" t="s">
        <v>80</v>
      </c>
      <c r="C15" s="90">
        <v>829141.04</v>
      </c>
      <c r="D15" s="91">
        <v>1409</v>
      </c>
      <c r="E15" s="90">
        <v>588.4606387508871</v>
      </c>
      <c r="F15" s="91">
        <v>1000</v>
      </c>
      <c r="G15" s="89" t="s">
        <v>19</v>
      </c>
      <c r="H15" s="92" t="s">
        <v>46</v>
      </c>
      <c r="I15" s="19"/>
    </row>
    <row r="16" spans="1:9" ht="14.25">
      <c r="A16" s="21">
        <v>14</v>
      </c>
      <c r="B16" s="89" t="s">
        <v>85</v>
      </c>
      <c r="C16" s="90">
        <v>716303.8199</v>
      </c>
      <c r="D16" s="91">
        <v>8850</v>
      </c>
      <c r="E16" s="90">
        <v>80.93828473446328</v>
      </c>
      <c r="F16" s="91">
        <v>100</v>
      </c>
      <c r="G16" s="89" t="s">
        <v>86</v>
      </c>
      <c r="H16" s="92" t="s">
        <v>87</v>
      </c>
      <c r="I16" s="19"/>
    </row>
    <row r="17" spans="1:9" ht="14.25">
      <c r="A17" s="21">
        <v>15</v>
      </c>
      <c r="B17" s="89" t="s">
        <v>63</v>
      </c>
      <c r="C17" s="90">
        <v>363322.98</v>
      </c>
      <c r="D17" s="91">
        <v>121</v>
      </c>
      <c r="E17" s="90">
        <v>3002.669256198347</v>
      </c>
      <c r="F17" s="91">
        <v>1000</v>
      </c>
      <c r="G17" s="89" t="s">
        <v>45</v>
      </c>
      <c r="H17" s="92" t="s">
        <v>61</v>
      </c>
      <c r="I17" s="19"/>
    </row>
    <row r="18" spans="1:8" ht="15" customHeight="1" thickBot="1">
      <c r="A18" s="174" t="s">
        <v>49</v>
      </c>
      <c r="B18" s="175"/>
      <c r="C18" s="104">
        <f>SUM(C3:C17)</f>
        <v>55018643.029899985</v>
      </c>
      <c r="D18" s="105">
        <f>SUM(D3:D17)</f>
        <v>95322</v>
      </c>
      <c r="E18" s="59" t="s">
        <v>50</v>
      </c>
      <c r="F18" s="59" t="s">
        <v>50</v>
      </c>
      <c r="G18" s="59" t="s">
        <v>50</v>
      </c>
      <c r="H18" s="60" t="s">
        <v>50</v>
      </c>
    </row>
    <row r="19" spans="1:8" ht="15" customHeight="1" thickBot="1">
      <c r="A19" s="176" t="s">
        <v>104</v>
      </c>
      <c r="B19" s="176"/>
      <c r="C19" s="176"/>
      <c r="D19" s="176"/>
      <c r="E19" s="176"/>
      <c r="F19" s="176"/>
      <c r="G19" s="176"/>
      <c r="H19" s="176"/>
    </row>
    <row r="21" spans="2:4" ht="14.25">
      <c r="B21" s="20" t="s">
        <v>55</v>
      </c>
      <c r="C21" s="23">
        <f>C18-SUM(C3:C12)</f>
        <v>3743364.5598999932</v>
      </c>
      <c r="D21" s="136">
        <f>C21/$C$18</f>
        <v>0.06803811133374654</v>
      </c>
    </row>
    <row r="22" spans="2:8" ht="14.25">
      <c r="B22" s="89" t="str">
        <f aca="true" t="shared" si="0" ref="B22:C31">B3</f>
        <v>КІНТО-Класичний</v>
      </c>
      <c r="C22" s="90">
        <f t="shared" si="0"/>
        <v>23822725.79</v>
      </c>
      <c r="D22" s="136">
        <f>C22/$C$18</f>
        <v>0.4329936995547763</v>
      </c>
      <c r="H22" s="19"/>
    </row>
    <row r="23" spans="2:8" ht="14.25">
      <c r="B23" s="89" t="str">
        <f t="shared" si="0"/>
        <v>Софіївський</v>
      </c>
      <c r="C23" s="90">
        <f t="shared" si="0"/>
        <v>5129248.54</v>
      </c>
      <c r="D23" s="136">
        <f aca="true" t="shared" si="1" ref="D23:D31">C23/$C$18</f>
        <v>0.09322746359288615</v>
      </c>
      <c r="H23" s="19"/>
    </row>
    <row r="24" spans="2:8" ht="14.25">
      <c r="B24" s="89" t="str">
        <f t="shared" si="0"/>
        <v>УНIВЕР.УА/Михайло Грушевський: Фонд Державних Паперiв</v>
      </c>
      <c r="C24" s="90">
        <f t="shared" si="0"/>
        <v>4216040.89</v>
      </c>
      <c r="D24" s="136">
        <f t="shared" si="1"/>
        <v>0.0766293143163997</v>
      </c>
      <c r="H24" s="19"/>
    </row>
    <row r="25" spans="2:8" ht="14.25">
      <c r="B25" s="89" t="str">
        <f t="shared" si="0"/>
        <v>КІНТО-Еквіті</v>
      </c>
      <c r="C25" s="90">
        <f t="shared" si="0"/>
        <v>4114998.23</v>
      </c>
      <c r="D25" s="136">
        <f t="shared" si="1"/>
        <v>0.07479279755706982</v>
      </c>
      <c r="H25" s="19"/>
    </row>
    <row r="26" spans="2:8" ht="14.25">
      <c r="B26" s="89" t="str">
        <f t="shared" si="0"/>
        <v>Альтус-Депозит</v>
      </c>
      <c r="C26" s="90">
        <f t="shared" si="0"/>
        <v>3667931.4</v>
      </c>
      <c r="D26" s="136">
        <f t="shared" si="1"/>
        <v>0.06666706407147584</v>
      </c>
      <c r="H26" s="19"/>
    </row>
    <row r="27" spans="2:8" ht="14.25">
      <c r="B27" s="89" t="str">
        <f t="shared" si="0"/>
        <v>УНIВЕР.УА/Тарас Шевченко: Фонд Заощаджень</v>
      </c>
      <c r="C27" s="90">
        <f t="shared" si="0"/>
        <v>3030166.18</v>
      </c>
      <c r="D27" s="136">
        <f t="shared" si="1"/>
        <v>0.05507526200443095</v>
      </c>
      <c r="H27" s="19"/>
    </row>
    <row r="28" spans="2:8" ht="14.25">
      <c r="B28" s="89" t="str">
        <f t="shared" si="0"/>
        <v>Альтус-Збалансований</v>
      </c>
      <c r="C28" s="90">
        <f t="shared" si="0"/>
        <v>2852408.61</v>
      </c>
      <c r="D28" s="136">
        <f t="shared" si="1"/>
        <v>0.05184440133228755</v>
      </c>
      <c r="H28" s="19"/>
    </row>
    <row r="29" spans="2:8" ht="14.25">
      <c r="B29" s="89" t="str">
        <f t="shared" si="0"/>
        <v>ВСІ</v>
      </c>
      <c r="C29" s="90">
        <f t="shared" si="0"/>
        <v>1655317.46</v>
      </c>
      <c r="D29" s="136">
        <f t="shared" si="1"/>
        <v>0.030086482850920453</v>
      </c>
      <c r="H29" s="19"/>
    </row>
    <row r="30" spans="2:4" ht="14.25">
      <c r="B30" s="89" t="str">
        <f t="shared" si="0"/>
        <v>КІНТО-Казначейський</v>
      </c>
      <c r="C30" s="90">
        <f t="shared" si="0"/>
        <v>1603254.08</v>
      </c>
      <c r="D30" s="136">
        <f t="shared" si="1"/>
        <v>0.029140196698939098</v>
      </c>
    </row>
    <row r="31" spans="2:4" ht="14.25">
      <c r="B31" s="89" t="str">
        <f t="shared" si="0"/>
        <v>УНІВЕР.УА/Володимир Великий: Фонд Збалансований</v>
      </c>
      <c r="C31" s="90">
        <f t="shared" si="0"/>
        <v>1183187.29</v>
      </c>
      <c r="D31" s="136">
        <f t="shared" si="1"/>
        <v>0.021505206687067777</v>
      </c>
    </row>
  </sheetData>
  <mergeCells count="3">
    <mergeCell ref="A1:H1"/>
    <mergeCell ref="A18:B18"/>
    <mergeCell ref="A19:H19"/>
  </mergeCells>
  <hyperlinks>
    <hyperlink ref="H18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6384" width="9.125" style="32" customWidth="1"/>
  </cols>
  <sheetData>
    <row r="1" spans="1:10" s="14" customFormat="1" ht="16.5" thickBot="1">
      <c r="A1" s="177" t="s">
        <v>96</v>
      </c>
      <c r="B1" s="177"/>
      <c r="C1" s="177"/>
      <c r="D1" s="177"/>
      <c r="E1" s="177"/>
      <c r="F1" s="177"/>
      <c r="G1" s="177"/>
      <c r="H1" s="177"/>
      <c r="I1" s="177"/>
      <c r="J1" s="107"/>
    </row>
    <row r="2" spans="1:10" s="20" customFormat="1" ht="15.75" customHeight="1" thickBot="1">
      <c r="A2" s="178" t="s">
        <v>41</v>
      </c>
      <c r="B2" s="108"/>
      <c r="C2" s="109"/>
      <c r="D2" s="110"/>
      <c r="E2" s="180" t="s">
        <v>68</v>
      </c>
      <c r="F2" s="180"/>
      <c r="G2" s="180"/>
      <c r="H2" s="180"/>
      <c r="I2" s="180"/>
      <c r="J2" s="180"/>
    </row>
    <row r="3" spans="1:10" s="22" customFormat="1" ht="75.75" thickBot="1">
      <c r="A3" s="179"/>
      <c r="B3" s="111" t="s">
        <v>25</v>
      </c>
      <c r="C3" s="26" t="s">
        <v>13</v>
      </c>
      <c r="D3" s="26" t="s">
        <v>14</v>
      </c>
      <c r="E3" s="17" t="s">
        <v>97</v>
      </c>
      <c r="F3" s="17" t="s">
        <v>116</v>
      </c>
      <c r="G3" s="17" t="s">
        <v>117</v>
      </c>
      <c r="H3" s="17" t="s">
        <v>91</v>
      </c>
      <c r="I3" s="17" t="s">
        <v>51</v>
      </c>
      <c r="J3" s="18" t="s">
        <v>98</v>
      </c>
    </row>
    <row r="4" spans="1:10" s="20" customFormat="1" ht="14.25" collapsed="1">
      <c r="A4" s="21">
        <v>1</v>
      </c>
      <c r="B4" s="155" t="s">
        <v>76</v>
      </c>
      <c r="C4" s="156">
        <v>38118</v>
      </c>
      <c r="D4" s="156">
        <v>38182</v>
      </c>
      <c r="E4" s="157">
        <v>0.014182490579461193</v>
      </c>
      <c r="F4" s="157">
        <v>0.02924552897823096</v>
      </c>
      <c r="G4" s="157">
        <v>0.14832067567664464</v>
      </c>
      <c r="H4" s="157">
        <v>0.10337101160458739</v>
      </c>
      <c r="I4" s="157">
        <v>3.7856018059465297</v>
      </c>
      <c r="J4" s="158">
        <v>0.12829936558010457</v>
      </c>
    </row>
    <row r="5" spans="1:10" s="20" customFormat="1" ht="14.25" collapsed="1">
      <c r="A5" s="21">
        <v>2</v>
      </c>
      <c r="B5" s="155" t="s">
        <v>60</v>
      </c>
      <c r="C5" s="156">
        <v>38828</v>
      </c>
      <c r="D5" s="156">
        <v>39028</v>
      </c>
      <c r="E5" s="157">
        <v>0.004519680454681874</v>
      </c>
      <c r="F5" s="157">
        <v>0.013009781410250776</v>
      </c>
      <c r="G5" s="157">
        <v>0.11263390656435202</v>
      </c>
      <c r="H5" s="157">
        <v>0.035355205706627535</v>
      </c>
      <c r="I5" s="157">
        <v>3.0402388243625857</v>
      </c>
      <c r="J5" s="158">
        <v>0.1400624567779314</v>
      </c>
    </row>
    <row r="6" spans="1:10" s="20" customFormat="1" ht="14.25" collapsed="1">
      <c r="A6" s="21">
        <v>3</v>
      </c>
      <c r="B6" s="155" t="s">
        <v>83</v>
      </c>
      <c r="C6" s="156">
        <v>38919</v>
      </c>
      <c r="D6" s="156">
        <v>39092</v>
      </c>
      <c r="E6" s="157">
        <v>0.025762209675050496</v>
      </c>
      <c r="F6" s="157">
        <v>0.015421456828523583</v>
      </c>
      <c r="G6" s="157">
        <v>0.19201806615644634</v>
      </c>
      <c r="H6" s="157">
        <v>0.07334006556234085</v>
      </c>
      <c r="I6" s="157">
        <v>1.0260056335616636</v>
      </c>
      <c r="J6" s="158">
        <v>0.0697167243068364</v>
      </c>
    </row>
    <row r="7" spans="1:10" s="20" customFormat="1" ht="14.25" collapsed="1">
      <c r="A7" s="21">
        <v>4</v>
      </c>
      <c r="B7" s="155" t="s">
        <v>80</v>
      </c>
      <c r="C7" s="156">
        <v>38919</v>
      </c>
      <c r="D7" s="156">
        <v>39092</v>
      </c>
      <c r="E7" s="157">
        <v>0.036105223942426656</v>
      </c>
      <c r="F7" s="157">
        <v>0.0013286661017695156</v>
      </c>
      <c r="G7" s="157">
        <v>0.24259716085206962</v>
      </c>
      <c r="H7" s="157">
        <v>0.09949668593606398</v>
      </c>
      <c r="I7" s="157">
        <v>-0.41153936124910917</v>
      </c>
      <c r="J7" s="158">
        <v>-0.049352356908018424</v>
      </c>
    </row>
    <row r="8" spans="1:10" s="20" customFormat="1" ht="14.25" collapsed="1">
      <c r="A8" s="21">
        <v>5</v>
      </c>
      <c r="B8" s="155" t="s">
        <v>85</v>
      </c>
      <c r="C8" s="156">
        <v>38968</v>
      </c>
      <c r="D8" s="156">
        <v>39140</v>
      </c>
      <c r="E8" s="157">
        <v>-0.0009581712637688478</v>
      </c>
      <c r="F8" s="157">
        <v>-0.020895560174076344</v>
      </c>
      <c r="G8" s="157">
        <v>-0.032537990142074036</v>
      </c>
      <c r="H8" s="157">
        <v>-0.02131616576974149</v>
      </c>
      <c r="I8" s="157">
        <v>-0.1906171526553777</v>
      </c>
      <c r="J8" s="158">
        <v>-0.020235098931821738</v>
      </c>
    </row>
    <row r="9" spans="1:10" s="20" customFormat="1" ht="14.25" collapsed="1">
      <c r="A9" s="21">
        <v>6</v>
      </c>
      <c r="B9" s="155" t="s">
        <v>20</v>
      </c>
      <c r="C9" s="156">
        <v>39429</v>
      </c>
      <c r="D9" s="156">
        <v>39618</v>
      </c>
      <c r="E9" s="157">
        <v>-0.04453676891155656</v>
      </c>
      <c r="F9" s="157">
        <v>-0.06984835386024624</v>
      </c>
      <c r="G9" s="157">
        <v>0.12586595804014244</v>
      </c>
      <c r="H9" s="157">
        <v>0.10677631136160781</v>
      </c>
      <c r="I9" s="157">
        <v>0.03866824083773257</v>
      </c>
      <c r="J9" s="158">
        <v>0.004207694950951302</v>
      </c>
    </row>
    <row r="10" spans="1:10" s="20" customFormat="1" ht="14.25" collapsed="1">
      <c r="A10" s="21">
        <v>7</v>
      </c>
      <c r="B10" s="155" t="s">
        <v>63</v>
      </c>
      <c r="C10" s="156">
        <v>39527</v>
      </c>
      <c r="D10" s="156">
        <v>39715</v>
      </c>
      <c r="E10" s="157">
        <v>0.006584720024081614</v>
      </c>
      <c r="F10" s="157">
        <v>0.022076151813021916</v>
      </c>
      <c r="G10" s="157">
        <v>0.09164266349107919</v>
      </c>
      <c r="H10" s="157">
        <v>0.034072290663878624</v>
      </c>
      <c r="I10" s="157">
        <v>2.0026692561983146</v>
      </c>
      <c r="J10" s="158">
        <v>0.13357088728932331</v>
      </c>
    </row>
    <row r="11" spans="1:10" s="20" customFormat="1" ht="14.25" collapsed="1">
      <c r="A11" s="21">
        <v>8</v>
      </c>
      <c r="B11" s="155" t="s">
        <v>23</v>
      </c>
      <c r="C11" s="156">
        <v>39560</v>
      </c>
      <c r="D11" s="156">
        <v>39770</v>
      </c>
      <c r="E11" s="157">
        <v>0.02425801241749803</v>
      </c>
      <c r="F11" s="157">
        <v>0.08701416496603054</v>
      </c>
      <c r="G11" s="157">
        <v>0.5845632598477097</v>
      </c>
      <c r="H11" s="157">
        <v>0.43001730279686057</v>
      </c>
      <c r="I11" s="157">
        <v>-0.10411593663621499</v>
      </c>
      <c r="J11" s="158">
        <v>-0.012674761668656775</v>
      </c>
    </row>
    <row r="12" spans="1:10" s="20" customFormat="1" ht="14.25" collapsed="1">
      <c r="A12" s="21">
        <v>9</v>
      </c>
      <c r="B12" s="155" t="s">
        <v>78</v>
      </c>
      <c r="C12" s="156">
        <v>39884</v>
      </c>
      <c r="D12" s="156">
        <v>40007</v>
      </c>
      <c r="E12" s="157">
        <v>0.012015524073963446</v>
      </c>
      <c r="F12" s="157">
        <v>0.02824568547578754</v>
      </c>
      <c r="G12" s="157">
        <v>0.2024099267868349</v>
      </c>
      <c r="H12" s="157">
        <v>0.17455728193021436</v>
      </c>
      <c r="I12" s="157">
        <v>-0.09520707343887413</v>
      </c>
      <c r="J12" s="158">
        <v>-0.012474971124009748</v>
      </c>
    </row>
    <row r="13" spans="1:10" s="20" customFormat="1" ht="14.25" collapsed="1">
      <c r="A13" s="21">
        <v>10</v>
      </c>
      <c r="B13" s="155" t="s">
        <v>59</v>
      </c>
      <c r="C13" s="156">
        <v>40114</v>
      </c>
      <c r="D13" s="156">
        <v>40401</v>
      </c>
      <c r="E13" s="157">
        <v>0.04033959744612914</v>
      </c>
      <c r="F13" s="157">
        <v>0.11503486031914067</v>
      </c>
      <c r="G13" s="157">
        <v>0.6165126185861503</v>
      </c>
      <c r="H13" s="157" t="s">
        <v>22</v>
      </c>
      <c r="I13" s="157">
        <v>0.4079737963217054</v>
      </c>
      <c r="J13" s="158">
        <v>0.05090973490223849</v>
      </c>
    </row>
    <row r="14" spans="1:10" s="20" customFormat="1" ht="14.25" collapsed="1">
      <c r="A14" s="21">
        <v>11</v>
      </c>
      <c r="B14" s="155" t="s">
        <v>62</v>
      </c>
      <c r="C14" s="156">
        <v>40226</v>
      </c>
      <c r="D14" s="156">
        <v>40430</v>
      </c>
      <c r="E14" s="157">
        <v>0.00523018880887971</v>
      </c>
      <c r="F14" s="157">
        <v>0.01504014607286197</v>
      </c>
      <c r="G14" s="157">
        <v>0.11779174274878734</v>
      </c>
      <c r="H14" s="157">
        <v>0.03946670808150521</v>
      </c>
      <c r="I14" s="157">
        <v>1.9203275477706931</v>
      </c>
      <c r="J14" s="158">
        <v>0.17040370625593426</v>
      </c>
    </row>
    <row r="15" spans="1:10" s="20" customFormat="1" ht="14.25" collapsed="1">
      <c r="A15" s="21">
        <v>12</v>
      </c>
      <c r="B15" s="155" t="s">
        <v>82</v>
      </c>
      <c r="C15" s="156">
        <v>40427</v>
      </c>
      <c r="D15" s="156">
        <v>40543</v>
      </c>
      <c r="E15" s="157">
        <v>0.005433445945315363</v>
      </c>
      <c r="F15" s="157">
        <v>0.01692371619766586</v>
      </c>
      <c r="G15" s="157">
        <v>0.1224386632228569</v>
      </c>
      <c r="H15" s="157">
        <v>0.04545675663754878</v>
      </c>
      <c r="I15" s="157">
        <v>1.3219664214559024</v>
      </c>
      <c r="J15" s="158">
        <v>0.13834438291608353</v>
      </c>
    </row>
    <row r="16" spans="1:10" s="20" customFormat="1" ht="14.25" collapsed="1">
      <c r="A16" s="21">
        <v>13</v>
      </c>
      <c r="B16" s="155" t="s">
        <v>72</v>
      </c>
      <c r="C16" s="156">
        <v>40444</v>
      </c>
      <c r="D16" s="156">
        <v>40638</v>
      </c>
      <c r="E16" s="157">
        <v>-0.006214665742030889</v>
      </c>
      <c r="F16" s="157">
        <v>-0.01838662078663511</v>
      </c>
      <c r="G16" s="157">
        <v>0.07757389522495695</v>
      </c>
      <c r="H16" s="157">
        <v>0.013859344775855043</v>
      </c>
      <c r="I16" s="157">
        <v>0.2597545357686466</v>
      </c>
      <c r="J16" s="158">
        <v>0.03769241249082289</v>
      </c>
    </row>
    <row r="17" spans="1:10" s="20" customFormat="1" ht="14.25" collapsed="1">
      <c r="A17" s="21">
        <v>14</v>
      </c>
      <c r="B17" s="155" t="s">
        <v>81</v>
      </c>
      <c r="C17" s="156">
        <v>40427</v>
      </c>
      <c r="D17" s="156">
        <v>40708</v>
      </c>
      <c r="E17" s="157">
        <v>0.003918143070622548</v>
      </c>
      <c r="F17" s="157">
        <v>0.02036092817037316</v>
      </c>
      <c r="G17" s="157">
        <v>0.11777499982021689</v>
      </c>
      <c r="H17" s="157">
        <v>0.03578493524727633</v>
      </c>
      <c r="I17" s="157">
        <v>1.7483969295958488</v>
      </c>
      <c r="J17" s="158">
        <v>0.1819070787759065</v>
      </c>
    </row>
    <row r="18" spans="1:10" s="20" customFormat="1" ht="14.25" collapsed="1">
      <c r="A18" s="21">
        <v>15</v>
      </c>
      <c r="B18" s="155" t="s">
        <v>110</v>
      </c>
      <c r="C18" s="156">
        <v>41026</v>
      </c>
      <c r="D18" s="156">
        <v>41242</v>
      </c>
      <c r="E18" s="157">
        <v>0.009645835467911645</v>
      </c>
      <c r="F18" s="157">
        <v>0.018061774580642842</v>
      </c>
      <c r="G18" s="157">
        <v>0.1606280049825468</v>
      </c>
      <c r="H18" s="157">
        <v>0.12015400639603024</v>
      </c>
      <c r="I18" s="157">
        <v>0.6176511754616087</v>
      </c>
      <c r="J18" s="158">
        <v>0.11056859576721667</v>
      </c>
    </row>
    <row r="19" spans="1:11" s="20" customFormat="1" ht="15.75" thickBot="1">
      <c r="A19" s="154"/>
      <c r="B19" s="159" t="s">
        <v>111</v>
      </c>
      <c r="C19" s="160" t="s">
        <v>50</v>
      </c>
      <c r="D19" s="160" t="s">
        <v>50</v>
      </c>
      <c r="E19" s="161">
        <f>AVERAGE(E4:E18)</f>
        <v>0.009085697732577695</v>
      </c>
      <c r="F19" s="161">
        <f>AVERAGE(F4:F18)</f>
        <v>0.018175488406222778</v>
      </c>
      <c r="G19" s="161">
        <f>AVERAGE(G4:G18)</f>
        <v>0.19201557012391468</v>
      </c>
      <c r="H19" s="161">
        <f>AVERAGE(H4:H18)</f>
        <v>0.09217083863790394</v>
      </c>
      <c r="I19" s="161">
        <f>AVERAGE(I4:I18)</f>
        <v>1.0245183095534436</v>
      </c>
      <c r="J19" s="160" t="s">
        <v>50</v>
      </c>
      <c r="K19" s="162"/>
    </row>
    <row r="20" spans="1:10" s="20" customFormat="1" ht="14.25">
      <c r="A20" s="181" t="s">
        <v>99</v>
      </c>
      <c r="B20" s="181"/>
      <c r="C20" s="181"/>
      <c r="D20" s="181"/>
      <c r="E20" s="181"/>
      <c r="F20" s="181"/>
      <c r="G20" s="181"/>
      <c r="H20" s="181"/>
      <c r="I20" s="181"/>
      <c r="J20" s="181"/>
    </row>
    <row r="21" s="20" customFormat="1" ht="14.25" collapsed="1">
      <c r="J21" s="19"/>
    </row>
    <row r="22" spans="5:10" s="20" customFormat="1" ht="14.25">
      <c r="E22" s="114"/>
      <c r="F22" s="114"/>
      <c r="J22" s="19"/>
    </row>
    <row r="23" spans="5:10" s="20" customFormat="1" ht="14.25" collapsed="1">
      <c r="E23" s="115"/>
      <c r="I23" s="115"/>
      <c r="J23" s="19"/>
    </row>
    <row r="24" s="20" customFormat="1" ht="14.25" collapsed="1"/>
    <row r="25" s="20" customFormat="1" ht="14.25" collapsed="1"/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/>
    <row r="38" s="20" customFormat="1" ht="14.25"/>
    <row r="39" spans="3:8" s="29" customFormat="1" ht="14.25">
      <c r="C39" s="30"/>
      <c r="D39" s="30"/>
      <c r="E39" s="31"/>
      <c r="F39" s="31"/>
      <c r="G39" s="31"/>
      <c r="H39" s="31"/>
    </row>
    <row r="40" spans="3:8" s="29" customFormat="1" ht="14.25">
      <c r="C40" s="30"/>
      <c r="D40" s="30"/>
      <c r="E40" s="31"/>
      <c r="F40" s="31"/>
      <c r="G40" s="31"/>
      <c r="H40" s="31"/>
    </row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</sheetData>
  <mergeCells count="4">
    <mergeCell ref="A1:I1"/>
    <mergeCell ref="A2:A3"/>
    <mergeCell ref="E2:J2"/>
    <mergeCell ref="A20:J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5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2" t="s">
        <v>93</v>
      </c>
      <c r="B1" s="182"/>
      <c r="C1" s="182"/>
      <c r="D1" s="182"/>
      <c r="E1" s="182"/>
      <c r="F1" s="182"/>
      <c r="G1" s="182"/>
    </row>
    <row r="2" spans="1:7" ht="15.75" thickBot="1">
      <c r="A2" s="178" t="s">
        <v>41</v>
      </c>
      <c r="B2" s="96"/>
      <c r="C2" s="183" t="s">
        <v>26</v>
      </c>
      <c r="D2" s="184"/>
      <c r="E2" s="183" t="s">
        <v>27</v>
      </c>
      <c r="F2" s="184"/>
      <c r="G2" s="97"/>
    </row>
    <row r="3" spans="1:7" ht="45.75" thickBot="1">
      <c r="A3" s="179"/>
      <c r="B3" s="42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105</v>
      </c>
    </row>
    <row r="4" spans="1:8" ht="15" customHeight="1">
      <c r="A4" s="21">
        <v>1</v>
      </c>
      <c r="B4" s="37" t="s">
        <v>72</v>
      </c>
      <c r="C4" s="38">
        <v>18.803969999999975</v>
      </c>
      <c r="D4" s="102">
        <v>0.011490262753654402</v>
      </c>
      <c r="E4" s="39">
        <v>23</v>
      </c>
      <c r="F4" s="102">
        <v>0.017815646785437646</v>
      </c>
      <c r="G4" s="40">
        <v>29.461842619220974</v>
      </c>
      <c r="H4" s="56"/>
    </row>
    <row r="5" spans="1:8" ht="14.25" customHeight="1">
      <c r="A5" s="21">
        <v>2</v>
      </c>
      <c r="B5" s="37" t="s">
        <v>59</v>
      </c>
      <c r="C5" s="38">
        <v>198.88873000000044</v>
      </c>
      <c r="D5" s="102">
        <v>0.04033959744613456</v>
      </c>
      <c r="E5" s="39">
        <v>0</v>
      </c>
      <c r="F5" s="102">
        <v>0</v>
      </c>
      <c r="G5" s="40">
        <v>0</v>
      </c>
      <c r="H5" s="56"/>
    </row>
    <row r="6" spans="1:7" ht="14.25">
      <c r="A6" s="21">
        <v>3</v>
      </c>
      <c r="B6" s="37" t="s">
        <v>78</v>
      </c>
      <c r="C6" s="38">
        <v>48.856819999999836</v>
      </c>
      <c r="D6" s="102">
        <v>0.012015524073964714</v>
      </c>
      <c r="E6" s="39">
        <v>0</v>
      </c>
      <c r="F6" s="102">
        <v>0</v>
      </c>
      <c r="G6" s="40">
        <v>0</v>
      </c>
    </row>
    <row r="7" spans="1:7" ht="14.25">
      <c r="A7" s="21">
        <v>4</v>
      </c>
      <c r="B7" s="37" t="s">
        <v>83</v>
      </c>
      <c r="C7" s="38">
        <v>29.715969999999974</v>
      </c>
      <c r="D7" s="102">
        <v>0.02576220967505284</v>
      </c>
      <c r="E7" s="39">
        <v>0</v>
      </c>
      <c r="F7" s="102">
        <v>0</v>
      </c>
      <c r="G7" s="40">
        <v>0</v>
      </c>
    </row>
    <row r="8" spans="1:7" ht="14.25">
      <c r="A8" s="21">
        <v>5</v>
      </c>
      <c r="B8" s="37" t="s">
        <v>80</v>
      </c>
      <c r="C8" s="38">
        <v>28.893130000000003</v>
      </c>
      <c r="D8" s="102">
        <v>0.03610522394241555</v>
      </c>
      <c r="E8" s="39">
        <v>0</v>
      </c>
      <c r="F8" s="102">
        <v>0</v>
      </c>
      <c r="G8" s="40">
        <v>0</v>
      </c>
    </row>
    <row r="9" spans="1:7" ht="14.25">
      <c r="A9" s="21">
        <v>6</v>
      </c>
      <c r="B9" s="37" t="s">
        <v>62</v>
      </c>
      <c r="C9" s="38">
        <v>19.084159999999684</v>
      </c>
      <c r="D9" s="102">
        <v>0.00523018880889069</v>
      </c>
      <c r="E9" s="39">
        <v>0</v>
      </c>
      <c r="F9" s="102">
        <v>0</v>
      </c>
      <c r="G9" s="40">
        <v>0</v>
      </c>
    </row>
    <row r="10" spans="1:8" ht="14.25">
      <c r="A10" s="21">
        <v>7</v>
      </c>
      <c r="B10" s="37" t="s">
        <v>81</v>
      </c>
      <c r="C10" s="38">
        <v>16.454580000000075</v>
      </c>
      <c r="D10" s="102">
        <v>0.003918143070620705</v>
      </c>
      <c r="E10" s="39">
        <v>0</v>
      </c>
      <c r="F10" s="102">
        <v>0</v>
      </c>
      <c r="G10" s="40">
        <v>0</v>
      </c>
      <c r="H10" s="56"/>
    </row>
    <row r="11" spans="1:7" ht="14.25">
      <c r="A11" s="21">
        <v>8</v>
      </c>
      <c r="B11" s="37" t="s">
        <v>82</v>
      </c>
      <c r="C11" s="38">
        <v>16.37527000000002</v>
      </c>
      <c r="D11" s="102">
        <v>0.005433445945326055</v>
      </c>
      <c r="E11" s="39">
        <v>0</v>
      </c>
      <c r="F11" s="102">
        <v>0</v>
      </c>
      <c r="G11" s="40">
        <v>0</v>
      </c>
    </row>
    <row r="12" spans="1:7" ht="14.25">
      <c r="A12" s="21">
        <v>9</v>
      </c>
      <c r="B12" s="37" t="s">
        <v>110</v>
      </c>
      <c r="C12" s="38">
        <v>15.316979999999983</v>
      </c>
      <c r="D12" s="102">
        <v>0.009645835467916192</v>
      </c>
      <c r="E12" s="39">
        <v>0</v>
      </c>
      <c r="F12" s="102">
        <v>0</v>
      </c>
      <c r="G12" s="40">
        <v>0</v>
      </c>
    </row>
    <row r="13" spans="1:7" ht="14.25">
      <c r="A13" s="21">
        <v>10</v>
      </c>
      <c r="B13" s="37" t="s">
        <v>60</v>
      </c>
      <c r="C13" s="38">
        <v>12.833969999999738</v>
      </c>
      <c r="D13" s="102">
        <v>0.00451968045467533</v>
      </c>
      <c r="E13" s="39">
        <v>0</v>
      </c>
      <c r="F13" s="102">
        <v>0</v>
      </c>
      <c r="G13" s="40">
        <v>0</v>
      </c>
    </row>
    <row r="14" spans="1:7" ht="14.25">
      <c r="A14" s="21">
        <v>11</v>
      </c>
      <c r="B14" s="37" t="s">
        <v>63</v>
      </c>
      <c r="C14" s="38">
        <v>2.376729999999981</v>
      </c>
      <c r="D14" s="102">
        <v>0.006584720024103259</v>
      </c>
      <c r="E14" s="39">
        <v>0</v>
      </c>
      <c r="F14" s="102">
        <v>0</v>
      </c>
      <c r="G14" s="40">
        <v>0</v>
      </c>
    </row>
    <row r="15" spans="1:7" ht="14.25">
      <c r="A15" s="21">
        <v>12</v>
      </c>
      <c r="B15" s="37" t="s">
        <v>85</v>
      </c>
      <c r="C15" s="38">
        <v>-0.687</v>
      </c>
      <c r="D15" s="102">
        <v>-0.0009581712637489795</v>
      </c>
      <c r="E15" s="39">
        <v>0</v>
      </c>
      <c r="F15" s="102">
        <v>0</v>
      </c>
      <c r="G15" s="40">
        <v>0</v>
      </c>
    </row>
    <row r="16" spans="1:7" ht="13.5" customHeight="1">
      <c r="A16" s="21">
        <v>13</v>
      </c>
      <c r="B16" s="37" t="s">
        <v>20</v>
      </c>
      <c r="C16" s="38">
        <v>-46.2365</v>
      </c>
      <c r="D16" s="102">
        <v>-0.0445367689116217</v>
      </c>
      <c r="E16" s="39">
        <v>0</v>
      </c>
      <c r="F16" s="102">
        <v>0</v>
      </c>
      <c r="G16" s="40">
        <v>0</v>
      </c>
    </row>
    <row r="17" spans="1:7" ht="14.25">
      <c r="A17" s="21">
        <v>14</v>
      </c>
      <c r="B17" s="37" t="s">
        <v>23</v>
      </c>
      <c r="C17" s="38">
        <v>16.02134000000008</v>
      </c>
      <c r="D17" s="102">
        <v>0.019381109385223815</v>
      </c>
      <c r="E17" s="39">
        <v>-45</v>
      </c>
      <c r="F17" s="102">
        <v>-0.004761400909956619</v>
      </c>
      <c r="G17" s="40">
        <v>-3.9285911332133856</v>
      </c>
    </row>
    <row r="18" spans="1:7" ht="14.25">
      <c r="A18" s="21">
        <v>15</v>
      </c>
      <c r="B18" s="37" t="s">
        <v>76</v>
      </c>
      <c r="C18" s="38">
        <v>307.65994999999924</v>
      </c>
      <c r="D18" s="102">
        <v>0.01308352492369629</v>
      </c>
      <c r="E18" s="39">
        <v>-54</v>
      </c>
      <c r="F18" s="102">
        <v>-0.0010835975438455673</v>
      </c>
      <c r="G18" s="40">
        <v>-25.673212260653056</v>
      </c>
    </row>
    <row r="19" spans="1:8" ht="15.75" thickBot="1">
      <c r="A19" s="95"/>
      <c r="B19" s="98" t="s">
        <v>49</v>
      </c>
      <c r="C19" s="99">
        <v>684.358099999999</v>
      </c>
      <c r="D19" s="103">
        <v>0.012595327257604134</v>
      </c>
      <c r="E19" s="100">
        <v>-76</v>
      </c>
      <c r="F19" s="103">
        <v>-0.0007966624038239795</v>
      </c>
      <c r="G19" s="101">
        <v>-0.1399607746454663</v>
      </c>
      <c r="H19" s="56"/>
    </row>
    <row r="20" spans="2:8" ht="14.25">
      <c r="B20" s="72"/>
      <c r="C20" s="73"/>
      <c r="D20" s="74"/>
      <c r="E20" s="75"/>
      <c r="F20" s="74"/>
      <c r="G20" s="73"/>
      <c r="H20" s="56"/>
    </row>
    <row r="39" spans="2:5" ht="15">
      <c r="B39" s="64"/>
      <c r="C39" s="65"/>
      <c r="D39" s="66"/>
      <c r="E39" s="67"/>
    </row>
    <row r="40" spans="2:5" ht="15">
      <c r="B40" s="64"/>
      <c r="C40" s="65"/>
      <c r="D40" s="66"/>
      <c r="E40" s="67"/>
    </row>
    <row r="41" spans="2:5" ht="15">
      <c r="B41" s="64"/>
      <c r="C41" s="65"/>
      <c r="D41" s="66"/>
      <c r="E41" s="67"/>
    </row>
    <row r="42" spans="2:5" ht="15">
      <c r="B42" s="64"/>
      <c r="C42" s="65"/>
      <c r="D42" s="66"/>
      <c r="E42" s="67"/>
    </row>
    <row r="43" spans="2:5" ht="15">
      <c r="B43" s="64"/>
      <c r="C43" s="65"/>
      <c r="D43" s="66"/>
      <c r="E43" s="67"/>
    </row>
    <row r="44" spans="2:5" ht="15">
      <c r="B44" s="64"/>
      <c r="C44" s="65"/>
      <c r="D44" s="66"/>
      <c r="E44" s="67"/>
    </row>
    <row r="45" spans="2:5" ht="15.75" thickBot="1">
      <c r="B45" s="85"/>
      <c r="C45" s="85"/>
      <c r="D45" s="85"/>
      <c r="E45" s="85"/>
    </row>
    <row r="48" ht="14.25" customHeight="1"/>
    <row r="49" ht="14.25">
      <c r="F49" s="56"/>
    </row>
    <row r="51" ht="14.25">
      <c r="F51"/>
    </row>
    <row r="52" ht="14.25">
      <c r="F52"/>
    </row>
    <row r="53" spans="2:6" ht="30.75" thickBot="1">
      <c r="B53" s="42" t="s">
        <v>25</v>
      </c>
      <c r="C53" s="35" t="s">
        <v>56</v>
      </c>
      <c r="D53" s="35" t="s">
        <v>57</v>
      </c>
      <c r="E53" s="63" t="s">
        <v>53</v>
      </c>
      <c r="F53"/>
    </row>
    <row r="54" spans="2:5" ht="14.25">
      <c r="B54" s="37" t="str">
        <f aca="true" t="shared" si="0" ref="B54:D58">B4</f>
        <v>ВСІ</v>
      </c>
      <c r="C54" s="38">
        <f t="shared" si="0"/>
        <v>18.803969999999975</v>
      </c>
      <c r="D54" s="102">
        <f t="shared" si="0"/>
        <v>0.011490262753654402</v>
      </c>
      <c r="E54" s="40">
        <f>G4</f>
        <v>29.461842619220974</v>
      </c>
    </row>
    <row r="55" spans="2:5" ht="14.25">
      <c r="B55" s="37" t="str">
        <f t="shared" si="0"/>
        <v>Софіївський</v>
      </c>
      <c r="C55" s="38">
        <f t="shared" si="0"/>
        <v>198.88873000000044</v>
      </c>
      <c r="D55" s="102">
        <f t="shared" si="0"/>
        <v>0.04033959744613456</v>
      </c>
      <c r="E55" s="40">
        <f>G5</f>
        <v>0</v>
      </c>
    </row>
    <row r="56" spans="2:5" ht="14.25">
      <c r="B56" s="37" t="str">
        <f t="shared" si="0"/>
        <v>КІНТО-Еквіті</v>
      </c>
      <c r="C56" s="38">
        <f t="shared" si="0"/>
        <v>48.856819999999836</v>
      </c>
      <c r="D56" s="102">
        <f t="shared" si="0"/>
        <v>0.012015524073964714</v>
      </c>
      <c r="E56" s="40">
        <f>G6</f>
        <v>0</v>
      </c>
    </row>
    <row r="57" spans="2:5" ht="14.25">
      <c r="B57" s="37" t="str">
        <f t="shared" si="0"/>
        <v>УНІВЕР.УА/Володимир Великий: Фонд Збалансований</v>
      </c>
      <c r="C57" s="38">
        <f t="shared" si="0"/>
        <v>29.715969999999974</v>
      </c>
      <c r="D57" s="102">
        <f t="shared" si="0"/>
        <v>0.02576220967505284</v>
      </c>
      <c r="E57" s="40">
        <f>G7</f>
        <v>0</v>
      </c>
    </row>
    <row r="58" spans="2:5" ht="14.25">
      <c r="B58" s="132" t="str">
        <f t="shared" si="0"/>
        <v>УНІВЕР.УА/Ярослав Мудрий: Фонд Акцiй</v>
      </c>
      <c r="C58" s="133">
        <f t="shared" si="0"/>
        <v>28.893130000000003</v>
      </c>
      <c r="D58" s="134">
        <f t="shared" si="0"/>
        <v>0.03610522394241555</v>
      </c>
      <c r="E58" s="135">
        <f>G8</f>
        <v>0</v>
      </c>
    </row>
    <row r="59" spans="2:5" ht="14.25">
      <c r="B59" s="131" t="str">
        <f aca="true" t="shared" si="1" ref="B59:D63">B14</f>
        <v>Альтус-Стратегічний</v>
      </c>
      <c r="C59" s="38">
        <f t="shared" si="1"/>
        <v>2.376729999999981</v>
      </c>
      <c r="D59" s="102">
        <f t="shared" si="1"/>
        <v>0.006584720024103259</v>
      </c>
      <c r="E59" s="40">
        <f>G14</f>
        <v>0</v>
      </c>
    </row>
    <row r="60" spans="2:5" ht="14.25">
      <c r="B60" s="131" t="str">
        <f t="shared" si="1"/>
        <v>Бонум Оптімум</v>
      </c>
      <c r="C60" s="38">
        <f t="shared" si="1"/>
        <v>-0.687</v>
      </c>
      <c r="D60" s="102">
        <f t="shared" si="1"/>
        <v>-0.0009581712637489795</v>
      </c>
      <c r="E60" s="40">
        <f>G15</f>
        <v>0</v>
      </c>
    </row>
    <row r="61" spans="2:5" ht="14.25">
      <c r="B61" s="131" t="str">
        <f t="shared" si="1"/>
        <v>ТАСК Ресурс</v>
      </c>
      <c r="C61" s="38">
        <f t="shared" si="1"/>
        <v>-46.2365</v>
      </c>
      <c r="D61" s="102">
        <f t="shared" si="1"/>
        <v>-0.0445367689116217</v>
      </c>
      <c r="E61" s="40">
        <f>G16</f>
        <v>0</v>
      </c>
    </row>
    <row r="62" spans="2:5" ht="14.25">
      <c r="B62" s="131" t="str">
        <f t="shared" si="1"/>
        <v>Надбання</v>
      </c>
      <c r="C62" s="38">
        <f t="shared" si="1"/>
        <v>16.02134000000008</v>
      </c>
      <c r="D62" s="102">
        <f t="shared" si="1"/>
        <v>0.019381109385223815</v>
      </c>
      <c r="E62" s="40">
        <f>G17</f>
        <v>-3.9285911332133856</v>
      </c>
    </row>
    <row r="63" spans="2:5" ht="14.25">
      <c r="B63" s="131" t="str">
        <f t="shared" si="1"/>
        <v>КІНТО-Класичний</v>
      </c>
      <c r="C63" s="38">
        <f t="shared" si="1"/>
        <v>307.65994999999924</v>
      </c>
      <c r="D63" s="102">
        <f t="shared" si="1"/>
        <v>0.01308352492369629</v>
      </c>
      <c r="E63" s="40">
        <f>G18</f>
        <v>-25.673212260653056</v>
      </c>
    </row>
    <row r="64" spans="2:5" ht="14.25">
      <c r="B64" s="142" t="s">
        <v>55</v>
      </c>
      <c r="C64" s="143">
        <f>C19-SUM(C54:C63)</f>
        <v>80.06495999999947</v>
      </c>
      <c r="D64" s="144"/>
      <c r="E64" s="143">
        <f>G19-SUM(E54:E63)</f>
        <v>0</v>
      </c>
    </row>
    <row r="65" spans="2:5" ht="15">
      <c r="B65" s="140" t="s">
        <v>49</v>
      </c>
      <c r="C65" s="141">
        <f>SUM(C54:C64)</f>
        <v>684.358099999999</v>
      </c>
      <c r="D65" s="141"/>
      <c r="E65" s="141">
        <f>SUM(E54:E64)</f>
        <v>-0.1399607746454663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0" t="s">
        <v>25</v>
      </c>
      <c r="B1" s="71" t="s">
        <v>89</v>
      </c>
      <c r="C1" s="10"/>
    </row>
    <row r="2" spans="1:3" ht="14.25">
      <c r="A2" s="163" t="s">
        <v>20</v>
      </c>
      <c r="B2" s="164">
        <v>-0.04453676891155656</v>
      </c>
      <c r="C2" s="10"/>
    </row>
    <row r="3" spans="1:3" ht="14.25">
      <c r="A3" s="145" t="s">
        <v>72</v>
      </c>
      <c r="B3" s="151">
        <v>-0.006214665742030889</v>
      </c>
      <c r="C3" s="10"/>
    </row>
    <row r="4" spans="1:3" ht="14.25">
      <c r="A4" s="145" t="s">
        <v>85</v>
      </c>
      <c r="B4" s="151">
        <v>-0.0009581712637688478</v>
      </c>
      <c r="C4" s="10"/>
    </row>
    <row r="5" spans="1:3" ht="14.25">
      <c r="A5" s="145" t="s">
        <v>81</v>
      </c>
      <c r="B5" s="152">
        <v>0.003918143070622548</v>
      </c>
      <c r="C5" s="10"/>
    </row>
    <row r="6" spans="1:3" ht="14.25">
      <c r="A6" s="145" t="s">
        <v>60</v>
      </c>
      <c r="B6" s="152">
        <v>0.004519680454681874</v>
      </c>
      <c r="C6" s="10"/>
    </row>
    <row r="7" spans="1:3" ht="14.25">
      <c r="A7" s="145" t="s">
        <v>62</v>
      </c>
      <c r="B7" s="152">
        <v>0.00523018880887971</v>
      </c>
      <c r="C7" s="10"/>
    </row>
    <row r="8" spans="1:3" ht="14.25">
      <c r="A8" s="145" t="s">
        <v>82</v>
      </c>
      <c r="B8" s="152">
        <v>0.005433445945315363</v>
      </c>
      <c r="C8" s="10"/>
    </row>
    <row r="9" spans="1:3" ht="14.25">
      <c r="A9" s="145" t="s">
        <v>63</v>
      </c>
      <c r="B9" s="152">
        <v>0.006584720024081614</v>
      </c>
      <c r="C9" s="10"/>
    </row>
    <row r="10" spans="1:3" ht="14.25">
      <c r="A10" s="145" t="s">
        <v>110</v>
      </c>
      <c r="B10" s="152">
        <v>0.009645835467911645</v>
      </c>
      <c r="C10" s="10"/>
    </row>
    <row r="11" spans="1:3" ht="14.25">
      <c r="A11" s="145" t="s">
        <v>78</v>
      </c>
      <c r="B11" s="152">
        <v>0.012015524073963446</v>
      </c>
      <c r="C11" s="10"/>
    </row>
    <row r="12" spans="1:3" ht="14.25">
      <c r="A12" s="145" t="s">
        <v>76</v>
      </c>
      <c r="B12" s="152">
        <v>0.014182490579461193</v>
      </c>
      <c r="C12" s="10"/>
    </row>
    <row r="13" spans="1:3" ht="14.25">
      <c r="A13" s="145" t="s">
        <v>23</v>
      </c>
      <c r="B13" s="152">
        <v>0.02425801241749803</v>
      </c>
      <c r="C13" s="10"/>
    </row>
    <row r="14" spans="1:3" ht="14.25">
      <c r="A14" s="145" t="s">
        <v>83</v>
      </c>
      <c r="B14" s="152">
        <v>0.025762209675050496</v>
      </c>
      <c r="C14" s="10"/>
    </row>
    <row r="15" spans="1:3" ht="14.25">
      <c r="A15" s="145" t="s">
        <v>80</v>
      </c>
      <c r="B15" s="152">
        <v>0.036105223942426656</v>
      </c>
      <c r="C15" s="10"/>
    </row>
    <row r="16" spans="1:3" ht="14.25">
      <c r="A16" s="145" t="s">
        <v>59</v>
      </c>
      <c r="B16" s="152">
        <v>0.04033959744612914</v>
      </c>
      <c r="C16" s="10"/>
    </row>
    <row r="17" spans="1:3" ht="14.25">
      <c r="A17" s="146" t="s">
        <v>30</v>
      </c>
      <c r="B17" s="151">
        <v>0.009085697732577695</v>
      </c>
      <c r="C17" s="10"/>
    </row>
    <row r="18" spans="1:3" ht="14.25">
      <c r="A18" s="146" t="s">
        <v>1</v>
      </c>
      <c r="B18" s="151">
        <v>0.04318996415770604</v>
      </c>
      <c r="C18" s="10"/>
    </row>
    <row r="19" spans="1:3" ht="14.25">
      <c r="A19" s="146" t="s">
        <v>0</v>
      </c>
      <c r="B19" s="151">
        <v>0.023345607951092306</v>
      </c>
      <c r="C19" s="61"/>
    </row>
    <row r="20" spans="1:3" ht="14.25">
      <c r="A20" s="146" t="s">
        <v>31</v>
      </c>
      <c r="B20" s="151">
        <v>0.014969187611671542</v>
      </c>
      <c r="C20" s="9"/>
    </row>
    <row r="21" spans="1:3" ht="14.25">
      <c r="A21" s="146" t="s">
        <v>32</v>
      </c>
      <c r="B21" s="151">
        <v>-0.00515324214780577</v>
      </c>
      <c r="C21" s="81"/>
    </row>
    <row r="22" spans="1:3" ht="14.25">
      <c r="A22" s="146" t="s">
        <v>33</v>
      </c>
      <c r="B22" s="151">
        <v>0.01315068493150685</v>
      </c>
      <c r="C22" s="10"/>
    </row>
    <row r="23" spans="1:3" ht="15" thickBot="1">
      <c r="A23" s="147" t="s">
        <v>112</v>
      </c>
      <c r="B23" s="153">
        <v>-0.022835584415580756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3" t="s">
        <v>108</v>
      </c>
      <c r="B1" s="173"/>
      <c r="C1" s="173"/>
      <c r="D1" s="173"/>
      <c r="E1" s="173"/>
      <c r="F1" s="173"/>
      <c r="G1" s="173"/>
      <c r="H1" s="173"/>
      <c r="I1" s="173"/>
      <c r="J1" s="173"/>
      <c r="K1" s="13"/>
      <c r="L1" s="14"/>
      <c r="M1" s="14"/>
    </row>
    <row r="2" spans="1:10" ht="30.75" thickBot="1">
      <c r="A2" s="15" t="s">
        <v>41</v>
      </c>
      <c r="B2" s="15" t="s">
        <v>25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6" t="s">
        <v>34</v>
      </c>
      <c r="C3" s="117" t="s">
        <v>39</v>
      </c>
      <c r="D3" s="118" t="s">
        <v>40</v>
      </c>
      <c r="E3" s="119">
        <v>1424464.27</v>
      </c>
      <c r="F3" s="120">
        <v>766</v>
      </c>
      <c r="G3" s="119">
        <v>1859.6139295039166</v>
      </c>
      <c r="H3" s="55">
        <v>1000</v>
      </c>
      <c r="I3" s="116" t="s">
        <v>24</v>
      </c>
      <c r="J3" s="121" t="s">
        <v>106</v>
      </c>
    </row>
    <row r="4" spans="1:10" ht="14.25" customHeight="1">
      <c r="A4" s="21">
        <v>2</v>
      </c>
      <c r="B4" s="116" t="s">
        <v>120</v>
      </c>
      <c r="C4" s="117" t="s">
        <v>39</v>
      </c>
      <c r="D4" s="118" t="s">
        <v>118</v>
      </c>
      <c r="E4" s="119">
        <v>1296225.42</v>
      </c>
      <c r="F4" s="120">
        <v>2941</v>
      </c>
      <c r="G4" s="119">
        <v>440.7430873852431</v>
      </c>
      <c r="H4" s="88">
        <v>1000</v>
      </c>
      <c r="I4" s="116" t="s">
        <v>21</v>
      </c>
      <c r="J4" s="121" t="s">
        <v>35</v>
      </c>
    </row>
    <row r="5" spans="1:10" ht="14.25">
      <c r="A5" s="21">
        <v>3</v>
      </c>
      <c r="B5" s="116" t="s">
        <v>69</v>
      </c>
      <c r="C5" s="117" t="s">
        <v>39</v>
      </c>
      <c r="D5" s="118" t="s">
        <v>40</v>
      </c>
      <c r="E5" s="119">
        <v>463269.41</v>
      </c>
      <c r="F5" s="120">
        <v>679</v>
      </c>
      <c r="G5" s="119">
        <v>682.2818998527246</v>
      </c>
      <c r="H5" s="55">
        <v>1000</v>
      </c>
      <c r="I5" s="116" t="s">
        <v>70</v>
      </c>
      <c r="J5" s="121" t="s">
        <v>48</v>
      </c>
    </row>
    <row r="6" spans="1:10" ht="15.75" thickBot="1">
      <c r="A6" s="174" t="s">
        <v>49</v>
      </c>
      <c r="B6" s="175"/>
      <c r="C6" s="122" t="s">
        <v>50</v>
      </c>
      <c r="D6" s="122" t="s">
        <v>50</v>
      </c>
      <c r="E6" s="104">
        <f>SUM(E3:E5)</f>
        <v>3183959.1</v>
      </c>
      <c r="F6" s="105">
        <f>SUM(F3:F5)</f>
        <v>4386</v>
      </c>
      <c r="G6" s="122" t="s">
        <v>50</v>
      </c>
      <c r="H6" s="122" t="s">
        <v>50</v>
      </c>
      <c r="I6" s="122" t="s">
        <v>50</v>
      </c>
      <c r="J6" s="123" t="s">
        <v>50</v>
      </c>
    </row>
  </sheetData>
  <mergeCells count="2">
    <mergeCell ref="A1:J1"/>
    <mergeCell ref="A6:B6"/>
  </mergeCells>
  <hyperlinks>
    <hyperlink ref="J6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85" t="s">
        <v>100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5.75" customHeight="1" thickBot="1">
      <c r="A2" s="178" t="s">
        <v>41</v>
      </c>
      <c r="B2" s="108"/>
      <c r="C2" s="109"/>
      <c r="D2" s="110"/>
      <c r="E2" s="180" t="s">
        <v>68</v>
      </c>
      <c r="F2" s="180"/>
      <c r="G2" s="180"/>
      <c r="H2" s="180"/>
      <c r="I2" s="180"/>
      <c r="J2" s="180"/>
    </row>
    <row r="3" spans="1:10" ht="75.75" thickBot="1">
      <c r="A3" s="179"/>
      <c r="B3" s="111" t="s">
        <v>25</v>
      </c>
      <c r="C3" s="26" t="s">
        <v>13</v>
      </c>
      <c r="D3" s="26" t="s">
        <v>14</v>
      </c>
      <c r="E3" s="17" t="s">
        <v>97</v>
      </c>
      <c r="F3" s="17" t="s">
        <v>116</v>
      </c>
      <c r="G3" s="17" t="s">
        <v>117</v>
      </c>
      <c r="H3" s="17" t="s">
        <v>91</v>
      </c>
      <c r="I3" s="17" t="s">
        <v>51</v>
      </c>
      <c r="J3" s="17" t="s">
        <v>98</v>
      </c>
    </row>
    <row r="4" spans="1:10" ht="14.25" collapsed="1">
      <c r="A4" s="21">
        <v>1</v>
      </c>
      <c r="B4" s="27" t="s">
        <v>69</v>
      </c>
      <c r="C4" s="112">
        <v>38441</v>
      </c>
      <c r="D4" s="112">
        <v>38625</v>
      </c>
      <c r="E4" s="106">
        <v>-0.002427128228512987</v>
      </c>
      <c r="F4" s="106">
        <v>-0.04665659550176515</v>
      </c>
      <c r="G4" s="106">
        <v>-0.20322351338271427</v>
      </c>
      <c r="H4" s="106">
        <v>-0.018296304223215598</v>
      </c>
      <c r="I4" s="106">
        <v>-0.31771810014727553</v>
      </c>
      <c r="J4" s="113">
        <v>-0.03199706669685953</v>
      </c>
    </row>
    <row r="5" spans="1:10" ht="14.25" collapsed="1">
      <c r="A5" s="21">
        <v>2</v>
      </c>
      <c r="B5" s="27" t="s">
        <v>120</v>
      </c>
      <c r="C5" s="112">
        <v>39048</v>
      </c>
      <c r="D5" s="112">
        <v>39140</v>
      </c>
      <c r="E5" s="106">
        <v>-0.07079597258957393</v>
      </c>
      <c r="F5" s="106">
        <v>-0.10566775367515979</v>
      </c>
      <c r="G5" s="106" t="s">
        <v>22</v>
      </c>
      <c r="H5" s="106">
        <v>0.16801403941829252</v>
      </c>
      <c r="I5" s="106">
        <v>-0.559256912614756</v>
      </c>
      <c r="J5" s="113">
        <v>-0.07614065599925901</v>
      </c>
    </row>
    <row r="6" spans="1:10" ht="14.25">
      <c r="A6" s="21">
        <v>3</v>
      </c>
      <c r="B6" s="27" t="s">
        <v>34</v>
      </c>
      <c r="C6" s="112">
        <v>39100</v>
      </c>
      <c r="D6" s="112">
        <v>39268</v>
      </c>
      <c r="E6" s="106">
        <v>0.013664670590173733</v>
      </c>
      <c r="F6" s="106">
        <v>0.03524648606550551</v>
      </c>
      <c r="G6" s="106">
        <v>0.19787942134506453</v>
      </c>
      <c r="H6" s="106">
        <v>0.13934397758830186</v>
      </c>
      <c r="I6" s="106">
        <v>0.8596139295038308</v>
      </c>
      <c r="J6" s="113">
        <v>0.06403778402719373</v>
      </c>
    </row>
    <row r="7" spans="1:10" ht="15.75" thickBot="1">
      <c r="A7" s="154"/>
      <c r="B7" s="159" t="s">
        <v>111</v>
      </c>
      <c r="C7" s="160" t="s">
        <v>50</v>
      </c>
      <c r="D7" s="160" t="s">
        <v>50</v>
      </c>
      <c r="E7" s="161">
        <f>AVERAGE(E4:E6)</f>
        <v>-0.01985281007597106</v>
      </c>
      <c r="F7" s="161">
        <f>AVERAGE(F4:F6)</f>
        <v>-0.03902595437047315</v>
      </c>
      <c r="G7" s="161">
        <f>AVERAGE(G4:G6)</f>
        <v>-0.0026720460188248696</v>
      </c>
      <c r="H7" s="161">
        <f>AVERAGE(H4:H6)</f>
        <v>0.09635390426112626</v>
      </c>
      <c r="I7" s="161">
        <f>AVERAGE(I4:I6)</f>
        <v>-0.00578702775273358</v>
      </c>
      <c r="J7" s="160" t="s">
        <v>50</v>
      </c>
    </row>
    <row r="8" spans="1:10" ht="15" thickBot="1">
      <c r="A8" s="186" t="s">
        <v>99</v>
      </c>
      <c r="B8" s="186"/>
      <c r="C8" s="186"/>
      <c r="D8" s="186"/>
      <c r="E8" s="186"/>
      <c r="F8" s="186"/>
      <c r="G8" s="186"/>
      <c r="H8" s="186"/>
      <c r="I8" s="186"/>
      <c r="J8" s="186"/>
    </row>
    <row r="9" spans="2:9" ht="14.25">
      <c r="B9" s="29"/>
      <c r="C9" s="30"/>
      <c r="D9" s="30"/>
      <c r="E9" s="29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8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4">
    <mergeCell ref="A2:A3"/>
    <mergeCell ref="A1:J1"/>
    <mergeCell ref="E2:J2"/>
    <mergeCell ref="A8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8"/>
  <sheetViews>
    <sheetView zoomScale="85" zoomScaleNormal="85" workbookViewId="0" topLeftCell="A1">
      <selection activeCell="B6" sqref="B6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2" t="s">
        <v>94</v>
      </c>
      <c r="B1" s="182"/>
      <c r="C1" s="182"/>
      <c r="D1" s="182"/>
      <c r="E1" s="182"/>
      <c r="F1" s="182"/>
      <c r="G1" s="182"/>
    </row>
    <row r="2" spans="1:7" s="31" customFormat="1" ht="15.75" customHeight="1" thickBot="1">
      <c r="A2" s="178" t="s">
        <v>41</v>
      </c>
      <c r="B2" s="96"/>
      <c r="C2" s="183" t="s">
        <v>26</v>
      </c>
      <c r="D2" s="184"/>
      <c r="E2" s="183" t="s">
        <v>27</v>
      </c>
      <c r="F2" s="184"/>
      <c r="G2" s="97"/>
    </row>
    <row r="3" spans="1:7" s="31" customFormat="1" ht="45.75" thickBot="1">
      <c r="A3" s="179"/>
      <c r="B3" s="35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105</v>
      </c>
    </row>
    <row r="4" spans="1:7" s="31" customFormat="1" ht="14.25">
      <c r="A4" s="21">
        <v>1</v>
      </c>
      <c r="B4" s="37" t="s">
        <v>34</v>
      </c>
      <c r="C4" s="38">
        <v>19.202439999999946</v>
      </c>
      <c r="D4" s="106">
        <v>0.013664670590248614</v>
      </c>
      <c r="E4" s="39">
        <v>0</v>
      </c>
      <c r="F4" s="106">
        <v>0</v>
      </c>
      <c r="G4" s="40">
        <v>0</v>
      </c>
    </row>
    <row r="5" spans="1:7" s="31" customFormat="1" ht="14.25">
      <c r="A5" s="21">
        <v>2</v>
      </c>
      <c r="B5" s="37" t="s">
        <v>69</v>
      </c>
      <c r="C5" s="38">
        <v>-1.1271500000000234</v>
      </c>
      <c r="D5" s="106">
        <v>-0.0024271282285123377</v>
      </c>
      <c r="E5" s="39">
        <v>0</v>
      </c>
      <c r="F5" s="106">
        <v>0</v>
      </c>
      <c r="G5" s="40">
        <v>0</v>
      </c>
    </row>
    <row r="6" spans="1:7" s="31" customFormat="1" ht="14.25">
      <c r="A6" s="21">
        <v>3</v>
      </c>
      <c r="B6" s="37" t="s">
        <v>120</v>
      </c>
      <c r="C6" s="38">
        <v>-98.75930000000004</v>
      </c>
      <c r="D6" s="106">
        <v>-0.07079597258957793</v>
      </c>
      <c r="E6" s="39">
        <v>0</v>
      </c>
      <c r="F6" s="106">
        <v>0</v>
      </c>
      <c r="G6" s="40">
        <v>0</v>
      </c>
    </row>
    <row r="7" spans="1:7" s="31" customFormat="1" ht="15.75" thickBot="1">
      <c r="A7" s="124"/>
      <c r="B7" s="98" t="s">
        <v>49</v>
      </c>
      <c r="C7" s="125">
        <v>-80.68401000000011</v>
      </c>
      <c r="D7" s="103">
        <v>-0.02471449628072825</v>
      </c>
      <c r="E7" s="100">
        <v>0</v>
      </c>
      <c r="F7" s="103">
        <v>0</v>
      </c>
      <c r="G7" s="101">
        <v>0</v>
      </c>
    </row>
    <row r="8" s="31" customFormat="1" ht="14.25">
      <c r="D8" s="41"/>
    </row>
    <row r="9" spans="1:4" s="31" customFormat="1" ht="14.25">
      <c r="A9" s="29"/>
      <c r="D9" s="41"/>
    </row>
    <row r="10" spans="1:4" s="31" customFormat="1" ht="14.25">
      <c r="A10" s="29"/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/>
    <row r="30" s="31" customFormat="1" ht="14.25"/>
    <row r="31" spans="8:9" s="31" customFormat="1" ht="14.25">
      <c r="H31" s="22"/>
      <c r="I31" s="22"/>
    </row>
    <row r="34" spans="2:5" ht="30.75" thickBot="1">
      <c r="B34" s="42" t="s">
        <v>25</v>
      </c>
      <c r="C34" s="35" t="s">
        <v>56</v>
      </c>
      <c r="D34" s="35" t="s">
        <v>57</v>
      </c>
      <c r="E34" s="36" t="s">
        <v>53</v>
      </c>
    </row>
    <row r="35" spans="1:5" ht="14.25">
      <c r="A35" s="22">
        <v>1</v>
      </c>
      <c r="B35" s="37" t="str">
        <f aca="true" t="shared" si="0" ref="B35:D36">B4</f>
        <v>Збалансований фонд "Паритет"</v>
      </c>
      <c r="C35" s="129">
        <f t="shared" si="0"/>
        <v>19.202439999999946</v>
      </c>
      <c r="D35" s="106">
        <f t="shared" si="0"/>
        <v>0.013664670590248614</v>
      </c>
      <c r="E35" s="130">
        <f>G4</f>
        <v>0</v>
      </c>
    </row>
    <row r="36" spans="1:5" ht="14.25">
      <c r="A36" s="22">
        <v>2</v>
      </c>
      <c r="B36" s="37" t="str">
        <f t="shared" si="0"/>
        <v>Оптімум</v>
      </c>
      <c r="C36" s="129">
        <f t="shared" si="0"/>
        <v>-1.1271500000000234</v>
      </c>
      <c r="D36" s="106">
        <f t="shared" si="0"/>
        <v>-0.0024271282285123377</v>
      </c>
      <c r="E36" s="130">
        <f>G5</f>
        <v>0</v>
      </c>
    </row>
    <row r="37" spans="1:5" ht="14.25">
      <c r="A37" s="22">
        <v>3</v>
      </c>
      <c r="B37" s="37" t="str">
        <f>B6</f>
        <v>ТАСК Український Капітал</v>
      </c>
      <c r="C37" s="129">
        <f>C6</f>
        <v>-98.75930000000004</v>
      </c>
      <c r="D37" s="106">
        <f>D6</f>
        <v>-0.07079597258957793</v>
      </c>
      <c r="E37" s="130">
        <f>G6</f>
        <v>0</v>
      </c>
    </row>
    <row r="38" ht="14.25">
      <c r="B38" s="37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25</v>
      </c>
      <c r="B1" s="71" t="s">
        <v>89</v>
      </c>
      <c r="C1" s="10"/>
      <c r="D1" s="10"/>
    </row>
    <row r="2" spans="1:4" ht="14.25">
      <c r="A2" s="27" t="s">
        <v>120</v>
      </c>
      <c r="B2" s="106">
        <v>-0.07079597258957393</v>
      </c>
      <c r="C2" s="10"/>
      <c r="D2" s="10"/>
    </row>
    <row r="3" spans="1:4" ht="14.25">
      <c r="A3" s="27" t="s">
        <v>69</v>
      </c>
      <c r="B3" s="106">
        <v>-0.002427128228512987</v>
      </c>
      <c r="C3" s="10"/>
      <c r="D3" s="10"/>
    </row>
    <row r="4" spans="1:4" ht="14.25">
      <c r="A4" s="27" t="s">
        <v>34</v>
      </c>
      <c r="B4" s="148">
        <v>0.013664670590173733</v>
      </c>
      <c r="C4" s="10"/>
      <c r="D4" s="10"/>
    </row>
    <row r="5" spans="1:4" ht="14.25">
      <c r="A5" s="27" t="s">
        <v>30</v>
      </c>
      <c r="B5" s="149">
        <v>-0.01985281007597106</v>
      </c>
      <c r="C5" s="10"/>
      <c r="D5" s="10"/>
    </row>
    <row r="6" spans="1:4" ht="14.25">
      <c r="A6" s="27" t="s">
        <v>1</v>
      </c>
      <c r="B6" s="149">
        <v>0.04318996415770604</v>
      </c>
      <c r="C6" s="10"/>
      <c r="D6" s="10"/>
    </row>
    <row r="7" spans="1:4" ht="14.25">
      <c r="A7" s="27" t="s">
        <v>0</v>
      </c>
      <c r="B7" s="149">
        <v>0.023345607951092306</v>
      </c>
      <c r="C7" s="10"/>
      <c r="D7" s="10"/>
    </row>
    <row r="8" spans="1:4" ht="14.25">
      <c r="A8" s="27" t="s">
        <v>31</v>
      </c>
      <c r="B8" s="149">
        <v>0.014969187611671542</v>
      </c>
      <c r="C8" s="10"/>
      <c r="D8" s="10"/>
    </row>
    <row r="9" spans="1:4" ht="14.25">
      <c r="A9" s="27" t="s">
        <v>32</v>
      </c>
      <c r="B9" s="149">
        <v>-0.00515324214780577</v>
      </c>
      <c r="C9" s="10"/>
      <c r="D9" s="10"/>
    </row>
    <row r="10" spans="1:4" ht="14.25">
      <c r="A10" s="27" t="s">
        <v>33</v>
      </c>
      <c r="B10" s="149">
        <v>0.01315068493150685</v>
      </c>
      <c r="C10" s="10"/>
      <c r="D10" s="10"/>
    </row>
    <row r="11" spans="1:4" ht="15" thickBot="1">
      <c r="A11" s="83" t="s">
        <v>112</v>
      </c>
      <c r="B11" s="150">
        <v>-0.022835584415580756</v>
      </c>
      <c r="C11" s="10"/>
      <c r="D11" s="10"/>
    </row>
    <row r="12" spans="2:4" ht="12.75">
      <c r="B12" s="10"/>
      <c r="C12" s="10"/>
      <c r="D12" s="10"/>
    </row>
    <row r="13" spans="1:4" ht="14.25">
      <c r="A13" s="57"/>
      <c r="B13" s="58"/>
      <c r="C13" s="10"/>
      <c r="D13" s="10"/>
    </row>
    <row r="14" spans="1:4" ht="14.25">
      <c r="A14" s="57"/>
      <c r="B14" s="58"/>
      <c r="C14" s="10"/>
      <c r="D14" s="10"/>
    </row>
    <row r="15" spans="1:4" ht="14.25">
      <c r="A15" s="57"/>
      <c r="B15" s="58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2017-07-12T11:36:48Z</dcterms:modified>
  <cp:category/>
  <cp:version/>
  <cp:contentType/>
  <cp:contentStatus/>
</cp:coreProperties>
</file>