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760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<sst xmlns="http://schemas.openxmlformats.org/spreadsheetml/2006/main" count="351" uniqueCount="118">
  <si>
    <t>Індекс ПФТС</t>
  </si>
  <si>
    <t>Індекс УБ</t>
  </si>
  <si>
    <t>Відкриті ІСІ</t>
  </si>
  <si>
    <t>Інтервальні ІСІ</t>
  </si>
  <si>
    <t>Закриті ІСІ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</si>
  <si>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</si>
  <si>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</si>
  <si>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</si>
  <si>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</si>
  <si>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</si>
  <si>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</si>
  <si>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</si>
  <si>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</si>
  <si>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</si>
  <si>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</si>
  <si>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</si>
  <si>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</si>
  <si>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ТАСК Ресурс</t>
  </si>
  <si>
    <t>ТОВ КУА "ТАСК-Інвест"</t>
  </si>
  <si>
    <t>н.д.</t>
  </si>
  <si>
    <t>Надбання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</si>
  <si>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</si>
  <si>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</si>
  <si>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</si>
  <si>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</si>
  <si>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</si>
  <si>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</si>
  <si>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</si>
  <si>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</si>
  <si>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</si>
  <si>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http://www.task.ua/</t>
  </si>
  <si>
    <t>Форма</t>
  </si>
  <si>
    <t>Вид</t>
  </si>
  <si>
    <t>недиверс.</t>
  </si>
  <si>
    <t>пайовий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</si>
  <si>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</si>
  <si>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</si>
  <si>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</si>
  <si>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</si>
  <si>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</si>
  <si>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ТОВ КУА "АРТ - КАПІТАЛ Менеджмент"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</si>
  <si>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</si>
  <si>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</si>
  <si>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</si>
  <si>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</si>
  <si>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</si>
  <si>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Інші</t>
  </si>
  <si>
    <t>Зміна ВЧА, тис. грн.</t>
  </si>
  <si>
    <t>Зміна ВЧА, %</t>
  </si>
  <si>
    <t>Період</t>
  </si>
  <si>
    <t>Альтус-Збалансований</t>
  </si>
  <si>
    <t>http://www.altus.ua/</t>
  </si>
  <si>
    <t>Альтус-Депозит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</si>
  <si>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</si>
  <si>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</si>
  <si>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</si>
  <si>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</si>
  <si>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</si>
  <si>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Зміна з початку року</t>
  </si>
  <si>
    <t>КІНТО-Класичний</t>
  </si>
  <si>
    <t>http://www.kinto.com/</t>
  </si>
  <si>
    <t>КІНТО-Еквіті</t>
  </si>
  <si>
    <t>Індекс Української Біржі</t>
  </si>
  <si>
    <t>Індекс</t>
  </si>
  <si>
    <t>"Золотий" депозит (за офіційним курсом золота)</t>
  </si>
  <si>
    <t>1 місяць*</t>
  </si>
  <si>
    <t>Назва фонду*</t>
  </si>
  <si>
    <t>Зміна за місяць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</si>
  <si>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</si>
  <si>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</si>
  <si>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</si>
  <si>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Доходність відкритих фондів. Сортування за датою досягнення нормативів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</si>
  <si>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</si>
  <si>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</si>
  <si>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Доходність інтервальних фондів. Сортування за датою досягнення нормативів</t>
  </si>
  <si>
    <t>Доходність закритих фондів. Сортування за датою досягнення нормативів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</si>
  <si>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</si>
  <si>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</si>
  <si>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</si>
  <si>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</si>
  <si>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</si>
  <si>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</si>
  <si>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Відкриті фонди. Ренкінг за ВЧА</t>
  </si>
  <si>
    <t>Інтервальні фонди. Ренкінг за ВЧА</t>
  </si>
  <si>
    <t>Закриті фонди. Ренкінг за ВЧА</t>
  </si>
  <si>
    <t>6 місяців</t>
  </si>
  <si>
    <t>Середнє значення</t>
  </si>
  <si>
    <t>КІНТО-Казначейський</t>
  </si>
  <si>
    <t>1 рік</t>
  </si>
  <si>
    <t>1 місяць (з початку року)</t>
  </si>
  <si>
    <t>ТАСК Український Капітал</t>
  </si>
  <si>
    <t>WIG20 (Польща)</t>
  </si>
  <si>
    <t>спец.</t>
  </si>
  <si>
    <t>УНIВЕР.УА/Михайло Грушевський: Фонд Державних Паперiв</t>
  </si>
  <si>
    <t>ТОВ КУА "Універ Менеджмент"</t>
  </si>
  <si>
    <t>http://univer.ua/</t>
  </si>
  <si>
    <t>УНIВЕР.УА/Тарас Шевченко: Фонд Заощаджень</t>
  </si>
  <si>
    <t>Софіївський</t>
  </si>
  <si>
    <t>ТОВ КУА "ІВЕКС ЕССЕТ МЕНЕДЖМЕНТ"</t>
  </si>
  <si>
    <t>http://www.am.eavex.com.ua/</t>
  </si>
  <si>
    <t>УНІВЕР.УА/Володимир Великий: Фонд Збалансований</t>
  </si>
  <si>
    <t>УНІВЕР.УА/Ярослав Мудрий: Фонд Акцiй</t>
  </si>
  <si>
    <t>ОТП Класичний</t>
  </si>
  <si>
    <t>ТОВ КУА "ОТП Капітал"</t>
  </si>
  <si>
    <t>http://otpcapital.com.ua/</t>
  </si>
  <si>
    <t>ОТП Фонд Акцій</t>
  </si>
  <si>
    <t>Аргентум</t>
  </si>
  <si>
    <t>ТОВ КУА "ОЗОН"</t>
  </si>
  <si>
    <t>http://ozoncap.com/</t>
  </si>
  <si>
    <t>Аурум</t>
  </si>
  <si>
    <t>КІНТО-Голд</t>
  </si>
  <si>
    <t>спец. банк. мет.</t>
  </si>
  <si>
    <t>ПрАТ "КІНТО"</t>
  </si>
  <si>
    <t>з початку року</t>
  </si>
  <si>
    <t>DJI (США)</t>
  </si>
  <si>
    <t>грудень '22</t>
  </si>
  <si>
    <t>січень '23</t>
  </si>
  <si>
    <t>SHANGHAI SE COMPOSITE (Китай)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</si>
</sst>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%"/>
    <numFmt numFmtId="181" formatCode="dd/mm/yy;@"/>
    <numFmt numFmtId="182" formatCode="#,##0.00&quot; грн.&quot;;\-#,##0.00&quot; грн.&quot;"/>
    <numFmt numFmtId="183" formatCode="#,##0.00\ &quot;грн.&quot;"/>
    <numFmt numFmtId="184" formatCode="mmm/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7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b/>
      <sz val="14"/>
      <color indexed="21"/>
      <name val="Arial"/>
      <family val="2"/>
    </font>
    <font>
      <b/>
      <sz val="14"/>
      <color indexed="10"/>
      <name val="Arial"/>
      <family val="2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b/>
      <sz val="8.75"/>
      <color indexed="48"/>
      <name val="Arial Cyr"/>
      <family val="0"/>
    </font>
    <font>
      <b/>
      <sz val="8"/>
      <color indexed="12"/>
      <name val="Arial Cyr"/>
      <family val="0"/>
    </font>
    <font>
      <b/>
      <sz val="8.75"/>
      <color indexed="17"/>
      <name val="Arial Cyr"/>
      <family val="0"/>
    </font>
    <font>
      <b/>
      <sz val="8"/>
      <color indexed="17"/>
      <name val="Arial Cyr"/>
      <family val="0"/>
    </font>
    <font>
      <b/>
      <sz val="8.75"/>
      <color indexed="20"/>
      <name val="Arial Cyr"/>
      <family val="0"/>
    </font>
    <font>
      <b/>
      <sz val="8"/>
      <color indexed="20"/>
      <name val="Arial Cyr"/>
      <family val="0"/>
    </font>
    <font>
      <b/>
      <sz val="9.5"/>
      <color indexed="23"/>
      <name val="Arial Cyr"/>
      <family val="0"/>
    </font>
    <font>
      <b/>
      <sz val="8"/>
      <color indexed="23"/>
      <name val="Arial Cyr"/>
      <family val="0"/>
    </font>
    <font>
      <b/>
      <sz val="8.75"/>
      <color indexed="18"/>
      <name val="Arial Cyr"/>
      <family val="0"/>
    </font>
    <font>
      <b/>
      <sz val="8"/>
      <color indexed="18"/>
      <name val="Arial Cyr"/>
      <family val="0"/>
    </font>
    <font>
      <b/>
      <i/>
      <sz val="11"/>
      <color indexed="8"/>
      <name val="Arial Cyr"/>
      <family val="0"/>
    </font>
    <font>
      <b/>
      <i/>
      <sz val="11.5"/>
      <color indexed="8"/>
      <name val="Arial Cyr"/>
      <family val="0"/>
    </font>
    <font>
      <b/>
      <sz val="10.1"/>
      <color indexed="8"/>
      <name val="Arial Cyr"/>
      <family val="0"/>
    </font>
    <font>
      <sz val="9.5"/>
      <color indexed="8"/>
      <name val="Arial Cyr"/>
      <family val="0"/>
    </font>
    <font>
      <b/>
      <sz val="11"/>
      <color indexed="63"/>
      <name val="Arial Cyr"/>
      <family val="0"/>
    </font>
    <font>
      <sz val="11"/>
      <color indexed="63"/>
      <name val="Arial Cyr"/>
      <family val="0"/>
    </font>
    <font>
      <sz val="10"/>
      <color indexed="63"/>
      <name val="Arial Cyr"/>
      <family val="0"/>
    </font>
    <font>
      <b/>
      <i/>
      <sz val="12"/>
      <color indexed="8"/>
      <name val="Arial Cyr"/>
      <family val="0"/>
    </font>
    <font>
      <sz val="11.75"/>
      <color indexed="8"/>
      <name val="Arial Cyr"/>
      <family val="0"/>
    </font>
    <font>
      <sz val="9"/>
      <color indexed="23"/>
      <name val="Arial Cyr"/>
      <family val="0"/>
    </font>
    <font>
      <sz val="10"/>
      <color indexed="23"/>
      <name val="Arial Cyr"/>
      <family val="0"/>
    </font>
    <font>
      <sz val="10"/>
      <color indexed="55"/>
      <name val="Arial Cyr"/>
      <family val="0"/>
    </font>
    <font>
      <b/>
      <i/>
      <sz val="14"/>
      <color indexed="8"/>
      <name val="Arial Cyr"/>
      <family val="0"/>
    </font>
    <font>
      <sz val="8.75"/>
      <color indexed="8"/>
      <name val="Arial Cyr"/>
      <family val="0"/>
    </font>
    <font>
      <sz val="9.5"/>
      <color indexed="55"/>
      <name val="Arial Cyr"/>
      <family val="0"/>
    </font>
    <font>
      <sz val="9.5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48"/>
      <name val="Arial"/>
      <family val="2"/>
    </font>
    <font>
      <b/>
      <i/>
      <sz val="14"/>
      <color indexed="8"/>
      <name val="Arial"/>
      <family val="2"/>
    </font>
    <font>
      <b/>
      <sz val="14"/>
      <color indexed="12"/>
      <name val="Arial"/>
      <family val="2"/>
    </font>
    <font>
      <b/>
      <sz val="11.95"/>
      <color indexed="8"/>
      <name val="Arial"/>
      <family val="2"/>
    </font>
    <font>
      <b/>
      <sz val="10.1"/>
      <color indexed="8"/>
      <name val="Arial"/>
      <family val="2"/>
    </font>
    <font>
      <b/>
      <sz val="10"/>
      <color indexed="63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55"/>
      </left>
      <right style="dotted">
        <color indexed="55"/>
      </right>
      <top style="medium">
        <color indexed="21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10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3" borderId="0" applyNumberFormat="0" applyBorder="0" applyAlignment="0" applyProtection="0"/>
    <xf numFmtId="0" fontId="42" fillId="7" borderId="0" applyNumberFormat="0" applyBorder="0" applyAlignment="0" applyProtection="0"/>
    <xf numFmtId="0" fontId="42" fillId="6" borderId="0" applyNumberFormat="0" applyBorder="0" applyAlignment="0" applyProtection="0"/>
    <xf numFmtId="0" fontId="42" fillId="8" borderId="0" applyNumberFormat="0" applyBorder="0" applyAlignment="0" applyProtection="0"/>
    <xf numFmtId="0" fontId="42" fillId="7" borderId="0" applyNumberFormat="0" applyBorder="0" applyAlignment="0" applyProtection="0"/>
    <xf numFmtId="0" fontId="41" fillId="9" borderId="0" applyNumberFormat="0" applyBorder="0" applyAlignment="0" applyProtection="0"/>
    <xf numFmtId="0" fontId="41" fillId="3" borderId="0" applyNumberFormat="0" applyBorder="0" applyAlignment="0" applyProtection="0"/>
    <xf numFmtId="0" fontId="41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9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33" fillId="7" borderId="1" applyNumberFormat="0" applyAlignment="0" applyProtection="0"/>
    <xf numFmtId="0" fontId="34" fillId="14" borderId="2" applyNumberFormat="0" applyAlignment="0" applyProtection="0"/>
    <xf numFmtId="0" fontId="35" fillId="1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15" borderId="7" applyNumberFormat="0" applyAlignment="0" applyProtection="0"/>
    <xf numFmtId="0" fontId="26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193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10" fontId="8" fillId="0" borderId="0" xfId="63" applyNumberFormat="1" applyFont="1" applyFill="1" applyBorder="1" applyAlignment="1">
      <alignment horizontal="right" vertical="center"/>
    </xf>
    <xf numFmtId="10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3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 indent="1"/>
    </xf>
    <xf numFmtId="3" fontId="9" fillId="0" borderId="0" xfId="0" applyNumberFormat="1" applyFont="1" applyAlignment="1">
      <alignment horizontal="right" vertical="center" indent="1"/>
    </xf>
    <xf numFmtId="0" fontId="10" fillId="0" borderId="15" xfId="0" applyFont="1" applyBorder="1" applyAlignment="1">
      <alignment horizontal="center" vertical="center" wrapText="1"/>
    </xf>
    <xf numFmtId="14" fontId="10" fillId="0" borderId="16" xfId="0" applyNumberFormat="1" applyFont="1" applyBorder="1" applyAlignment="1">
      <alignment horizontal="center" vertical="center" wrapText="1"/>
    </xf>
    <xf numFmtId="0" fontId="16" fillId="0" borderId="14" xfId="55" applyFont="1" applyFill="1" applyBorder="1" applyAlignment="1">
      <alignment vertical="center" wrapText="1"/>
      <protection/>
    </xf>
    <xf numFmtId="10" fontId="16" fillId="0" borderId="17" xfId="56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14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 shrinkToFit="1"/>
    </xf>
    <xf numFmtId="4" fontId="9" fillId="0" borderId="20" xfId="0" applyNumberFormat="1" applyFont="1" applyFill="1" applyBorder="1" applyAlignment="1">
      <alignment horizontal="right" vertical="center" indent="1"/>
    </xf>
    <xf numFmtId="3" fontId="9" fillId="0" borderId="20" xfId="0" applyNumberFormat="1" applyFont="1" applyFill="1" applyBorder="1" applyAlignment="1">
      <alignment horizontal="right" vertical="center" indent="1"/>
    </xf>
    <xf numFmtId="4" fontId="9" fillId="0" borderId="21" xfId="0" applyNumberFormat="1" applyFont="1" applyFill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horizontal="right" vertical="center" indent="1"/>
    </xf>
    <xf numFmtId="0" fontId="10" fillId="0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0" fillId="0" borderId="23" xfId="0" applyFont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right" vertical="center" indent="1"/>
    </xf>
    <xf numFmtId="14" fontId="9" fillId="0" borderId="0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vertical="center" wrapText="1"/>
    </xf>
    <xf numFmtId="0" fontId="10" fillId="0" borderId="24" xfId="0" applyFont="1" applyBorder="1" applyAlignment="1">
      <alignment horizontal="center" vertical="center" wrapText="1"/>
    </xf>
    <xf numFmtId="0" fontId="18" fillId="0" borderId="0" xfId="42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3" fontId="9" fillId="0" borderId="17" xfId="0" applyNumberFormat="1" applyFont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vertical="center"/>
    </xf>
    <xf numFmtId="0" fontId="16" fillId="0" borderId="0" xfId="55" applyFont="1" applyFill="1" applyBorder="1" applyAlignment="1">
      <alignment vertical="center" wrapText="1"/>
      <protection/>
    </xf>
    <xf numFmtId="10" fontId="16" fillId="0" borderId="0" xfId="56" applyNumberFormat="1" applyFont="1" applyFill="1" applyBorder="1" applyAlignment="1">
      <alignment horizontal="center" vertical="center" wrapText="1"/>
      <protection/>
    </xf>
    <xf numFmtId="4" fontId="22" fillId="0" borderId="25" xfId="0" applyNumberFormat="1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0" fillId="0" borderId="18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10" fontId="16" fillId="0" borderId="29" xfId="56" applyNumberFormat="1" applyFont="1" applyFill="1" applyBorder="1" applyAlignment="1">
      <alignment horizontal="center" vertical="center" wrapText="1"/>
      <protection/>
    </xf>
    <xf numFmtId="0" fontId="23" fillId="0" borderId="2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 shrinkToFit="1"/>
    </xf>
    <xf numFmtId="4" fontId="22" fillId="0" borderId="0" xfId="0" applyNumberFormat="1" applyFont="1" applyFill="1" applyBorder="1" applyAlignment="1">
      <alignment horizontal="right" vertical="center" indent="1"/>
    </xf>
    <xf numFmtId="10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5" fillId="0" borderId="15" xfId="0" applyFont="1" applyBorder="1" applyAlignment="1">
      <alignment vertical="center" wrapText="1"/>
    </xf>
    <xf numFmtId="0" fontId="6" fillId="0" borderId="0" xfId="0" applyFont="1" applyAlignment="1">
      <alignment/>
    </xf>
    <xf numFmtId="182" fontId="2" fillId="0" borderId="0" xfId="53" applyNumberFormat="1" applyFont="1" applyFill="1" applyBorder="1" applyAlignment="1">
      <alignment horizontal="right" wrapText="1"/>
      <protection/>
    </xf>
    <xf numFmtId="0" fontId="9" fillId="0" borderId="0" xfId="0" applyFont="1" applyBorder="1" applyAlignment="1">
      <alignment/>
    </xf>
    <xf numFmtId="0" fontId="16" fillId="0" borderId="30" xfId="55" applyFont="1" applyFill="1" applyBorder="1" applyAlignment="1">
      <alignment vertical="center" wrapText="1"/>
      <protection/>
    </xf>
    <xf numFmtId="10" fontId="16" fillId="0" borderId="31" xfId="56" applyNumberFormat="1" applyFont="1" applyFill="1" applyBorder="1" applyAlignment="1">
      <alignment horizontal="center" vertical="center" wrapText="1"/>
      <protection/>
    </xf>
    <xf numFmtId="10" fontId="16" fillId="0" borderId="32" xfId="56" applyNumberFormat="1" applyFont="1" applyFill="1" applyBorder="1" applyAlignment="1">
      <alignment horizontal="center" vertical="center" wrapText="1"/>
      <protection/>
    </xf>
    <xf numFmtId="0" fontId="16" fillId="0" borderId="17" xfId="54" applyFont="1" applyFill="1" applyBorder="1" applyAlignment="1">
      <alignment vertical="center" wrapText="1"/>
      <protection/>
    </xf>
    <xf numFmtId="4" fontId="16" fillId="0" borderId="17" xfId="54" applyNumberFormat="1" applyFont="1" applyFill="1" applyBorder="1" applyAlignment="1">
      <alignment horizontal="right" vertical="center" wrapText="1" indent="1"/>
      <protection/>
    </xf>
    <xf numFmtId="3" fontId="16" fillId="0" borderId="17" xfId="54" applyNumberFormat="1" applyFont="1" applyFill="1" applyBorder="1" applyAlignment="1">
      <alignment horizontal="right" vertical="center" wrapText="1" indent="1"/>
      <protection/>
    </xf>
    <xf numFmtId="0" fontId="17" fillId="0" borderId="29" xfId="42" applyFont="1" applyFill="1" applyBorder="1" applyAlignment="1" applyProtection="1">
      <alignment vertical="center" wrapText="1"/>
      <protection/>
    </xf>
    <xf numFmtId="0" fontId="16" fillId="0" borderId="33" xfId="55" applyFont="1" applyFill="1" applyBorder="1" applyAlignment="1">
      <alignment vertical="center" wrapText="1"/>
      <protection/>
    </xf>
    <xf numFmtId="10" fontId="16" fillId="0" borderId="34" xfId="56" applyNumberFormat="1" applyFont="1" applyFill="1" applyBorder="1" applyAlignment="1">
      <alignment horizontal="center" vertical="center" wrapText="1"/>
      <protection/>
    </xf>
    <xf numFmtId="0" fontId="9" fillId="0" borderId="35" xfId="0" applyFont="1" applyFill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0" fillId="0" borderId="37" xfId="0" applyBorder="1" applyAlignment="1">
      <alignment/>
    </xf>
    <xf numFmtId="0" fontId="10" fillId="0" borderId="38" xfId="0" applyFont="1" applyFill="1" applyBorder="1" applyAlignment="1">
      <alignment horizontal="center" vertical="center" wrapText="1" shrinkToFit="1"/>
    </xf>
    <xf numFmtId="4" fontId="10" fillId="0" borderId="39" xfId="0" applyNumberFormat="1" applyFont="1" applyFill="1" applyBorder="1" applyAlignment="1">
      <alignment horizontal="right" vertical="center" indent="1"/>
    </xf>
    <xf numFmtId="3" fontId="10" fillId="0" borderId="40" xfId="0" applyNumberFormat="1" applyFont="1" applyFill="1" applyBorder="1" applyAlignment="1">
      <alignment horizontal="right" vertical="center" indent="1"/>
    </xf>
    <xf numFmtId="4" fontId="10" fillId="0" borderId="41" xfId="0" applyNumberFormat="1" applyFont="1" applyFill="1" applyBorder="1" applyAlignment="1">
      <alignment horizontal="right" vertical="center" indent="1"/>
    </xf>
    <xf numFmtId="10" fontId="9" fillId="0" borderId="20" xfId="64" applyNumberFormat="1" applyFont="1" applyFill="1" applyBorder="1" applyAlignment="1">
      <alignment horizontal="right" vertical="center" indent="1"/>
    </xf>
    <xf numFmtId="10" fontId="10" fillId="0" borderId="25" xfId="0" applyNumberFormat="1" applyFont="1" applyFill="1" applyBorder="1" applyAlignment="1">
      <alignment horizontal="right" vertical="center" indent="1"/>
    </xf>
    <xf numFmtId="4" fontId="24" fillId="0" borderId="25" xfId="57" applyNumberFormat="1" applyFont="1" applyFill="1" applyBorder="1" applyAlignment="1">
      <alignment horizontal="right" vertical="center" wrapText="1" indent="1"/>
      <protection/>
    </xf>
    <xf numFmtId="3" fontId="24" fillId="0" borderId="25" xfId="57" applyNumberFormat="1" applyFont="1" applyFill="1" applyBorder="1" applyAlignment="1">
      <alignment horizontal="right" vertical="center" wrapText="1" indent="1"/>
      <protection/>
    </xf>
    <xf numFmtId="10" fontId="16" fillId="0" borderId="17" xfId="56" applyNumberFormat="1" applyFont="1" applyFill="1" applyBorder="1" applyAlignment="1">
      <alignment horizontal="right" vertical="center" wrapText="1" indent="1"/>
      <protection/>
    </xf>
    <xf numFmtId="0" fontId="5" fillId="0" borderId="0" xfId="0" applyFont="1" applyBorder="1" applyAlignment="1">
      <alignment horizontal="left" vertical="center"/>
    </xf>
    <xf numFmtId="0" fontId="9" fillId="0" borderId="42" xfId="0" applyFont="1" applyBorder="1" applyAlignment="1">
      <alignment vertical="center"/>
    </xf>
    <xf numFmtId="14" fontId="9" fillId="0" borderId="42" xfId="0" applyNumberFormat="1" applyFont="1" applyBorder="1" applyAlignment="1">
      <alignment horizontal="center" vertical="center"/>
    </xf>
    <xf numFmtId="14" fontId="9" fillId="0" borderId="43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14" fontId="16" fillId="0" borderId="17" xfId="55" applyNumberFormat="1" applyFont="1" applyFill="1" applyBorder="1" applyAlignment="1">
      <alignment horizontal="center" vertical="center" wrapText="1"/>
      <protection/>
    </xf>
    <xf numFmtId="10" fontId="16" fillId="0" borderId="44" xfId="58" applyNumberFormat="1" applyFont="1" applyFill="1" applyBorder="1" applyAlignment="1">
      <alignment horizontal="right" vertical="center" wrapText="1" indent="1"/>
      <protection/>
    </xf>
    <xf numFmtId="10" fontId="9" fillId="0" borderId="0" xfId="0" applyNumberFormat="1" applyFont="1" applyFill="1" applyBorder="1" applyAlignment="1">
      <alignment horizontal="center" vertical="center"/>
    </xf>
    <xf numFmtId="4" fontId="16" fillId="0" borderId="17" xfId="54" applyNumberFormat="1" applyFont="1" applyFill="1" applyBorder="1" applyAlignment="1">
      <alignment horizontal="center" vertical="center" wrapText="1"/>
      <protection/>
    </xf>
    <xf numFmtId="3" fontId="16" fillId="0" borderId="17" xfId="54" applyNumberFormat="1" applyFont="1" applyFill="1" applyBorder="1" applyAlignment="1">
      <alignment horizontal="center" vertical="center" wrapText="1"/>
      <protection/>
    </xf>
    <xf numFmtId="4" fontId="10" fillId="0" borderId="25" xfId="0" applyNumberFormat="1" applyFont="1" applyFill="1" applyBorder="1" applyAlignment="1">
      <alignment horizontal="center" vertical="center"/>
    </xf>
    <xf numFmtId="4" fontId="10" fillId="0" borderId="45" xfId="0" applyNumberFormat="1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4" fontId="10" fillId="0" borderId="40" xfId="0" applyNumberFormat="1" applyFont="1" applyFill="1" applyBorder="1" applyAlignment="1">
      <alignment horizontal="right" vertical="center" indent="1"/>
    </xf>
    <xf numFmtId="0" fontId="9" fillId="0" borderId="46" xfId="0" applyFont="1" applyFill="1" applyBorder="1" applyAlignment="1">
      <alignment vertical="center"/>
    </xf>
    <xf numFmtId="4" fontId="10" fillId="0" borderId="32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 vertical="center"/>
    </xf>
    <xf numFmtId="4" fontId="9" fillId="0" borderId="20" xfId="0" applyNumberFormat="1" applyFont="1" applyFill="1" applyBorder="1" applyAlignment="1">
      <alignment vertical="center"/>
    </xf>
    <xf numFmtId="10" fontId="9" fillId="0" borderId="47" xfId="0" applyNumberFormat="1" applyFont="1" applyBorder="1" applyAlignment="1">
      <alignment horizontal="right" vertical="center" indent="1"/>
    </xf>
    <xf numFmtId="10" fontId="9" fillId="0" borderId="29" xfId="0" applyNumberFormat="1" applyFont="1" applyBorder="1" applyAlignment="1">
      <alignment horizontal="right" vertical="center" indent="1"/>
    </xf>
    <xf numFmtId="10" fontId="0" fillId="0" borderId="47" xfId="0" applyNumberFormat="1" applyBorder="1" applyAlignment="1">
      <alignment horizontal="right" vertical="center" indent="1"/>
    </xf>
    <xf numFmtId="10" fontId="9" fillId="0" borderId="0" xfId="0" applyNumberFormat="1" applyFont="1" applyAlignment="1">
      <alignment horizontal="right" vertical="center" indent="1"/>
    </xf>
    <xf numFmtId="2" fontId="9" fillId="0" borderId="0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 horizontal="right" vertical="center" indent="1"/>
    </xf>
    <xf numFmtId="2" fontId="9" fillId="0" borderId="0" xfId="0" applyNumberFormat="1" applyFont="1" applyAlignment="1">
      <alignment horizontal="right" vertical="center" indent="1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right" vertical="center" indent="1"/>
    </xf>
    <xf numFmtId="0" fontId="16" fillId="0" borderId="19" xfId="55" applyFont="1" applyFill="1" applyBorder="1" applyAlignment="1">
      <alignment horizontal="left" vertical="center" wrapText="1"/>
      <protection/>
    </xf>
    <xf numFmtId="0" fontId="14" fillId="0" borderId="19" xfId="0" applyFont="1" applyBorder="1" applyAlignment="1">
      <alignment horizontal="left" vertical="center" wrapText="1"/>
    </xf>
    <xf numFmtId="0" fontId="16" fillId="0" borderId="19" xfId="55" applyFont="1" applyFill="1" applyBorder="1" applyAlignment="1">
      <alignment vertical="center" wrapText="1"/>
      <protection/>
    </xf>
    <xf numFmtId="0" fontId="16" fillId="0" borderId="48" xfId="55" applyFont="1" applyFill="1" applyBorder="1" applyAlignment="1">
      <alignment vertical="center" wrapText="1"/>
      <protection/>
    </xf>
    <xf numFmtId="10" fontId="16" fillId="0" borderId="17" xfId="56" applyNumberFormat="1" applyFont="1" applyFill="1" applyBorder="1" applyAlignment="1">
      <alignment horizontal="right" vertical="center" indent="1"/>
      <protection/>
    </xf>
    <xf numFmtId="10" fontId="16" fillId="0" borderId="29" xfId="56" applyNumberFormat="1" applyFont="1" applyFill="1" applyBorder="1" applyAlignment="1">
      <alignment horizontal="right" vertical="center" indent="1"/>
      <protection/>
    </xf>
    <xf numFmtId="10" fontId="16" fillId="0" borderId="32" xfId="56" applyNumberFormat="1" applyFont="1" applyFill="1" applyBorder="1" applyAlignment="1">
      <alignment horizontal="right" vertical="center" indent="1"/>
      <protection/>
    </xf>
    <xf numFmtId="10" fontId="16" fillId="0" borderId="21" xfId="56" applyNumberFormat="1" applyFont="1" applyFill="1" applyBorder="1" applyAlignment="1">
      <alignment horizontal="right" vertical="center" indent="1"/>
      <protection/>
    </xf>
    <xf numFmtId="10" fontId="16" fillId="0" borderId="49" xfId="56" applyNumberFormat="1" applyFont="1" applyFill="1" applyBorder="1" applyAlignment="1">
      <alignment horizontal="right" vertical="center" indent="1"/>
      <protection/>
    </xf>
    <xf numFmtId="10" fontId="16" fillId="0" borderId="41" xfId="56" applyNumberFormat="1" applyFont="1" applyFill="1" applyBorder="1" applyAlignment="1">
      <alignment horizontal="right" vertical="center" indent="1"/>
      <protection/>
    </xf>
    <xf numFmtId="0" fontId="24" fillId="0" borderId="14" xfId="55" applyFont="1" applyFill="1" applyBorder="1" applyAlignment="1">
      <alignment vertical="center" wrapText="1"/>
      <protection/>
    </xf>
    <xf numFmtId="14" fontId="24" fillId="0" borderId="17" xfId="55" applyNumberFormat="1" applyFont="1" applyFill="1" applyBorder="1" applyAlignment="1">
      <alignment horizontal="center" vertical="center" wrapText="1"/>
      <protection/>
    </xf>
    <xf numFmtId="10" fontId="24" fillId="0" borderId="17" xfId="56" applyNumberFormat="1" applyFont="1" applyFill="1" applyBorder="1" applyAlignment="1">
      <alignment horizontal="right" vertical="center" wrapText="1" indent="1"/>
      <protection/>
    </xf>
    <xf numFmtId="0" fontId="16" fillId="0" borderId="50" xfId="55" applyFont="1" applyFill="1" applyBorder="1" applyAlignment="1">
      <alignment horizontal="left" vertical="center" wrapText="1"/>
      <protection/>
    </xf>
    <xf numFmtId="10" fontId="16" fillId="0" borderId="51" xfId="56" applyNumberFormat="1" applyFont="1" applyFill="1" applyBorder="1" applyAlignment="1">
      <alignment horizontal="right" vertical="center" indent="1"/>
      <protection/>
    </xf>
    <xf numFmtId="0" fontId="9" fillId="0" borderId="0" xfId="0" applyFont="1" applyBorder="1" applyAlignment="1">
      <alignment horizontal="center" vertical="center"/>
    </xf>
    <xf numFmtId="10" fontId="24" fillId="0" borderId="17" xfId="56" applyNumberFormat="1" applyFont="1" applyFill="1" applyBorder="1" applyAlignment="1">
      <alignment horizontal="center" vertical="center" wrapText="1"/>
      <protection/>
    </xf>
    <xf numFmtId="0" fontId="16" fillId="0" borderId="52" xfId="54" applyFont="1" applyFill="1" applyBorder="1" applyAlignment="1">
      <alignment vertical="center" wrapText="1"/>
      <protection/>
    </xf>
    <xf numFmtId="4" fontId="16" fillId="0" borderId="52" xfId="54" applyNumberFormat="1" applyFont="1" applyFill="1" applyBorder="1" applyAlignment="1">
      <alignment horizontal="right" vertical="center" wrapText="1" indent="1"/>
      <protection/>
    </xf>
    <xf numFmtId="0" fontId="9" fillId="0" borderId="53" xfId="0" applyFont="1" applyBorder="1" applyAlignment="1">
      <alignment vertical="center"/>
    </xf>
    <xf numFmtId="4" fontId="9" fillId="0" borderId="53" xfId="0" applyNumberFormat="1" applyFont="1" applyBorder="1" applyAlignment="1">
      <alignment horizontal="right" vertical="center" indent="1"/>
    </xf>
    <xf numFmtId="10" fontId="9" fillId="0" borderId="53" xfId="0" applyNumberFormat="1" applyFont="1" applyBorder="1" applyAlignment="1">
      <alignment horizontal="right" vertical="center" indent="1"/>
    </xf>
    <xf numFmtId="0" fontId="16" fillId="0" borderId="54" xfId="55" applyFont="1" applyFill="1" applyBorder="1" applyAlignment="1">
      <alignment vertical="center" wrapText="1"/>
      <protection/>
    </xf>
    <xf numFmtId="10" fontId="9" fillId="0" borderId="55" xfId="0" applyNumberFormat="1" applyFont="1" applyBorder="1" applyAlignment="1">
      <alignment horizontal="right" vertical="center" indent="1"/>
    </xf>
    <xf numFmtId="0" fontId="9" fillId="0" borderId="56" xfId="0" applyFont="1" applyFill="1" applyBorder="1" applyAlignment="1">
      <alignment horizontal="left" vertical="center" wrapText="1" shrinkToFit="1"/>
    </xf>
    <xf numFmtId="4" fontId="9" fillId="0" borderId="42" xfId="0" applyNumberFormat="1" applyFont="1" applyFill="1" applyBorder="1" applyAlignment="1">
      <alignment horizontal="right" vertical="center" indent="1"/>
    </xf>
    <xf numFmtId="10" fontId="16" fillId="0" borderId="57" xfId="56" applyNumberFormat="1" applyFont="1" applyFill="1" applyBorder="1" applyAlignment="1">
      <alignment horizontal="right" vertical="center" wrapText="1" indent="1"/>
      <protection/>
    </xf>
    <xf numFmtId="4" fontId="9" fillId="0" borderId="43" xfId="0" applyNumberFormat="1" applyFont="1" applyFill="1" applyBorder="1" applyAlignment="1">
      <alignment horizontal="right" vertical="center" indent="1"/>
    </xf>
    <xf numFmtId="0" fontId="9" fillId="0" borderId="26" xfId="0" applyFont="1" applyFill="1" applyBorder="1" applyAlignment="1">
      <alignment horizontal="left" vertical="center" wrapText="1" shrinkToFit="1"/>
    </xf>
    <xf numFmtId="4" fontId="9" fillId="0" borderId="27" xfId="0" applyNumberFormat="1" applyFont="1" applyFill="1" applyBorder="1" applyAlignment="1">
      <alignment horizontal="right" vertical="center" indent="1"/>
    </xf>
    <xf numFmtId="10" fontId="16" fillId="0" borderId="58" xfId="56" applyNumberFormat="1" applyFont="1" applyFill="1" applyBorder="1" applyAlignment="1">
      <alignment horizontal="right" vertical="center" wrapText="1" indent="1"/>
      <protection/>
    </xf>
    <xf numFmtId="4" fontId="9" fillId="0" borderId="28" xfId="0" applyNumberFormat="1" applyFont="1" applyFill="1" applyBorder="1" applyAlignment="1">
      <alignment horizontal="right" vertical="center" indent="1"/>
    </xf>
    <xf numFmtId="14" fontId="0" fillId="0" borderId="0" xfId="0" applyNumberFormat="1" applyAlignment="1">
      <alignment/>
    </xf>
    <xf numFmtId="0" fontId="16" fillId="0" borderId="59" xfId="54" applyFont="1" applyFill="1" applyBorder="1" applyAlignment="1">
      <alignment vertical="center" wrapText="1"/>
      <protection/>
    </xf>
    <xf numFmtId="4" fontId="16" fillId="0" borderId="59" xfId="54" applyNumberFormat="1" applyFont="1" applyFill="1" applyBorder="1" applyAlignment="1">
      <alignment horizontal="right" vertical="center" wrapText="1" indent="1"/>
      <protection/>
    </xf>
    <xf numFmtId="0" fontId="9" fillId="0" borderId="60" xfId="0" applyFont="1" applyFill="1" applyBorder="1" applyAlignment="1">
      <alignment horizontal="left" vertical="center" wrapText="1" shrinkToFit="1"/>
    </xf>
    <xf numFmtId="4" fontId="9" fillId="0" borderId="61" xfId="0" applyNumberFormat="1" applyFont="1" applyFill="1" applyBorder="1" applyAlignment="1">
      <alignment horizontal="right" vertical="center" indent="1"/>
    </xf>
    <xf numFmtId="10" fontId="9" fillId="0" borderId="61" xfId="64" applyNumberFormat="1" applyFont="1" applyFill="1" applyBorder="1" applyAlignment="1">
      <alignment horizontal="right" vertical="center" indent="1"/>
    </xf>
    <xf numFmtId="4" fontId="9" fillId="0" borderId="62" xfId="0" applyNumberFormat="1" applyFont="1" applyFill="1" applyBorder="1" applyAlignment="1">
      <alignment horizontal="right" vertical="center" indent="1"/>
    </xf>
    <xf numFmtId="0" fontId="9" fillId="0" borderId="63" xfId="0" applyFont="1" applyFill="1" applyBorder="1" applyAlignment="1">
      <alignment horizontal="left" vertical="center" wrapText="1" shrinkToFit="1"/>
    </xf>
    <xf numFmtId="4" fontId="9" fillId="0" borderId="64" xfId="0" applyNumberFormat="1" applyFont="1" applyFill="1" applyBorder="1" applyAlignment="1">
      <alignment horizontal="right" vertical="center" indent="1"/>
    </xf>
    <xf numFmtId="10" fontId="9" fillId="0" borderId="64" xfId="64" applyNumberFormat="1" applyFont="1" applyFill="1" applyBorder="1" applyAlignment="1">
      <alignment horizontal="right" vertical="center" indent="1"/>
    </xf>
    <xf numFmtId="10" fontId="14" fillId="0" borderId="49" xfId="0" applyNumberFormat="1" applyFont="1" applyBorder="1" applyAlignment="1">
      <alignment horizontal="right" vertical="center" indent="1"/>
    </xf>
    <xf numFmtId="10" fontId="0" fillId="0" borderId="55" xfId="0" applyNumberFormat="1" applyBorder="1" applyAlignment="1">
      <alignment horizontal="right" vertical="center" indent="1"/>
    </xf>
    <xf numFmtId="0" fontId="10" fillId="0" borderId="0" xfId="0" applyFont="1" applyFill="1" applyBorder="1" applyAlignment="1">
      <alignment horizontal="center" vertical="center" wrapText="1" shrinkToFit="1"/>
    </xf>
    <xf numFmtId="10" fontId="10" fillId="0" borderId="0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Fill="1" applyBorder="1" applyAlignment="1">
      <alignment horizontal="right" vertical="center" indent="1"/>
    </xf>
    <xf numFmtId="0" fontId="5" fillId="0" borderId="65" xfId="0" applyFont="1" applyBorder="1" applyAlignment="1">
      <alignment horizontal="left" vertical="center"/>
    </xf>
    <xf numFmtId="0" fontId="24" fillId="0" borderId="65" xfId="57" applyFont="1" applyFill="1" applyBorder="1" applyAlignment="1">
      <alignment horizontal="center" vertical="center" wrapText="1"/>
      <protection/>
    </xf>
    <xf numFmtId="0" fontId="24" fillId="0" borderId="66" xfId="57" applyFont="1" applyFill="1" applyBorder="1" applyAlignment="1">
      <alignment horizontal="center" vertical="center" wrapText="1"/>
      <protection/>
    </xf>
    <xf numFmtId="0" fontId="8" fillId="0" borderId="15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0" fillId="0" borderId="5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6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68" xfId="0" applyBorder="1" applyAlignment="1">
      <alignment/>
    </xf>
    <xf numFmtId="0" fontId="8" fillId="0" borderId="67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Nastya_Otkrit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</a:t>
            </a:r>
          </a:p>
        </c:rich>
      </c:tx>
      <c:layout>
        <c:manualLayout>
          <c:xMode val="factor"/>
          <c:yMode val="factor"/>
          <c:x val="0.010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875"/>
          <c:w val="0.9795"/>
          <c:h val="0.4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21537138"/>
        <c:axId val="59616515"/>
      </c:barChart>
      <c:catAx>
        <c:axId val="2153713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616515"/>
        <c:crosses val="autoZero"/>
        <c:auto val="1"/>
        <c:lblOffset val="0"/>
        <c:tickLblSkip val="1"/>
        <c:noMultiLvlLbl val="0"/>
      </c:catAx>
      <c:valAx>
        <c:axId val="59616515"/>
        <c:scaling>
          <c:orientation val="minMax"/>
          <c:max val="0.12"/>
          <c:min val="-0.18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371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075"/>
          <c:y val="0.86375"/>
          <c:w val="0.47025"/>
          <c:h val="0.10325"/>
        </c:manualLayout>
      </c:layout>
      <c:overlay val="0"/>
      <c:spPr>
        <a:solidFill>
          <a:srgbClr val="FFFFFF"/>
        </a:solidFill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225"/>
          <c:w val="1"/>
          <c:h val="0.66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0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0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0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0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0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0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0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0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>
                    <a:defRPr lang="en-US" cap="none" sz="10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0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0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0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>
                  <a:defRPr lang="en-US" cap="none" sz="10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'інд+дох'!$A$23:$A$33</c:f>
              <c:strCache/>
            </c:strRef>
          </c:cat>
          <c:val>
            <c:numRef>
              <c:f>'інд+дох'!$B$23:$B$33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'інд+дох'!$A$23:$A$33</c:f>
              <c:strCache/>
            </c:strRef>
          </c:cat>
          <c:val>
            <c:numRef>
              <c:f>'інд+дох'!$C$23:$C$33</c:f>
              <c:numCache/>
            </c:numRef>
          </c:val>
        </c:ser>
        <c:overlap val="-20"/>
        <c:gapWidth val="100"/>
        <c:axId val="66786588"/>
        <c:axId val="64208381"/>
      </c:barChart>
      <c:catAx>
        <c:axId val="667865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208381"/>
        <c:crosses val="autoZero"/>
        <c:auto val="0"/>
        <c:lblOffset val="100"/>
        <c:tickLblSkip val="1"/>
        <c:noMultiLvlLbl val="0"/>
      </c:catAx>
      <c:valAx>
        <c:axId val="64208381"/>
        <c:scaling>
          <c:orientation val="minMax"/>
          <c:max val="0.12"/>
          <c:min val="-0.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7865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55"/>
          <c:y val="0.85975"/>
          <c:w val="0.54675"/>
          <c:h val="0.06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3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2895"/>
          <c:y val="0.261"/>
          <c:w val="0.38075"/>
          <c:h val="0.39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В_ВЧА!$B$21:$B$31</c:f>
              <c:strCache/>
            </c:strRef>
          </c:cat>
          <c:val>
            <c:numRef>
              <c:f>В_ВЧА!$C$21:$C$31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В_ВЧА!$B$21:$B$31</c:f>
              <c:strCache/>
            </c:strRef>
          </c:cat>
          <c:val>
            <c:numRef>
              <c:f>В_ВЧА!$D$21:$D$31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27"/>
          <c:y val="0.07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64"/>
          <c:w val="0.9675"/>
          <c:h val="0.47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ВЧА'!$C$52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ВЧА'!$B$53:$B$63</c:f>
              <c:strCache/>
            </c:strRef>
          </c:cat>
          <c:val>
            <c:numRef>
              <c:f>'В_динаміка ВЧА'!$C$53:$C$63</c:f>
              <c:numCache/>
            </c:numRef>
          </c:val>
        </c:ser>
        <c:ser>
          <c:idx val="0"/>
          <c:order val="1"/>
          <c:tx>
            <c:strRef>
              <c:f>'В_динаміка ВЧА'!$E$52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ВЧА'!$B$53:$B$63</c:f>
              <c:strCache/>
            </c:strRef>
          </c:cat>
          <c:val>
            <c:numRef>
              <c:f>'В_динаміка ВЧА'!$E$53:$E$63</c:f>
              <c:numCache/>
            </c:numRef>
          </c:val>
        </c:ser>
        <c:overlap val="-30"/>
        <c:axId val="41004518"/>
        <c:axId val="33496343"/>
      </c:barChart>
      <c:lineChart>
        <c:grouping val="standard"/>
        <c:varyColors val="0"/>
        <c:ser>
          <c:idx val="2"/>
          <c:order val="2"/>
          <c:tx>
            <c:strRef>
              <c:f>'В_динаміка ВЧА'!$D$52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ВЧА'!$B$53:$B$62</c:f>
              <c:strCache/>
            </c:strRef>
          </c:cat>
          <c:val>
            <c:numRef>
              <c:f>'В_динаміка ВЧА'!$D$53:$D$62</c:f>
              <c:numCache/>
            </c:numRef>
          </c:val>
          <c:smooth val="0"/>
        </c:ser>
        <c:axId val="33031632"/>
        <c:axId val="28849233"/>
      </c:lineChart>
      <c:catAx>
        <c:axId val="4100451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3496343"/>
        <c:crosses val="autoZero"/>
        <c:auto val="0"/>
        <c:lblOffset val="40"/>
        <c:tickLblSkip val="2"/>
        <c:noMultiLvlLbl val="0"/>
      </c:catAx>
      <c:valAx>
        <c:axId val="33496343"/>
        <c:scaling>
          <c:orientation val="minMax"/>
          <c:max val="700"/>
          <c:min val="-650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004518"/>
        <c:crossesAt val="1"/>
        <c:crossBetween val="between"/>
        <c:dispUnits/>
      </c:valAx>
      <c:catAx>
        <c:axId val="33031632"/>
        <c:scaling>
          <c:orientation val="minMax"/>
        </c:scaling>
        <c:axPos val="b"/>
        <c:delete val="1"/>
        <c:majorTickMark val="out"/>
        <c:minorTickMark val="none"/>
        <c:tickLblPos val="nextTo"/>
        <c:crossAx val="28849233"/>
        <c:crosses val="autoZero"/>
        <c:auto val="0"/>
        <c:lblOffset val="100"/>
        <c:tickLblSkip val="1"/>
        <c:noMultiLvlLbl val="0"/>
      </c:catAx>
      <c:valAx>
        <c:axId val="28849233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03163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475"/>
          <c:y val="0.8495"/>
          <c:w val="0.45675"/>
          <c:h val="0.05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8"/>
          <c:w val="1"/>
          <c:h val="0.89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'В_діаграма(дох)'!$A$2:$A$22</c:f>
              <c:strCache/>
            </c:strRef>
          </c:cat>
          <c:val>
            <c:numRef>
              <c:f>'В_діаграма(дох)'!$B$2:$B$22</c:f>
              <c:numCache/>
            </c:numRef>
          </c:val>
        </c:ser>
        <c:gapWidth val="60"/>
        <c:axId val="58316506"/>
        <c:axId val="55086507"/>
      </c:barChart>
      <c:catAx>
        <c:axId val="583165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086507"/>
        <c:crosses val="autoZero"/>
        <c:auto val="0"/>
        <c:lblOffset val="0"/>
        <c:tickLblSkip val="1"/>
        <c:noMultiLvlLbl val="0"/>
      </c:catAx>
      <c:valAx>
        <c:axId val="55086507"/>
        <c:scaling>
          <c:orientation val="minMax"/>
          <c:max val="0.17"/>
          <c:min val="-0.17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3165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2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7425"/>
          <c:w val="1"/>
          <c:h val="0.50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ВЧА'!$C$37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'І_динаміка ВЧА'!$B$38:$B$38</c:f>
              <c:numCache/>
            </c:numRef>
          </c:cat>
          <c:val>
            <c:numRef>
              <c:f>'І_динаміка ВЧА'!$C$38:$C$38</c:f>
              <c:numCache/>
            </c:numRef>
          </c:val>
        </c:ser>
        <c:ser>
          <c:idx val="0"/>
          <c:order val="1"/>
          <c:tx>
            <c:strRef>
              <c:f>'І_динаміка ВЧА'!$E$37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'І_динаміка ВЧА'!$B$38:$B$38</c:f>
              <c:numCache/>
            </c:numRef>
          </c:cat>
          <c:val>
            <c:numRef>
              <c:f>'І_динаміка ВЧА'!$E$38:$E$38</c:f>
              <c:numCache/>
            </c:numRef>
          </c:val>
        </c:ser>
        <c:overlap val="-20"/>
        <c:axId val="26016516"/>
        <c:axId val="32822053"/>
      </c:barChart>
      <c:lineChart>
        <c:grouping val="standard"/>
        <c:varyColors val="0"/>
        <c:ser>
          <c:idx val="2"/>
          <c:order val="2"/>
          <c:tx>
            <c:strRef>
              <c:f>'І_динаміка ВЧА'!$D$37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ВЧА'!$D$38:$D$38</c:f>
              <c:numCache/>
            </c:numRef>
          </c:val>
          <c:smooth val="0"/>
        </c:ser>
        <c:axId val="26963022"/>
        <c:axId val="41340607"/>
      </c:lineChart>
      <c:catAx>
        <c:axId val="2601651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822053"/>
        <c:crosses val="autoZero"/>
        <c:auto val="0"/>
        <c:lblOffset val="100"/>
        <c:tickLblSkip val="1"/>
        <c:noMultiLvlLbl val="0"/>
      </c:catAx>
      <c:valAx>
        <c:axId val="32822053"/>
        <c:scaling>
          <c:orientation val="minMax"/>
          <c:max val="1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016516"/>
        <c:crossesAt val="1"/>
        <c:crossBetween val="between"/>
        <c:dispUnits/>
        <c:minorUnit val="1"/>
      </c:valAx>
      <c:catAx>
        <c:axId val="26963022"/>
        <c:scaling>
          <c:orientation val="minMax"/>
        </c:scaling>
        <c:axPos val="b"/>
        <c:delete val="1"/>
        <c:majorTickMark val="out"/>
        <c:minorTickMark val="none"/>
        <c:tickLblPos val="nextTo"/>
        <c:crossAx val="41340607"/>
        <c:crosses val="autoZero"/>
        <c:auto val="0"/>
        <c:lblOffset val="100"/>
        <c:tickLblSkip val="1"/>
        <c:noMultiLvlLbl val="0"/>
      </c:catAx>
      <c:valAx>
        <c:axId val="41340607"/>
        <c:scaling>
          <c:orientation val="minMax"/>
          <c:max val="1"/>
        </c:scaling>
        <c:axPos val="l"/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963022"/>
        <c:crosses val="max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825"/>
          <c:y val="0.75775"/>
          <c:w val="0.475"/>
          <c:h val="0.06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9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-0.005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425"/>
          <c:w val="0.95925"/>
          <c:h val="0.85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'І_діаграма(дох)'!$A$2:$A$9</c:f>
              <c:strCache/>
            </c:strRef>
          </c:cat>
          <c:val>
            <c:numRef>
              <c:f>'І_діаграма(дох)'!$B$2:$B$9</c:f>
              <c:numCache/>
            </c:numRef>
          </c:val>
        </c:ser>
        <c:gapWidth val="60"/>
        <c:axId val="36521144"/>
        <c:axId val="60254841"/>
      </c:barChart>
      <c:catAx>
        <c:axId val="365211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254841"/>
        <c:crosses val="autoZero"/>
        <c:auto val="0"/>
        <c:lblOffset val="100"/>
        <c:tickLblSkip val="1"/>
        <c:noMultiLvlLbl val="0"/>
      </c:catAx>
      <c:valAx>
        <c:axId val="60254841"/>
        <c:scaling>
          <c:orientation val="minMax"/>
          <c:max val="0.07"/>
          <c:min val="-0.17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521144"/>
        <c:crossesAt val="1"/>
        <c:crossBetween val="between"/>
        <c:dispUnits/>
        <c:majorUnit val="0.01"/>
        <c:minorUnit val="0.00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6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635"/>
          <c:w val="1"/>
          <c:h val="0.53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ВЧА'!$B$36:$B$37</c:f>
              <c:strCache/>
            </c:strRef>
          </c:cat>
          <c:val>
            <c:numRef>
              <c:f>'3_динаміка ВЧА'!$C$36:$C$37</c:f>
              <c:numCache/>
            </c:numRef>
          </c:val>
        </c:ser>
        <c:ser>
          <c:idx val="0"/>
          <c:order val="1"/>
          <c:tx>
            <c:strRef>
              <c:f>'3_динаміка ВЧА'!$E$35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ВЧА'!$B$36:$B$37</c:f>
              <c:strCache/>
            </c:strRef>
          </c:cat>
          <c:val>
            <c:numRef>
              <c:f>'3_динаміка ВЧА'!$E$36:$E$37</c:f>
              <c:numCache/>
            </c:numRef>
          </c:val>
        </c:ser>
        <c:overlap val="-20"/>
        <c:axId val="5422658"/>
        <c:axId val="48803923"/>
      </c:barChart>
      <c:lineChart>
        <c:grouping val="standard"/>
        <c:varyColors val="0"/>
        <c:ser>
          <c:idx val="2"/>
          <c:order val="2"/>
          <c:tx>
            <c:strRef>
              <c:f>'3_динаміка ВЧА'!$D$35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ВЧА'!$D$36:$D$37</c:f>
              <c:numCache/>
            </c:numRef>
          </c:val>
          <c:smooth val="0"/>
        </c:ser>
        <c:axId val="36582124"/>
        <c:axId val="60803661"/>
      </c:lineChart>
      <c:catAx>
        <c:axId val="542265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</a:ln>
        </c:spPr>
        <c:crossAx val="48803923"/>
        <c:crosses val="autoZero"/>
        <c:auto val="0"/>
        <c:lblOffset val="100"/>
        <c:tickLblSkip val="1"/>
        <c:noMultiLvlLbl val="0"/>
      </c:catAx>
      <c:valAx>
        <c:axId val="48803923"/>
        <c:scaling>
          <c:orientation val="minMax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22658"/>
        <c:crossesAt val="1"/>
        <c:crossBetween val="between"/>
        <c:dispUnits/>
      </c:valAx>
      <c:catAx>
        <c:axId val="36582124"/>
        <c:scaling>
          <c:orientation val="minMax"/>
        </c:scaling>
        <c:axPos val="b"/>
        <c:delete val="1"/>
        <c:majorTickMark val="out"/>
        <c:minorTickMark val="none"/>
        <c:tickLblPos val="nextTo"/>
        <c:crossAx val="60803661"/>
        <c:crosses val="autoZero"/>
        <c:auto val="0"/>
        <c:lblOffset val="100"/>
        <c:tickLblSkip val="1"/>
        <c:noMultiLvlLbl val="0"/>
      </c:catAx>
      <c:valAx>
        <c:axId val="60803661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58212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9325"/>
          <c:y val="0.8345"/>
          <c:w val="0.499"/>
          <c:h val="0.07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-0.003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925"/>
          <c:w val="1"/>
          <c:h val="0.88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'З_діаграма(дох)'!$A$2:$A$10</c:f>
              <c:strCache/>
            </c:strRef>
          </c:cat>
          <c:val>
            <c:numRef>
              <c:f>'З_діаграма(дох)'!$B$2:$B$10</c:f>
              <c:numCache/>
            </c:numRef>
          </c:val>
        </c:ser>
        <c:gapWidth val="60"/>
        <c:axId val="10362038"/>
        <c:axId val="26149479"/>
      </c:barChart>
      <c:catAx>
        <c:axId val="10362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149479"/>
        <c:crosses val="autoZero"/>
        <c:auto val="0"/>
        <c:lblOffset val="100"/>
        <c:tickLblSkip val="1"/>
        <c:noMultiLvlLbl val="0"/>
      </c:catAx>
      <c:valAx>
        <c:axId val="26149479"/>
        <c:scaling>
          <c:orientation val="minMax"/>
          <c:max val="0.14"/>
          <c:min val="-0.17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3620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Диаграмма 7"/>
        <xdr:cNvGraphicFramePr/>
      </xdr:nvGraphicFramePr>
      <xdr:xfrm>
        <a:off x="9525" y="1152525"/>
        <a:ext cx="127635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695325</xdr:colOff>
      <xdr:row>21</xdr:row>
      <xdr:rowOff>19050</xdr:rowOff>
    </xdr:from>
    <xdr:to>
      <xdr:col>11</xdr:col>
      <xdr:colOff>628650</xdr:colOff>
      <xdr:row>40</xdr:row>
      <xdr:rowOff>104775</xdr:rowOff>
    </xdr:to>
    <xdr:graphicFrame>
      <xdr:nvGraphicFramePr>
        <xdr:cNvPr id="2" name="Диаграмма 9"/>
        <xdr:cNvGraphicFramePr/>
      </xdr:nvGraphicFramePr>
      <xdr:xfrm>
        <a:off x="5543550" y="3886200"/>
        <a:ext cx="719137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34</xdr:row>
      <xdr:rowOff>133350</xdr:rowOff>
    </xdr:from>
    <xdr:to>
      <xdr:col>4</xdr:col>
      <xdr:colOff>628650</xdr:colOff>
      <xdr:row>58</xdr:row>
      <xdr:rowOff>133350</xdr:rowOff>
    </xdr:to>
    <xdr:graphicFrame>
      <xdr:nvGraphicFramePr>
        <xdr:cNvPr id="1" name="Диаграмма 2"/>
        <xdr:cNvGraphicFramePr/>
      </xdr:nvGraphicFramePr>
      <xdr:xfrm>
        <a:off x="333375" y="6486525"/>
        <a:ext cx="81153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28575</xdr:rowOff>
    </xdr:from>
    <xdr:to>
      <xdr:col>8</xdr:col>
      <xdr:colOff>28575</xdr:colOff>
      <xdr:row>48</xdr:row>
      <xdr:rowOff>66675</xdr:rowOff>
    </xdr:to>
    <xdr:graphicFrame>
      <xdr:nvGraphicFramePr>
        <xdr:cNvPr id="1" name="Диаграмма 7"/>
        <xdr:cNvGraphicFramePr/>
      </xdr:nvGraphicFramePr>
      <xdr:xfrm>
        <a:off x="0" y="4610100"/>
        <a:ext cx="153543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76200</xdr:rowOff>
    </xdr:from>
    <xdr:to>
      <xdr:col>17</xdr:col>
      <xdr:colOff>361950</xdr:colOff>
      <xdr:row>40</xdr:row>
      <xdr:rowOff>76200</xdr:rowOff>
    </xdr:to>
    <xdr:graphicFrame>
      <xdr:nvGraphicFramePr>
        <xdr:cNvPr id="1" name="Диаграмма 1"/>
        <xdr:cNvGraphicFramePr/>
      </xdr:nvGraphicFramePr>
      <xdr:xfrm>
        <a:off x="6115050" y="76200"/>
        <a:ext cx="9934575" cy="692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11</xdr:row>
      <xdr:rowOff>19050</xdr:rowOff>
    </xdr:from>
    <xdr:to>
      <xdr:col>9</xdr:col>
      <xdr:colOff>666750</xdr:colOff>
      <xdr:row>30</xdr:row>
      <xdr:rowOff>152400</xdr:rowOff>
    </xdr:to>
    <xdr:graphicFrame>
      <xdr:nvGraphicFramePr>
        <xdr:cNvPr id="1" name="Диаграмма 8"/>
        <xdr:cNvGraphicFramePr/>
      </xdr:nvGraphicFramePr>
      <xdr:xfrm>
        <a:off x="85725" y="2514600"/>
        <a:ext cx="15582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19050</xdr:rowOff>
    </xdr:from>
    <xdr:to>
      <xdr:col>16</xdr:col>
      <xdr:colOff>438150</xdr:colOff>
      <xdr:row>34</xdr:row>
      <xdr:rowOff>76200</xdr:rowOff>
    </xdr:to>
    <xdr:graphicFrame>
      <xdr:nvGraphicFramePr>
        <xdr:cNvPr id="1" name="Диаграмма 1"/>
        <xdr:cNvGraphicFramePr/>
      </xdr:nvGraphicFramePr>
      <xdr:xfrm>
        <a:off x="4914900" y="19050"/>
        <a:ext cx="9382125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10</xdr:row>
      <xdr:rowOff>9525</xdr:rowOff>
    </xdr:from>
    <xdr:to>
      <xdr:col>7</xdr:col>
      <xdr:colOff>19050</xdr:colOff>
      <xdr:row>27</xdr:row>
      <xdr:rowOff>152400</xdr:rowOff>
    </xdr:to>
    <xdr:graphicFrame>
      <xdr:nvGraphicFramePr>
        <xdr:cNvPr id="1" name="Диаграмма 8"/>
        <xdr:cNvGraphicFramePr/>
      </xdr:nvGraphicFramePr>
      <xdr:xfrm>
        <a:off x="57150" y="2314575"/>
        <a:ext cx="135636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0</xdr:row>
      <xdr:rowOff>190500</xdr:rowOff>
    </xdr:from>
    <xdr:to>
      <xdr:col>16</xdr:col>
      <xdr:colOff>304800</xdr:colOff>
      <xdr:row>40</xdr:row>
      <xdr:rowOff>28575</xdr:rowOff>
    </xdr:to>
    <xdr:graphicFrame>
      <xdr:nvGraphicFramePr>
        <xdr:cNvPr id="1" name="Диаграмма 1"/>
        <xdr:cNvGraphicFramePr/>
      </xdr:nvGraphicFramePr>
      <xdr:xfrm>
        <a:off x="5305425" y="190500"/>
        <a:ext cx="8858250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rt-capital.com.ua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em.biz.ua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5"/>
  <sheetViews>
    <sheetView tabSelected="1" zoomScale="85" zoomScaleNormal="85" zoomScalePageLayoutView="0" workbookViewId="0" topLeftCell="A1">
      <selection activeCell="A3" sqref="A3"/>
    </sheetView>
  </sheetViews>
  <sheetFormatPr defaultColWidth="9.00390625" defaultRowHeight="12.75"/>
  <cols>
    <col min="1" max="1" width="30.125" style="3" customWidth="1"/>
    <col min="2" max="6" width="16.75390625" style="0" customWidth="1"/>
  </cols>
  <sheetData>
    <row r="1" spans="1:6" ht="16.5" thickBot="1">
      <c r="A1" s="75" t="s">
        <v>76</v>
      </c>
      <c r="B1" s="75"/>
      <c r="C1" s="75"/>
      <c r="D1" s="76"/>
      <c r="E1" s="76"/>
      <c r="F1" s="76"/>
    </row>
    <row r="2" spans="1:9" ht="15.75" thickBot="1">
      <c r="A2" s="25" t="s">
        <v>49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86" t="s">
        <v>115</v>
      </c>
      <c r="B3" s="87">
        <v>0</v>
      </c>
      <c r="C3" s="87">
        <v>0.11433715477181683</v>
      </c>
      <c r="D3" s="87">
        <v>-0.0003091057904365628</v>
      </c>
      <c r="E3" s="87" t="s">
        <v>19</v>
      </c>
      <c r="F3" s="87">
        <v>0.01466299338028132</v>
      </c>
      <c r="G3" s="58"/>
      <c r="H3" s="58"/>
      <c r="I3" s="2"/>
      <c r="J3" s="2"/>
      <c r="K3" s="2"/>
      <c r="L3" s="2"/>
    </row>
    <row r="4" spans="1:12" ht="14.25">
      <c r="A4" s="86" t="s">
        <v>116</v>
      </c>
      <c r="B4" s="87">
        <v>-0.02344737846178624</v>
      </c>
      <c r="C4" s="87">
        <v>-0.162526342678332</v>
      </c>
      <c r="D4" s="87">
        <v>0.025062340607815592</v>
      </c>
      <c r="E4" s="87" t="s">
        <v>19</v>
      </c>
      <c r="F4" s="87">
        <v>0.10157907381666309</v>
      </c>
      <c r="G4" s="58"/>
      <c r="H4" s="58"/>
      <c r="I4" s="2"/>
      <c r="J4" s="2"/>
      <c r="K4" s="2"/>
      <c r="L4" s="2"/>
    </row>
    <row r="5" spans="1:12" ht="15" thickBot="1">
      <c r="A5" s="79" t="s">
        <v>113</v>
      </c>
      <c r="B5" s="81">
        <v>-0.02344737846178624</v>
      </c>
      <c r="C5" s="81">
        <v>-0.162526342678332</v>
      </c>
      <c r="D5" s="81">
        <v>0.025062340607815592</v>
      </c>
      <c r="E5" s="81" t="s">
        <v>19</v>
      </c>
      <c r="F5" s="81">
        <v>0.10157907381666309</v>
      </c>
      <c r="G5" s="58"/>
      <c r="H5" s="58"/>
      <c r="I5" s="2"/>
      <c r="J5" s="2"/>
      <c r="K5" s="2"/>
      <c r="L5" s="2"/>
    </row>
    <row r="6" spans="1:14" ht="14.25">
      <c r="A6" s="73"/>
      <c r="B6" s="72"/>
      <c r="C6" s="72"/>
      <c r="D6" s="74"/>
      <c r="E6" s="74"/>
      <c r="F6" s="74"/>
      <c r="G6" s="10"/>
      <c r="J6" s="2"/>
      <c r="K6" s="2"/>
      <c r="L6" s="2"/>
      <c r="M6" s="2"/>
      <c r="N6" s="2"/>
    </row>
    <row r="7" spans="1:14" ht="14.25">
      <c r="A7" s="73"/>
      <c r="B7" s="74"/>
      <c r="C7" s="74"/>
      <c r="D7" s="74"/>
      <c r="E7" s="74"/>
      <c r="F7" s="74"/>
      <c r="J7" s="4"/>
      <c r="K7" s="4"/>
      <c r="L7" s="4"/>
      <c r="M7" s="4"/>
      <c r="N7" s="4"/>
    </row>
    <row r="8" spans="1:6" ht="14.25">
      <c r="A8" s="73"/>
      <c r="B8" s="74"/>
      <c r="C8" s="74"/>
      <c r="D8" s="74"/>
      <c r="E8" s="74"/>
      <c r="F8" s="74"/>
    </row>
    <row r="9" spans="1:6" ht="14.25">
      <c r="A9" s="73"/>
      <c r="B9" s="74"/>
      <c r="C9" s="74"/>
      <c r="D9" s="74"/>
      <c r="E9" s="74"/>
      <c r="F9" s="74"/>
    </row>
    <row r="10" spans="1:14" ht="14.25">
      <c r="A10" s="73"/>
      <c r="B10" s="74"/>
      <c r="C10" s="74"/>
      <c r="D10" s="74"/>
      <c r="E10" s="74"/>
      <c r="F10" s="74"/>
      <c r="N10" s="10"/>
    </row>
    <row r="11" spans="1:6" ht="14.25">
      <c r="A11" s="73"/>
      <c r="B11" s="74"/>
      <c r="C11" s="74"/>
      <c r="D11" s="74"/>
      <c r="E11" s="74"/>
      <c r="F11" s="74"/>
    </row>
    <row r="12" spans="1:6" ht="14.25">
      <c r="A12" s="73"/>
      <c r="B12" s="74"/>
      <c r="C12" s="74"/>
      <c r="D12" s="74"/>
      <c r="E12" s="74"/>
      <c r="F12" s="74"/>
    </row>
    <row r="13" spans="1:6" ht="14.25">
      <c r="A13" s="73"/>
      <c r="B13" s="74"/>
      <c r="C13" s="74"/>
      <c r="D13" s="74"/>
      <c r="E13" s="74"/>
      <c r="F13" s="74"/>
    </row>
    <row r="14" spans="1:6" ht="14.25">
      <c r="A14" s="73"/>
      <c r="B14" s="74"/>
      <c r="C14" s="74"/>
      <c r="D14" s="74"/>
      <c r="E14" s="74"/>
      <c r="F14" s="74"/>
    </row>
    <row r="15" spans="1:6" ht="14.25">
      <c r="A15" s="73"/>
      <c r="B15" s="74"/>
      <c r="C15" s="74"/>
      <c r="D15" s="74"/>
      <c r="E15" s="74"/>
      <c r="F15" s="74"/>
    </row>
    <row r="16" spans="1:6" ht="14.25">
      <c r="A16" s="73"/>
      <c r="B16" s="74"/>
      <c r="C16" s="74"/>
      <c r="D16" s="74"/>
      <c r="E16" s="74"/>
      <c r="F16" s="74"/>
    </row>
    <row r="17" spans="1:6" ht="14.25">
      <c r="A17" s="73"/>
      <c r="B17" s="74"/>
      <c r="C17" s="74"/>
      <c r="D17" s="74"/>
      <c r="E17" s="74"/>
      <c r="F17" s="74"/>
    </row>
    <row r="18" spans="1:6" ht="14.25">
      <c r="A18" s="73"/>
      <c r="B18" s="74"/>
      <c r="C18" s="74"/>
      <c r="D18" s="74"/>
      <c r="E18" s="74"/>
      <c r="F18" s="74"/>
    </row>
    <row r="19" spans="1:6" ht="14.25">
      <c r="A19" s="73"/>
      <c r="B19" s="74"/>
      <c r="C19" s="74"/>
      <c r="D19" s="74"/>
      <c r="E19" s="74"/>
      <c r="F19" s="74"/>
    </row>
    <row r="20" spans="1:6" ht="14.25">
      <c r="A20" s="73"/>
      <c r="B20" s="74"/>
      <c r="C20" s="74"/>
      <c r="D20" s="74"/>
      <c r="E20" s="74"/>
      <c r="F20" s="74"/>
    </row>
    <row r="21" spans="1:6" ht="15" thickBot="1">
      <c r="A21" s="73"/>
      <c r="B21" s="74"/>
      <c r="C21" s="74"/>
      <c r="D21" s="74"/>
      <c r="E21" s="74"/>
      <c r="F21" s="74"/>
    </row>
    <row r="22" spans="1:6" ht="30.75" thickBot="1">
      <c r="A22" s="25" t="s">
        <v>63</v>
      </c>
      <c r="B22" s="18" t="s">
        <v>67</v>
      </c>
      <c r="C22" s="18" t="s">
        <v>58</v>
      </c>
      <c r="D22" s="78"/>
      <c r="E22" s="74"/>
      <c r="F22" s="74"/>
    </row>
    <row r="23" spans="1:6" ht="14.25">
      <c r="A23" s="27" t="s">
        <v>1</v>
      </c>
      <c r="B23" s="28">
        <v>-0.162526342678332</v>
      </c>
      <c r="C23" s="65">
        <v>-0.162526342678332</v>
      </c>
      <c r="D23" s="78"/>
      <c r="E23" s="74"/>
      <c r="F23" s="74"/>
    </row>
    <row r="24" spans="1:6" ht="14.25">
      <c r="A24" s="27" t="s">
        <v>0</v>
      </c>
      <c r="B24" s="28">
        <v>-0.02344737846178624</v>
      </c>
      <c r="C24" s="65">
        <v>-0.02344737846178624</v>
      </c>
      <c r="D24" s="78"/>
      <c r="E24" s="74"/>
      <c r="F24" s="74"/>
    </row>
    <row r="25" spans="1:6" ht="14.25">
      <c r="A25" s="27" t="s">
        <v>114</v>
      </c>
      <c r="B25" s="28">
        <v>0.02832180648470084</v>
      </c>
      <c r="C25" s="65">
        <v>0.02832180648470084</v>
      </c>
      <c r="D25" s="78"/>
      <c r="E25" s="74"/>
      <c r="F25" s="74"/>
    </row>
    <row r="26" spans="1:6" ht="14.25">
      <c r="A26" s="27" t="s">
        <v>6</v>
      </c>
      <c r="B26" s="28">
        <v>0.042937622622367444</v>
      </c>
      <c r="C26" s="65">
        <v>0.042937622622367444</v>
      </c>
      <c r="D26" s="78"/>
      <c r="E26" s="74"/>
      <c r="F26" s="74"/>
    </row>
    <row r="27" spans="1:6" ht="14.25">
      <c r="A27" s="27" t="s">
        <v>8</v>
      </c>
      <c r="B27" s="28">
        <v>0.047236390810323936</v>
      </c>
      <c r="C27" s="65">
        <v>0.047236390810323936</v>
      </c>
      <c r="D27" s="78"/>
      <c r="E27" s="74"/>
      <c r="F27" s="74"/>
    </row>
    <row r="28" spans="1:6" ht="28.5">
      <c r="A28" s="27" t="s">
        <v>117</v>
      </c>
      <c r="B28" s="28">
        <v>0.053867269184205924</v>
      </c>
      <c r="C28" s="65">
        <v>0.053867269184205924</v>
      </c>
      <c r="D28" s="78"/>
      <c r="E28" s="74"/>
      <c r="F28" s="74"/>
    </row>
    <row r="29" spans="1:6" ht="14.25">
      <c r="A29" s="27" t="s">
        <v>91</v>
      </c>
      <c r="B29" s="28">
        <v>0.0615175138531594</v>
      </c>
      <c r="C29" s="65">
        <v>0.0615175138531594</v>
      </c>
      <c r="D29" s="78"/>
      <c r="E29" s="74"/>
      <c r="F29" s="74"/>
    </row>
    <row r="30" spans="1:6" ht="14.25">
      <c r="A30" s="27" t="s">
        <v>10</v>
      </c>
      <c r="B30" s="28">
        <v>0.06175283240005203</v>
      </c>
      <c r="C30" s="65">
        <v>0.06175283240005203</v>
      </c>
      <c r="D30" s="78"/>
      <c r="E30" s="74"/>
      <c r="F30" s="74"/>
    </row>
    <row r="31" spans="1:6" ht="14.25">
      <c r="A31" s="27" t="s">
        <v>9</v>
      </c>
      <c r="B31" s="28">
        <v>0.08652078953775577</v>
      </c>
      <c r="C31" s="65">
        <v>0.08652078953775577</v>
      </c>
      <c r="D31" s="78"/>
      <c r="E31" s="74"/>
      <c r="F31" s="74"/>
    </row>
    <row r="32" spans="1:6" ht="14.25">
      <c r="A32" s="27" t="s">
        <v>5</v>
      </c>
      <c r="B32" s="28">
        <v>0.09401954968982484</v>
      </c>
      <c r="C32" s="65">
        <v>0.09401954968982484</v>
      </c>
      <c r="D32" s="78"/>
      <c r="E32" s="74"/>
      <c r="F32" s="74"/>
    </row>
    <row r="33" spans="1:6" ht="15" thickBot="1">
      <c r="A33" s="149" t="s">
        <v>7</v>
      </c>
      <c r="B33" s="80">
        <v>0.10418468653144553</v>
      </c>
      <c r="C33" s="81">
        <v>0.10418468653144553</v>
      </c>
      <c r="D33" s="78"/>
      <c r="E33" s="74"/>
      <c r="F33" s="74"/>
    </row>
    <row r="34" spans="1:6" ht="14.25">
      <c r="A34" s="73"/>
      <c r="B34" s="74"/>
      <c r="C34" s="74"/>
      <c r="D34" s="78"/>
      <c r="E34" s="74"/>
      <c r="F34" s="74"/>
    </row>
    <row r="35" ht="12.75">
      <c r="A35" s="159"/>
    </row>
  </sheetData>
  <sheetProtection/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5"/>
  <sheetViews>
    <sheetView zoomScale="80" zoomScaleNormal="80" zoomScalePageLayoutView="0" workbookViewId="0" topLeftCell="A1">
      <selection activeCell="F5" sqref="F5"/>
    </sheetView>
  </sheetViews>
  <sheetFormatPr defaultColWidth="9.00390625" defaultRowHeight="12.75"/>
  <cols>
    <col min="1" max="1" width="4.75390625" style="31" customWidth="1"/>
    <col min="2" max="2" width="46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74" t="s">
        <v>84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30.75" thickBot="1">
      <c r="A2" s="15" t="s">
        <v>35</v>
      </c>
      <c r="B2" s="48" t="s">
        <v>21</v>
      </c>
      <c r="C2" s="18" t="s">
        <v>31</v>
      </c>
      <c r="D2" s="18" t="s">
        <v>32</v>
      </c>
      <c r="E2" s="17" t="s">
        <v>36</v>
      </c>
      <c r="F2" s="17" t="s">
        <v>53</v>
      </c>
      <c r="G2" s="17" t="s">
        <v>54</v>
      </c>
      <c r="H2" s="18" t="s">
        <v>55</v>
      </c>
      <c r="I2" s="18" t="s">
        <v>14</v>
      </c>
      <c r="J2" s="18" t="s">
        <v>15</v>
      </c>
    </row>
    <row r="3" spans="1:11" ht="14.25" customHeight="1">
      <c r="A3" s="21">
        <v>1</v>
      </c>
      <c r="B3" s="82" t="s">
        <v>62</v>
      </c>
      <c r="C3" s="108" t="s">
        <v>34</v>
      </c>
      <c r="D3" s="109" t="s">
        <v>33</v>
      </c>
      <c r="E3" s="83">
        <v>3374459.62</v>
      </c>
      <c r="F3" s="84">
        <v>164425</v>
      </c>
      <c r="G3" s="83">
        <v>20.5228</v>
      </c>
      <c r="H3" s="52">
        <v>100</v>
      </c>
      <c r="I3" s="82" t="s">
        <v>77</v>
      </c>
      <c r="J3" s="85" t="s">
        <v>60</v>
      </c>
      <c r="K3" s="49"/>
    </row>
    <row r="4" spans="1:11" ht="14.25" customHeight="1">
      <c r="A4" s="21">
        <v>2</v>
      </c>
      <c r="B4" s="82" t="s">
        <v>110</v>
      </c>
      <c r="C4" s="108" t="s">
        <v>34</v>
      </c>
      <c r="D4" s="109" t="s">
        <v>111</v>
      </c>
      <c r="E4" s="83">
        <v>3321615.17</v>
      </c>
      <c r="F4" s="84">
        <v>173506</v>
      </c>
      <c r="G4" s="83">
        <v>19.1441</v>
      </c>
      <c r="H4" s="52">
        <v>10</v>
      </c>
      <c r="I4" s="82" t="s">
        <v>112</v>
      </c>
      <c r="J4" s="85" t="s">
        <v>60</v>
      </c>
      <c r="K4" s="49"/>
    </row>
    <row r="5" spans="1:10" ht="15.75" thickBot="1">
      <c r="A5" s="175" t="s">
        <v>41</v>
      </c>
      <c r="B5" s="176"/>
      <c r="C5" s="110" t="s">
        <v>42</v>
      </c>
      <c r="D5" s="110" t="s">
        <v>42</v>
      </c>
      <c r="E5" s="97">
        <f>SUM(E3:E4)</f>
        <v>6696074.79</v>
      </c>
      <c r="F5" s="98">
        <f>SUM(F3:F4)</f>
        <v>337931</v>
      </c>
      <c r="G5" s="110" t="s">
        <v>42</v>
      </c>
      <c r="H5" s="110" t="s">
        <v>42</v>
      </c>
      <c r="I5" s="110" t="s">
        <v>42</v>
      </c>
      <c r="J5" s="111" t="s">
        <v>42</v>
      </c>
    </row>
  </sheetData>
  <sheetProtection/>
  <mergeCells count="2">
    <mergeCell ref="A1:J1"/>
    <mergeCell ref="A5:B5"/>
  </mergeCells>
  <hyperlinks>
    <hyperlink ref="J5" r:id="rId1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11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9.125" style="31" customWidth="1"/>
    <col min="10" max="10" width="21.375" style="31" bestFit="1" customWidth="1"/>
    <col min="11" max="16384" width="9.125" style="31" customWidth="1"/>
  </cols>
  <sheetData>
    <row r="1" spans="1:9" s="50" customFormat="1" ht="16.5" thickBot="1">
      <c r="A1" s="186" t="s">
        <v>75</v>
      </c>
      <c r="B1" s="186"/>
      <c r="C1" s="186"/>
      <c r="D1" s="186"/>
      <c r="E1" s="186"/>
      <c r="F1" s="186"/>
      <c r="G1" s="186"/>
      <c r="H1" s="186"/>
      <c r="I1" s="186"/>
    </row>
    <row r="2" spans="1:10" s="22" customFormat="1" ht="15.75" customHeight="1" thickBot="1">
      <c r="A2" s="179" t="s">
        <v>35</v>
      </c>
      <c r="B2" s="101"/>
      <c r="C2" s="102"/>
      <c r="D2" s="103"/>
      <c r="E2" s="181" t="s">
        <v>57</v>
      </c>
      <c r="F2" s="181"/>
      <c r="G2" s="181"/>
      <c r="H2" s="181"/>
      <c r="I2" s="181"/>
      <c r="J2" s="181"/>
    </row>
    <row r="3" spans="1:10" s="22" customFormat="1" ht="60.75" thickBot="1">
      <c r="A3" s="180"/>
      <c r="B3" s="104" t="s">
        <v>21</v>
      </c>
      <c r="C3" s="26" t="s">
        <v>11</v>
      </c>
      <c r="D3" s="26" t="s">
        <v>12</v>
      </c>
      <c r="E3" s="17" t="s">
        <v>89</v>
      </c>
      <c r="F3" s="17" t="s">
        <v>81</v>
      </c>
      <c r="G3" s="17" t="s">
        <v>85</v>
      </c>
      <c r="H3" s="17" t="s">
        <v>88</v>
      </c>
      <c r="I3" s="17" t="s">
        <v>43</v>
      </c>
      <c r="J3" s="18" t="s">
        <v>72</v>
      </c>
    </row>
    <row r="4" spans="1:10" s="22" customFormat="1" ht="14.25" collapsed="1">
      <c r="A4" s="21">
        <v>1</v>
      </c>
      <c r="B4" s="27" t="s">
        <v>62</v>
      </c>
      <c r="C4" s="105">
        <v>40555</v>
      </c>
      <c r="D4" s="105">
        <v>40626</v>
      </c>
      <c r="E4" s="99">
        <v>0.13624812450517387</v>
      </c>
      <c r="F4" s="99">
        <v>-0.45997747581808035</v>
      </c>
      <c r="G4" s="99" t="s">
        <v>19</v>
      </c>
      <c r="H4" s="99">
        <v>-0.7331318658455392</v>
      </c>
      <c r="I4" s="106">
        <v>-0.794772</v>
      </c>
      <c r="J4" s="118">
        <v>-0.12493976159071274</v>
      </c>
    </row>
    <row r="5" spans="1:10" s="22" customFormat="1" ht="14.25">
      <c r="A5" s="21">
        <v>2</v>
      </c>
      <c r="B5" s="27" t="s">
        <v>110</v>
      </c>
      <c r="C5" s="105">
        <v>41848</v>
      </c>
      <c r="D5" s="105">
        <v>42032</v>
      </c>
      <c r="E5" s="99">
        <v>0.06691002312815231</v>
      </c>
      <c r="F5" s="99">
        <v>0.16850592673071518</v>
      </c>
      <c r="G5" s="99" t="s">
        <v>19</v>
      </c>
      <c r="H5" s="99">
        <v>0.34842295068111073</v>
      </c>
      <c r="I5" s="106">
        <v>0.9144100000000002</v>
      </c>
      <c r="J5" s="150">
        <v>0.0844114771268043</v>
      </c>
    </row>
    <row r="6" spans="1:10" s="22" customFormat="1" ht="15.75" collapsed="1" thickBot="1">
      <c r="A6" s="21"/>
      <c r="B6" s="137" t="s">
        <v>86</v>
      </c>
      <c r="C6" s="138"/>
      <c r="D6" s="138"/>
      <c r="E6" s="139">
        <f>AVERAGE(E4:E5)</f>
        <v>0.10157907381666309</v>
      </c>
      <c r="F6" s="139">
        <f>AVERAGE(F4:F5)</f>
        <v>-0.14573577454368258</v>
      </c>
      <c r="G6" s="139" t="e">
        <f>AVERAGE(G4:G5)</f>
        <v>#DIV/0!</v>
      </c>
      <c r="H6" s="139">
        <f>AVERAGE(H4:H5)</f>
        <v>-0.19235445758221426</v>
      </c>
      <c r="I6" s="143" t="s">
        <v>42</v>
      </c>
      <c r="J6" s="139">
        <f>AVERAGE(J4:J5)</f>
        <v>-0.02026414223195422</v>
      </c>
    </row>
    <row r="7" spans="1:10" s="22" customFormat="1" ht="14.25">
      <c r="A7" s="188" t="s">
        <v>73</v>
      </c>
      <c r="B7" s="188"/>
      <c r="C7" s="188"/>
      <c r="D7" s="188"/>
      <c r="E7" s="188"/>
      <c r="F7" s="188"/>
      <c r="G7" s="188"/>
      <c r="H7" s="188"/>
      <c r="I7" s="188"/>
      <c r="J7" s="188"/>
    </row>
    <row r="8" spans="3:4" s="22" customFormat="1" ht="15.75" customHeight="1">
      <c r="C8" s="64"/>
      <c r="D8" s="64"/>
    </row>
    <row r="9" spans="2:8" ht="14.25">
      <c r="B9" s="29"/>
      <c r="C9" s="107"/>
      <c r="E9" s="107"/>
      <c r="F9" s="107"/>
      <c r="G9" s="107"/>
      <c r="H9" s="107"/>
    </row>
    <row r="10" spans="2:5" ht="14.25">
      <c r="B10" s="29"/>
      <c r="C10" s="107"/>
      <c r="E10" s="107"/>
    </row>
    <row r="11" spans="5:6" ht="14.25">
      <c r="E11" s="107"/>
      <c r="F11" s="107"/>
    </row>
  </sheetData>
  <sheetProtection/>
  <mergeCells count="4">
    <mergeCell ref="A1:I1"/>
    <mergeCell ref="A2:A3"/>
    <mergeCell ref="E2:J2"/>
    <mergeCell ref="A7:J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119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1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83" t="s">
        <v>70</v>
      </c>
      <c r="B1" s="183"/>
      <c r="C1" s="183"/>
      <c r="D1" s="183"/>
      <c r="E1" s="183"/>
      <c r="F1" s="183"/>
      <c r="G1" s="183"/>
    </row>
    <row r="2" spans="1:7" s="29" customFormat="1" ht="15.75" customHeight="1" thickBot="1">
      <c r="A2" s="192" t="s">
        <v>35</v>
      </c>
      <c r="B2" s="89"/>
      <c r="C2" s="184" t="s">
        <v>22</v>
      </c>
      <c r="D2" s="189"/>
      <c r="E2" s="190" t="s">
        <v>56</v>
      </c>
      <c r="F2" s="191"/>
      <c r="G2" s="90"/>
    </row>
    <row r="3" spans="1:7" s="29" customFormat="1" ht="45.75" thickBot="1">
      <c r="A3" s="180"/>
      <c r="B3" s="35" t="s">
        <v>21</v>
      </c>
      <c r="C3" s="35" t="s">
        <v>44</v>
      </c>
      <c r="D3" s="35" t="s">
        <v>24</v>
      </c>
      <c r="E3" s="35" t="s">
        <v>25</v>
      </c>
      <c r="F3" s="35" t="s">
        <v>24</v>
      </c>
      <c r="G3" s="36" t="s">
        <v>79</v>
      </c>
    </row>
    <row r="4" spans="1:7" s="29" customFormat="1" ht="14.25">
      <c r="A4" s="21">
        <v>1</v>
      </c>
      <c r="B4" s="37" t="s">
        <v>62</v>
      </c>
      <c r="C4" s="38">
        <v>404.63351000000023</v>
      </c>
      <c r="D4" s="99">
        <v>0.1362482162297375</v>
      </c>
      <c r="E4" s="39">
        <v>0</v>
      </c>
      <c r="F4" s="99">
        <v>0</v>
      </c>
      <c r="G4" s="40">
        <v>0</v>
      </c>
    </row>
    <row r="5" spans="1:7" s="29" customFormat="1" ht="14.25">
      <c r="A5" s="21">
        <v>2</v>
      </c>
      <c r="B5" s="37" t="s">
        <v>110</v>
      </c>
      <c r="C5" s="38">
        <v>208.3033799999999</v>
      </c>
      <c r="D5" s="99">
        <v>0.06690733021635456</v>
      </c>
      <c r="E5" s="39">
        <v>0</v>
      </c>
      <c r="F5" s="99">
        <v>0</v>
      </c>
      <c r="G5" s="40">
        <v>0</v>
      </c>
    </row>
    <row r="6" spans="1:7" s="29" customFormat="1" ht="15.75" thickBot="1">
      <c r="A6" s="114"/>
      <c r="B6" s="91" t="s">
        <v>41</v>
      </c>
      <c r="C6" s="92">
        <v>612.9368900000002</v>
      </c>
      <c r="D6" s="96">
        <v>0.1007599860591686</v>
      </c>
      <c r="E6" s="93">
        <v>0</v>
      </c>
      <c r="F6" s="96">
        <v>0</v>
      </c>
      <c r="G6" s="115">
        <v>0</v>
      </c>
    </row>
    <row r="7" spans="2:7" s="29" customFormat="1" ht="15">
      <c r="B7" s="171"/>
      <c r="C7" s="126"/>
      <c r="D7" s="172"/>
      <c r="E7" s="173"/>
      <c r="F7" s="172"/>
      <c r="G7" s="126"/>
    </row>
    <row r="8" spans="2:7" s="29" customFormat="1" ht="15">
      <c r="B8" s="171"/>
      <c r="C8" s="126"/>
      <c r="D8" s="172"/>
      <c r="E8" s="173"/>
      <c r="F8" s="172"/>
      <c r="G8" s="126"/>
    </row>
    <row r="9" spans="2:7" s="29" customFormat="1" ht="15">
      <c r="B9" s="171"/>
      <c r="C9" s="126"/>
      <c r="D9" s="172"/>
      <c r="E9" s="173"/>
      <c r="F9" s="172"/>
      <c r="G9" s="12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="29" customFormat="1" ht="14.25">
      <c r="D29" s="6"/>
    </row>
    <row r="30" s="29" customFormat="1" ht="14.25">
      <c r="D30" s="6"/>
    </row>
    <row r="31" s="29" customFormat="1" ht="14.25"/>
    <row r="32" s="29" customFormat="1" ht="14.25"/>
    <row r="33" s="29" customFormat="1" ht="14.25"/>
    <row r="34" s="29" customFormat="1" ht="14.25"/>
    <row r="35" spans="2:5" s="29" customFormat="1" ht="30.75" thickBot="1">
      <c r="B35" s="47" t="s">
        <v>21</v>
      </c>
      <c r="C35" s="35" t="s">
        <v>47</v>
      </c>
      <c r="D35" s="35" t="s">
        <v>48</v>
      </c>
      <c r="E35" s="36" t="s">
        <v>45</v>
      </c>
    </row>
    <row r="36" spans="2:5" s="29" customFormat="1" ht="14.25">
      <c r="B36" s="151" t="str">
        <f>B4</f>
        <v>Індекс Української Біржі</v>
      </c>
      <c r="C36" s="152">
        <f>C4</f>
        <v>404.63351000000023</v>
      </c>
      <c r="D36" s="153">
        <f>D4</f>
        <v>0.1362482162297375</v>
      </c>
      <c r="E36" s="154">
        <f>G4</f>
        <v>0</v>
      </c>
    </row>
    <row r="37" spans="2:6" ht="14.25">
      <c r="B37" s="155" t="str">
        <f>B5</f>
        <v>КІНТО-Голд</v>
      </c>
      <c r="C37" s="156">
        <f>C5</f>
        <v>208.3033799999999</v>
      </c>
      <c r="D37" s="157">
        <f>D5</f>
        <v>0.06690733021635456</v>
      </c>
      <c r="E37" s="158">
        <f>G5</f>
        <v>0</v>
      </c>
      <c r="F37" s="19"/>
    </row>
    <row r="38" spans="2:6" ht="14.25">
      <c r="B38" s="29"/>
      <c r="C38" s="122"/>
      <c r="D38" s="123"/>
      <c r="E38" s="124"/>
      <c r="F38" s="19"/>
    </row>
    <row r="39" spans="2:6" ht="14.25">
      <c r="B39" s="29"/>
      <c r="C39" s="122"/>
      <c r="D39" s="123"/>
      <c r="E39" s="124"/>
      <c r="F39" s="19"/>
    </row>
    <row r="40" spans="2:6" ht="14.25">
      <c r="B40" s="29"/>
      <c r="C40" s="29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6" ht="14.25">
      <c r="B45" s="29"/>
      <c r="C45" s="29"/>
      <c r="D45" s="6"/>
      <c r="F45" s="19"/>
    </row>
    <row r="46" spans="2:6" ht="14.25">
      <c r="B46" s="29"/>
      <c r="C46" s="29"/>
      <c r="D46" s="6"/>
      <c r="F46" s="19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  <row r="119" spans="2:4" ht="14.25">
      <c r="B119" s="29"/>
      <c r="C119" s="29"/>
      <c r="D119" s="6"/>
    </row>
  </sheetData>
  <sheetProtection/>
  <mergeCells count="4">
    <mergeCell ref="C2:D2"/>
    <mergeCell ref="E2:F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5" zoomScaleNormal="85" zoomScalePageLayoutView="0" workbookViewId="0" topLeftCell="A1">
      <selection activeCell="D7" sqref="D7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6" t="s">
        <v>21</v>
      </c>
      <c r="B1" s="67" t="s">
        <v>65</v>
      </c>
      <c r="C1" s="10"/>
      <c r="D1" s="10"/>
    </row>
    <row r="2" spans="1:4" ht="14.25">
      <c r="A2" s="27" t="s">
        <v>110</v>
      </c>
      <c r="B2" s="131">
        <v>0.06691002312815231</v>
      </c>
      <c r="C2" s="10"/>
      <c r="D2" s="10"/>
    </row>
    <row r="3" spans="1:4" ht="14.25">
      <c r="A3" s="27" t="s">
        <v>62</v>
      </c>
      <c r="B3" s="131">
        <v>0.13624812450517387</v>
      </c>
      <c r="C3" s="10"/>
      <c r="D3" s="10"/>
    </row>
    <row r="4" spans="1:4" ht="14.25">
      <c r="A4" s="27" t="s">
        <v>26</v>
      </c>
      <c r="B4" s="132">
        <v>0.01131789071741085</v>
      </c>
      <c r="C4" s="10"/>
      <c r="D4" s="10"/>
    </row>
    <row r="5" spans="1:4" ht="14.25">
      <c r="A5" s="27" t="s">
        <v>1</v>
      </c>
      <c r="B5" s="132">
        <v>-0.162526342678332</v>
      </c>
      <c r="C5" s="10"/>
      <c r="D5" s="10"/>
    </row>
    <row r="6" spans="1:4" ht="14.25">
      <c r="A6" s="27" t="s">
        <v>0</v>
      </c>
      <c r="B6" s="132">
        <v>-0.02344737846178624</v>
      </c>
      <c r="C6" s="10"/>
      <c r="D6" s="10"/>
    </row>
    <row r="7" spans="1:4" ht="14.25">
      <c r="A7" s="27" t="s">
        <v>27</v>
      </c>
      <c r="B7" s="132">
        <v>0.02376189570387499</v>
      </c>
      <c r="C7" s="10"/>
      <c r="D7" s="10"/>
    </row>
    <row r="8" spans="1:4" ht="14.25">
      <c r="A8" s="27" t="s">
        <v>28</v>
      </c>
      <c r="B8" s="132">
        <v>8.76712328767848E-05</v>
      </c>
      <c r="C8" s="10"/>
      <c r="D8" s="10"/>
    </row>
    <row r="9" spans="1:4" ht="14.25">
      <c r="A9" s="27" t="s">
        <v>29</v>
      </c>
      <c r="B9" s="132">
        <v>0.014904109589041098</v>
      </c>
      <c r="C9" s="10"/>
      <c r="D9" s="10"/>
    </row>
    <row r="10" spans="1:4" ht="15" thickBot="1">
      <c r="A10" s="79" t="s">
        <v>64</v>
      </c>
      <c r="B10" s="133">
        <v>0.06607491193240178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sheetProtection/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2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55.753906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4" t="s">
        <v>82</v>
      </c>
      <c r="B1" s="174"/>
      <c r="C1" s="174"/>
      <c r="D1" s="174"/>
      <c r="E1" s="174"/>
      <c r="F1" s="174"/>
      <c r="G1" s="174"/>
      <c r="H1" s="174"/>
      <c r="I1" s="13"/>
    </row>
    <row r="2" spans="1:9" ht="30.75" thickBot="1">
      <c r="A2" s="15" t="s">
        <v>35</v>
      </c>
      <c r="B2" s="16" t="s">
        <v>66</v>
      </c>
      <c r="C2" s="17" t="s">
        <v>36</v>
      </c>
      <c r="D2" s="17" t="s">
        <v>37</v>
      </c>
      <c r="E2" s="17" t="s">
        <v>38</v>
      </c>
      <c r="F2" s="17" t="s">
        <v>13</v>
      </c>
      <c r="G2" s="17" t="s">
        <v>14</v>
      </c>
      <c r="H2" s="18" t="s">
        <v>15</v>
      </c>
      <c r="I2" s="19"/>
    </row>
    <row r="3" spans="1:9" ht="14.25">
      <c r="A3" s="21">
        <v>1</v>
      </c>
      <c r="B3" s="82" t="s">
        <v>102</v>
      </c>
      <c r="C3" s="83">
        <v>69201213.8</v>
      </c>
      <c r="D3" s="84">
        <v>12388</v>
      </c>
      <c r="E3" s="83">
        <v>5586.15</v>
      </c>
      <c r="F3" s="84">
        <v>1000</v>
      </c>
      <c r="G3" s="82" t="s">
        <v>103</v>
      </c>
      <c r="H3" s="85" t="s">
        <v>104</v>
      </c>
      <c r="I3" s="19"/>
    </row>
    <row r="4" spans="1:9" ht="14.25">
      <c r="A4" s="21">
        <v>2</v>
      </c>
      <c r="B4" s="82" t="s">
        <v>59</v>
      </c>
      <c r="C4" s="83">
        <v>22192167.37</v>
      </c>
      <c r="D4" s="84">
        <v>44697</v>
      </c>
      <c r="E4" s="83">
        <v>496.5024</v>
      </c>
      <c r="F4" s="84">
        <v>100</v>
      </c>
      <c r="G4" s="82" t="s">
        <v>77</v>
      </c>
      <c r="H4" s="85" t="s">
        <v>60</v>
      </c>
      <c r="I4" s="19"/>
    </row>
    <row r="5" spans="1:9" ht="14.25" customHeight="1">
      <c r="A5" s="21">
        <v>3</v>
      </c>
      <c r="B5" s="82" t="s">
        <v>101</v>
      </c>
      <c r="C5" s="83">
        <v>9632712.23</v>
      </c>
      <c r="D5" s="84">
        <v>9042</v>
      </c>
      <c r="E5" s="83">
        <v>1065.3298</v>
      </c>
      <c r="F5" s="84">
        <v>1000</v>
      </c>
      <c r="G5" s="82" t="s">
        <v>94</v>
      </c>
      <c r="H5" s="85" t="s">
        <v>95</v>
      </c>
      <c r="I5" s="19"/>
    </row>
    <row r="6" spans="1:9" ht="14.25">
      <c r="A6" s="21">
        <v>4</v>
      </c>
      <c r="B6" s="82" t="s">
        <v>105</v>
      </c>
      <c r="C6" s="83">
        <v>9225072.61</v>
      </c>
      <c r="D6" s="84">
        <v>7348761</v>
      </c>
      <c r="E6" s="83">
        <v>1.26</v>
      </c>
      <c r="F6" s="84">
        <v>1</v>
      </c>
      <c r="G6" s="82" t="s">
        <v>103</v>
      </c>
      <c r="H6" s="85" t="s">
        <v>104</v>
      </c>
      <c r="I6" s="19"/>
    </row>
    <row r="7" spans="1:9" ht="14.25" customHeight="1">
      <c r="A7" s="21">
        <v>5</v>
      </c>
      <c r="B7" s="82" t="s">
        <v>52</v>
      </c>
      <c r="C7" s="83">
        <v>5541608.33</v>
      </c>
      <c r="D7" s="84">
        <v>1256</v>
      </c>
      <c r="E7" s="83">
        <v>4412.11</v>
      </c>
      <c r="F7" s="84">
        <v>1000</v>
      </c>
      <c r="G7" s="82" t="s">
        <v>39</v>
      </c>
      <c r="H7" s="85" t="s">
        <v>51</v>
      </c>
      <c r="I7" s="19"/>
    </row>
    <row r="8" spans="1:9" ht="14.25">
      <c r="A8" s="21">
        <v>6</v>
      </c>
      <c r="B8" s="82" t="s">
        <v>93</v>
      </c>
      <c r="C8" s="83">
        <v>4437052.32</v>
      </c>
      <c r="D8" s="84">
        <v>1085</v>
      </c>
      <c r="E8" s="83">
        <v>4089.4491</v>
      </c>
      <c r="F8" s="84">
        <v>1000</v>
      </c>
      <c r="G8" s="82" t="s">
        <v>94</v>
      </c>
      <c r="H8" s="85" t="s">
        <v>95</v>
      </c>
      <c r="I8" s="19"/>
    </row>
    <row r="9" spans="1:9" ht="14.25">
      <c r="A9" s="21">
        <v>7</v>
      </c>
      <c r="B9" s="82" t="s">
        <v>87</v>
      </c>
      <c r="C9" s="83">
        <v>4346830.5</v>
      </c>
      <c r="D9" s="84">
        <v>15540</v>
      </c>
      <c r="E9" s="83">
        <v>279.7188</v>
      </c>
      <c r="F9" s="84">
        <v>100</v>
      </c>
      <c r="G9" s="82" t="s">
        <v>77</v>
      </c>
      <c r="H9" s="85" t="s">
        <v>60</v>
      </c>
      <c r="I9" s="19"/>
    </row>
    <row r="10" spans="1:9" ht="14.25">
      <c r="A10" s="21">
        <v>8</v>
      </c>
      <c r="B10" s="82" t="s">
        <v>50</v>
      </c>
      <c r="C10" s="83">
        <v>4234620.14</v>
      </c>
      <c r="D10" s="84">
        <v>675</v>
      </c>
      <c r="E10" s="83">
        <v>6273.51</v>
      </c>
      <c r="F10" s="84">
        <v>1000</v>
      </c>
      <c r="G10" s="82" t="s">
        <v>16</v>
      </c>
      <c r="H10" s="85" t="s">
        <v>51</v>
      </c>
      <c r="I10" s="19"/>
    </row>
    <row r="11" spans="1:9" ht="14.25">
      <c r="A11" s="21">
        <v>9</v>
      </c>
      <c r="B11" s="82" t="s">
        <v>97</v>
      </c>
      <c r="C11" s="83">
        <v>2986222.26</v>
      </c>
      <c r="D11" s="84">
        <v>2678</v>
      </c>
      <c r="E11" s="83">
        <v>1115.0942</v>
      </c>
      <c r="F11" s="84">
        <v>1000</v>
      </c>
      <c r="G11" s="82" t="s">
        <v>98</v>
      </c>
      <c r="H11" s="85" t="s">
        <v>99</v>
      </c>
      <c r="I11" s="19"/>
    </row>
    <row r="12" spans="1:9" ht="14.25">
      <c r="A12" s="21">
        <v>10</v>
      </c>
      <c r="B12" s="82" t="s">
        <v>61</v>
      </c>
      <c r="C12" s="83">
        <v>1690983.38</v>
      </c>
      <c r="D12" s="84">
        <v>3281</v>
      </c>
      <c r="E12" s="83">
        <v>515.3866</v>
      </c>
      <c r="F12" s="84">
        <v>1000</v>
      </c>
      <c r="G12" s="82" t="s">
        <v>77</v>
      </c>
      <c r="H12" s="85" t="s">
        <v>60</v>
      </c>
      <c r="I12" s="19"/>
    </row>
    <row r="13" spans="1:9" ht="14.25">
      <c r="A13" s="21">
        <v>11</v>
      </c>
      <c r="B13" s="82" t="s">
        <v>100</v>
      </c>
      <c r="C13" s="83">
        <v>1419621.07</v>
      </c>
      <c r="D13" s="84">
        <v>529</v>
      </c>
      <c r="E13" s="83">
        <v>2683.5937</v>
      </c>
      <c r="F13" s="84">
        <v>1000</v>
      </c>
      <c r="G13" s="82" t="s">
        <v>94</v>
      </c>
      <c r="H13" s="85" t="s">
        <v>95</v>
      </c>
      <c r="I13" s="19"/>
    </row>
    <row r="14" spans="1:9" ht="14.25">
      <c r="A14" s="21">
        <v>12</v>
      </c>
      <c r="B14" s="82" t="s">
        <v>96</v>
      </c>
      <c r="C14" s="83">
        <v>1342105.98</v>
      </c>
      <c r="D14" s="84">
        <v>366</v>
      </c>
      <c r="E14" s="83">
        <v>3666.9562</v>
      </c>
      <c r="F14" s="84">
        <v>1000</v>
      </c>
      <c r="G14" s="82" t="s">
        <v>94</v>
      </c>
      <c r="H14" s="85" t="s">
        <v>95</v>
      </c>
      <c r="I14" s="19"/>
    </row>
    <row r="15" spans="1:9" ht="14.25">
      <c r="A15" s="21">
        <v>13</v>
      </c>
      <c r="B15" s="82" t="s">
        <v>17</v>
      </c>
      <c r="C15" s="83">
        <v>1038766.7501</v>
      </c>
      <c r="D15" s="84">
        <v>953</v>
      </c>
      <c r="E15" s="83">
        <v>1089.9966</v>
      </c>
      <c r="F15" s="84">
        <v>1000</v>
      </c>
      <c r="G15" s="82" t="s">
        <v>18</v>
      </c>
      <c r="H15" s="85" t="s">
        <v>30</v>
      </c>
      <c r="I15" s="19"/>
    </row>
    <row r="16" spans="1:9" ht="14.25">
      <c r="A16" s="21">
        <v>14</v>
      </c>
      <c r="B16" s="82" t="s">
        <v>20</v>
      </c>
      <c r="C16" s="83">
        <v>805523.79</v>
      </c>
      <c r="D16" s="84">
        <v>7881</v>
      </c>
      <c r="E16" s="83">
        <v>102.2109</v>
      </c>
      <c r="F16" s="84">
        <v>100</v>
      </c>
      <c r="G16" s="82" t="s">
        <v>40</v>
      </c>
      <c r="H16" s="85" t="s">
        <v>80</v>
      </c>
      <c r="I16" s="19"/>
    </row>
    <row r="17" spans="1:9" ht="14.25">
      <c r="A17" s="21">
        <v>15</v>
      </c>
      <c r="B17" s="82" t="s">
        <v>106</v>
      </c>
      <c r="C17" s="83">
        <v>352054.43</v>
      </c>
      <c r="D17" s="84">
        <v>22187</v>
      </c>
      <c r="E17" s="83">
        <v>15.8676</v>
      </c>
      <c r="F17" s="84">
        <v>100</v>
      </c>
      <c r="G17" s="82" t="s">
        <v>107</v>
      </c>
      <c r="H17" s="85" t="s">
        <v>108</v>
      </c>
      <c r="I17" s="19"/>
    </row>
    <row r="18" spans="1:8" ht="15" customHeight="1" thickBot="1">
      <c r="A18" s="175" t="s">
        <v>41</v>
      </c>
      <c r="B18" s="176"/>
      <c r="C18" s="97">
        <f>SUM(C3:C17)</f>
        <v>138446554.96009997</v>
      </c>
      <c r="D18" s="98">
        <f>SUM(D3:D17)</f>
        <v>7471319</v>
      </c>
      <c r="E18" s="56" t="s">
        <v>42</v>
      </c>
      <c r="F18" s="56" t="s">
        <v>42</v>
      </c>
      <c r="G18" s="56" t="s">
        <v>42</v>
      </c>
      <c r="H18" s="111" t="s">
        <v>42</v>
      </c>
    </row>
    <row r="19" spans="1:8" ht="15" customHeight="1" thickBot="1">
      <c r="A19" s="177" t="s">
        <v>78</v>
      </c>
      <c r="B19" s="177"/>
      <c r="C19" s="177"/>
      <c r="D19" s="177"/>
      <c r="E19" s="177"/>
      <c r="F19" s="177"/>
      <c r="G19" s="177"/>
      <c r="H19" s="177"/>
    </row>
    <row r="21" spans="3:4" ht="14.25">
      <c r="C21" s="20"/>
      <c r="D21" s="20"/>
    </row>
    <row r="22" spans="2:8" ht="14.25">
      <c r="B22" s="144" t="str">
        <f aca="true" t="shared" si="0" ref="B22:C31">B3</f>
        <v>ОТП Класичний</v>
      </c>
      <c r="C22" s="145">
        <f t="shared" si="0"/>
        <v>69201213.8</v>
      </c>
      <c r="D22" s="121">
        <f>C22/$C$18</f>
        <v>0.4998406339539735</v>
      </c>
      <c r="H22" s="19"/>
    </row>
    <row r="23" spans="2:8" ht="14.25">
      <c r="B23" s="82" t="str">
        <f t="shared" si="0"/>
        <v>КІНТО-Класичний</v>
      </c>
      <c r="C23" s="83">
        <f t="shared" si="0"/>
        <v>22192167.37</v>
      </c>
      <c r="D23" s="121">
        <f aca="true" t="shared" si="1" ref="D23:D31">C23/$C$18</f>
        <v>0.1602941104341364</v>
      </c>
      <c r="H23" s="19"/>
    </row>
    <row r="24" spans="2:8" ht="14.25">
      <c r="B24" s="82" t="str">
        <f t="shared" si="0"/>
        <v>УНІВЕР.УА/Ярослав Мудрий: Фонд Акцiй</v>
      </c>
      <c r="C24" s="83">
        <f t="shared" si="0"/>
        <v>9632712.23</v>
      </c>
      <c r="D24" s="121">
        <f t="shared" si="1"/>
        <v>0.06957711755829626</v>
      </c>
      <c r="H24" s="19"/>
    </row>
    <row r="25" spans="2:8" ht="14.25">
      <c r="B25" s="82" t="str">
        <f t="shared" si="0"/>
        <v>ОТП Фонд Акцій</v>
      </c>
      <c r="C25" s="83">
        <f t="shared" si="0"/>
        <v>9225072.61</v>
      </c>
      <c r="D25" s="121">
        <f t="shared" si="1"/>
        <v>0.06663273501213987</v>
      </c>
      <c r="H25" s="19"/>
    </row>
    <row r="26" spans="2:8" ht="14.25">
      <c r="B26" s="82" t="str">
        <f t="shared" si="0"/>
        <v>Альтус-Депозит</v>
      </c>
      <c r="C26" s="83">
        <f t="shared" si="0"/>
        <v>5541608.33</v>
      </c>
      <c r="D26" s="121">
        <f t="shared" si="1"/>
        <v>0.04002705832295416</v>
      </c>
      <c r="H26" s="19"/>
    </row>
    <row r="27" spans="2:8" ht="14.25">
      <c r="B27" s="82" t="str">
        <f t="shared" si="0"/>
        <v>УНIВЕР.УА/Михайло Грушевський: Фонд Державних Паперiв</v>
      </c>
      <c r="C27" s="83">
        <f t="shared" si="0"/>
        <v>4437052.32</v>
      </c>
      <c r="D27" s="121">
        <f t="shared" si="1"/>
        <v>0.03204884600616281</v>
      </c>
      <c r="H27" s="19"/>
    </row>
    <row r="28" spans="2:8" ht="14.25">
      <c r="B28" s="82" t="str">
        <f t="shared" si="0"/>
        <v>КІНТО-Казначейський</v>
      </c>
      <c r="C28" s="83">
        <f t="shared" si="0"/>
        <v>4346830.5</v>
      </c>
      <c r="D28" s="121">
        <f t="shared" si="1"/>
        <v>0.031397173452620386</v>
      </c>
      <c r="H28" s="19"/>
    </row>
    <row r="29" spans="2:8" ht="14.25">
      <c r="B29" s="82" t="str">
        <f t="shared" si="0"/>
        <v>Альтус-Збалансований</v>
      </c>
      <c r="C29" s="83">
        <f t="shared" si="0"/>
        <v>4234620.14</v>
      </c>
      <c r="D29" s="121">
        <f t="shared" si="1"/>
        <v>0.03058667758992204</v>
      </c>
      <c r="H29" s="19"/>
    </row>
    <row r="30" spans="2:4" ht="14.25">
      <c r="B30" s="82" t="str">
        <f t="shared" si="0"/>
        <v>Софіївський</v>
      </c>
      <c r="C30" s="83">
        <f t="shared" si="0"/>
        <v>2986222.26</v>
      </c>
      <c r="D30" s="121">
        <f t="shared" si="1"/>
        <v>0.02156949489180589</v>
      </c>
    </row>
    <row r="31" spans="2:4" ht="14.25">
      <c r="B31" s="160" t="str">
        <f t="shared" si="0"/>
        <v>КІНТО-Еквіті</v>
      </c>
      <c r="C31" s="161">
        <f t="shared" si="0"/>
        <v>1690983.38</v>
      </c>
      <c r="D31" s="148">
        <f t="shared" si="1"/>
        <v>0.012213979470181387</v>
      </c>
    </row>
    <row r="32" spans="2:4" ht="14.25">
      <c r="B32" s="146" t="s">
        <v>46</v>
      </c>
      <c r="C32" s="147">
        <f>C18-SUM(C3:C12)</f>
        <v>4958072.020099968</v>
      </c>
      <c r="D32" s="148">
        <f>C32/$C$18</f>
        <v>0.035812173307807296</v>
      </c>
    </row>
  </sheetData>
  <sheetProtection/>
  <mergeCells count="3">
    <mergeCell ref="A1:H1"/>
    <mergeCell ref="A18:B18"/>
    <mergeCell ref="A19:H19"/>
  </mergeCells>
  <hyperlinks>
    <hyperlink ref="H18" r:id="rId1" display="http://art-capital.com.ua/"/>
  </hyperlinks>
  <printOptions/>
  <pageMargins left="0.75" right="0.75" top="1" bottom="1" header="0.5" footer="0.5"/>
  <pageSetup horizontalDpi="600" verticalDpi="600" orientation="portrait" paperSize="9" scale="2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5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8.625" style="32" customWidth="1"/>
    <col min="10" max="10" width="20.75390625" style="32" customWidth="1"/>
    <col min="11" max="16384" width="9.125" style="32" customWidth="1"/>
  </cols>
  <sheetData>
    <row r="1" spans="1:9" s="14" customFormat="1" ht="16.5" thickBot="1">
      <c r="A1" s="178" t="s">
        <v>71</v>
      </c>
      <c r="B1" s="178"/>
      <c r="C1" s="178"/>
      <c r="D1" s="178"/>
      <c r="E1" s="178"/>
      <c r="F1" s="178"/>
      <c r="G1" s="178"/>
      <c r="H1" s="178"/>
      <c r="I1" s="100"/>
    </row>
    <row r="2" spans="1:10" s="20" customFormat="1" ht="15.75" customHeight="1" thickBot="1">
      <c r="A2" s="179" t="s">
        <v>35</v>
      </c>
      <c r="B2" s="101"/>
      <c r="C2" s="102"/>
      <c r="D2" s="103"/>
      <c r="E2" s="181" t="s">
        <v>57</v>
      </c>
      <c r="F2" s="181"/>
      <c r="G2" s="181"/>
      <c r="H2" s="181"/>
      <c r="I2" s="181"/>
      <c r="J2" s="181"/>
    </row>
    <row r="3" spans="1:10" s="22" customFormat="1" ht="60.75" thickBot="1">
      <c r="A3" s="180"/>
      <c r="B3" s="104" t="s">
        <v>21</v>
      </c>
      <c r="C3" s="26" t="s">
        <v>11</v>
      </c>
      <c r="D3" s="26" t="s">
        <v>12</v>
      </c>
      <c r="E3" s="17" t="s">
        <v>89</v>
      </c>
      <c r="F3" s="17" t="s">
        <v>81</v>
      </c>
      <c r="G3" s="17" t="s">
        <v>85</v>
      </c>
      <c r="H3" s="17" t="s">
        <v>88</v>
      </c>
      <c r="I3" s="17" t="s">
        <v>43</v>
      </c>
      <c r="J3" s="18" t="s">
        <v>72</v>
      </c>
    </row>
    <row r="4" spans="1:10" s="20" customFormat="1" ht="14.25" collapsed="1">
      <c r="A4" s="21">
        <v>1</v>
      </c>
      <c r="B4" s="27" t="s">
        <v>59</v>
      </c>
      <c r="C4" s="105">
        <v>38118</v>
      </c>
      <c r="D4" s="105">
        <v>38182</v>
      </c>
      <c r="E4" s="99">
        <v>0.02138437336755694</v>
      </c>
      <c r="F4" s="99">
        <v>-0.03799112592313769</v>
      </c>
      <c r="G4" s="99" t="s">
        <v>19</v>
      </c>
      <c r="H4" s="99">
        <v>-0.2864277928780117</v>
      </c>
      <c r="I4" s="106">
        <v>3.9650239999984036</v>
      </c>
      <c r="J4" s="118">
        <v>0.09016551975873344</v>
      </c>
    </row>
    <row r="5" spans="1:10" s="20" customFormat="1" ht="14.25" collapsed="1">
      <c r="A5" s="21">
        <v>2</v>
      </c>
      <c r="B5" s="27" t="s">
        <v>50</v>
      </c>
      <c r="C5" s="105">
        <v>38828</v>
      </c>
      <c r="D5" s="105">
        <v>39028</v>
      </c>
      <c r="E5" s="99">
        <v>0.007386579869002485</v>
      </c>
      <c r="F5" s="99">
        <v>0.020959457876119858</v>
      </c>
      <c r="G5" s="99">
        <v>0.0412084537992885</v>
      </c>
      <c r="H5" s="99">
        <v>0.06821149992083853</v>
      </c>
      <c r="I5" s="106">
        <v>5.273510000000019</v>
      </c>
      <c r="J5" s="119">
        <v>0.11968587494148064</v>
      </c>
    </row>
    <row r="6" spans="1:10" s="20" customFormat="1" ht="14.25" collapsed="1">
      <c r="A6" s="21">
        <v>3</v>
      </c>
      <c r="B6" s="27" t="s">
        <v>100</v>
      </c>
      <c r="C6" s="105">
        <v>38919</v>
      </c>
      <c r="D6" s="105">
        <v>39092</v>
      </c>
      <c r="E6" s="99">
        <v>-0.014146820612701783</v>
      </c>
      <c r="F6" s="99">
        <v>-0.03286347431854009</v>
      </c>
      <c r="G6" s="99">
        <v>-0.13085101693701773</v>
      </c>
      <c r="H6" s="99">
        <v>-0.09669006954882309</v>
      </c>
      <c r="I6" s="106">
        <v>1.683593699999447</v>
      </c>
      <c r="J6" s="119">
        <v>0.06336064469836744</v>
      </c>
    </row>
    <row r="7" spans="1:10" s="20" customFormat="1" ht="14.25" collapsed="1">
      <c r="A7" s="21">
        <v>4</v>
      </c>
      <c r="B7" s="27" t="s">
        <v>101</v>
      </c>
      <c r="C7" s="105">
        <v>38919</v>
      </c>
      <c r="D7" s="105">
        <v>39092</v>
      </c>
      <c r="E7" s="99">
        <v>0.0058409465611604094</v>
      </c>
      <c r="F7" s="99">
        <v>-0.004634258870356178</v>
      </c>
      <c r="G7" s="99">
        <v>-0.021678135508159224</v>
      </c>
      <c r="H7" s="99">
        <v>0.13279571436042614</v>
      </c>
      <c r="I7" s="106">
        <v>0.06532980000023003</v>
      </c>
      <c r="J7" s="119">
        <v>0.003946182505634388</v>
      </c>
    </row>
    <row r="8" spans="1:10" s="20" customFormat="1" ht="14.25" collapsed="1">
      <c r="A8" s="21">
        <v>5</v>
      </c>
      <c r="B8" s="27" t="s">
        <v>102</v>
      </c>
      <c r="C8" s="105">
        <v>39413</v>
      </c>
      <c r="D8" s="105">
        <v>39589</v>
      </c>
      <c r="E8" s="99">
        <v>0.015401478163396654</v>
      </c>
      <c r="F8" s="99">
        <v>0.0443685815403696</v>
      </c>
      <c r="G8" s="99">
        <v>0.0615415312696026</v>
      </c>
      <c r="H8" s="99">
        <v>0.1220683587631175</v>
      </c>
      <c r="I8" s="106">
        <v>4.5861499999989785</v>
      </c>
      <c r="J8" s="119">
        <v>0.1240880114947911</v>
      </c>
    </row>
    <row r="9" spans="1:10" s="20" customFormat="1" ht="14.25" collapsed="1">
      <c r="A9" s="21">
        <v>6</v>
      </c>
      <c r="B9" s="27" t="s">
        <v>17</v>
      </c>
      <c r="C9" s="105">
        <v>39429</v>
      </c>
      <c r="D9" s="105">
        <v>39618</v>
      </c>
      <c r="E9" s="99">
        <v>0.00295375402624809</v>
      </c>
      <c r="F9" s="99">
        <v>0.002781946593639617</v>
      </c>
      <c r="G9" s="99">
        <v>0.006485851996653302</v>
      </c>
      <c r="H9" s="99">
        <v>0.0017093442129281211</v>
      </c>
      <c r="I9" s="106">
        <v>0.0899966000000123</v>
      </c>
      <c r="J9" s="119">
        <v>0.005908701005316042</v>
      </c>
    </row>
    <row r="10" spans="1:10" s="20" customFormat="1" ht="14.25" collapsed="1">
      <c r="A10" s="21">
        <v>7</v>
      </c>
      <c r="B10" s="27" t="s">
        <v>20</v>
      </c>
      <c r="C10" s="105">
        <v>39560</v>
      </c>
      <c r="D10" s="105">
        <v>39770</v>
      </c>
      <c r="E10" s="99">
        <v>0.12509246349172787</v>
      </c>
      <c r="F10" s="99">
        <v>-0.010072551425569176</v>
      </c>
      <c r="G10" s="99">
        <v>-0.16344000654765523</v>
      </c>
      <c r="H10" s="99">
        <v>-0.17635089834248585</v>
      </c>
      <c r="I10" s="106">
        <v>0.02210900000004523</v>
      </c>
      <c r="J10" s="119">
        <v>0.0015400068416415724</v>
      </c>
    </row>
    <row r="11" spans="1:10" s="20" customFormat="1" ht="14.25" collapsed="1">
      <c r="A11" s="21">
        <v>8</v>
      </c>
      <c r="B11" s="27" t="s">
        <v>61</v>
      </c>
      <c r="C11" s="105">
        <v>39884</v>
      </c>
      <c r="D11" s="105">
        <v>40001</v>
      </c>
      <c r="E11" s="99">
        <v>0.03544658461468919</v>
      </c>
      <c r="F11" s="99">
        <v>-0.18303748978981438</v>
      </c>
      <c r="G11" s="99" t="s">
        <v>19</v>
      </c>
      <c r="H11" s="99">
        <v>-0.6417332276532768</v>
      </c>
      <c r="I11" s="106">
        <v>-0.48461340000005926</v>
      </c>
      <c r="J11" s="119">
        <v>-0.047644376694428</v>
      </c>
    </row>
    <row r="12" spans="1:10" s="20" customFormat="1" ht="14.25">
      <c r="A12" s="21">
        <v>9</v>
      </c>
      <c r="B12" s="27" t="s">
        <v>106</v>
      </c>
      <c r="C12" s="105">
        <v>40031</v>
      </c>
      <c r="D12" s="105">
        <v>40129</v>
      </c>
      <c r="E12" s="99" t="s">
        <v>19</v>
      </c>
      <c r="F12" s="99">
        <v>-0.7346951810214362</v>
      </c>
      <c r="G12" s="99" t="s">
        <v>19</v>
      </c>
      <c r="H12" s="99">
        <v>-0.7439415962984512</v>
      </c>
      <c r="I12" s="106">
        <v>-0.8413239999999982</v>
      </c>
      <c r="J12" s="119">
        <v>-0.12992213518369866</v>
      </c>
    </row>
    <row r="13" spans="1:10" s="20" customFormat="1" ht="14.25">
      <c r="A13" s="21">
        <v>10</v>
      </c>
      <c r="B13" s="27" t="s">
        <v>105</v>
      </c>
      <c r="C13" s="105">
        <v>40253</v>
      </c>
      <c r="D13" s="105">
        <v>40366</v>
      </c>
      <c r="E13" s="99">
        <v>-0.05263157894730053</v>
      </c>
      <c r="F13" s="99">
        <v>-0.23170731707319536</v>
      </c>
      <c r="G13" s="99">
        <v>-0.37931034482759374</v>
      </c>
      <c r="H13" s="99">
        <v>-0.3437500000000012</v>
      </c>
      <c r="I13" s="106">
        <v>0.26000000000003753</v>
      </c>
      <c r="J13" s="119">
        <v>0.018544005655122264</v>
      </c>
    </row>
    <row r="14" spans="1:10" s="20" customFormat="1" ht="14.25">
      <c r="A14" s="21">
        <v>11</v>
      </c>
      <c r="B14" s="27" t="s">
        <v>97</v>
      </c>
      <c r="C14" s="105">
        <v>40114</v>
      </c>
      <c r="D14" s="105">
        <v>40401</v>
      </c>
      <c r="E14" s="99">
        <v>0.16033580923572632</v>
      </c>
      <c r="F14" s="99">
        <v>-0.12063782518269506</v>
      </c>
      <c r="G14" s="99">
        <v>-0.3102598560488421</v>
      </c>
      <c r="H14" s="99">
        <v>-0.2972052560824442</v>
      </c>
      <c r="I14" s="106">
        <v>0.11509420000001369</v>
      </c>
      <c r="J14" s="119">
        <v>0.008765740669956612</v>
      </c>
    </row>
    <row r="15" spans="1:10" s="20" customFormat="1" ht="14.25">
      <c r="A15" s="21">
        <v>12</v>
      </c>
      <c r="B15" s="27" t="s">
        <v>52</v>
      </c>
      <c r="C15" s="105">
        <v>40226</v>
      </c>
      <c r="D15" s="105">
        <v>40430</v>
      </c>
      <c r="E15" s="99">
        <v>0.006067723178680096</v>
      </c>
      <c r="F15" s="99">
        <v>0.017163632004346452</v>
      </c>
      <c r="G15" s="99">
        <v>0.03161643156589422</v>
      </c>
      <c r="H15" s="99">
        <v>0.10760745683391959</v>
      </c>
      <c r="I15" s="106">
        <v>3.4121100000001015</v>
      </c>
      <c r="J15" s="119">
        <v>0.12713548712861367</v>
      </c>
    </row>
    <row r="16" spans="1:10" s="20" customFormat="1" ht="14.25">
      <c r="A16" s="21">
        <v>13</v>
      </c>
      <c r="B16" s="27" t="s">
        <v>96</v>
      </c>
      <c r="C16" s="105">
        <v>40427</v>
      </c>
      <c r="D16" s="105">
        <v>40543</v>
      </c>
      <c r="E16" s="99">
        <v>0.0021641483585015386</v>
      </c>
      <c r="F16" s="99">
        <v>0.0003017581191320229</v>
      </c>
      <c r="G16" s="99">
        <v>-0.10875306331804102</v>
      </c>
      <c r="H16" s="99">
        <v>-0.08337321386565366</v>
      </c>
      <c r="I16" s="106">
        <v>2.6669561999999023</v>
      </c>
      <c r="J16" s="119">
        <v>0.11343085136069808</v>
      </c>
    </row>
    <row r="17" spans="1:10" s="20" customFormat="1" ht="14.25">
      <c r="A17" s="21">
        <v>14</v>
      </c>
      <c r="B17" s="27" t="s">
        <v>93</v>
      </c>
      <c r="C17" s="105">
        <v>40427</v>
      </c>
      <c r="D17" s="105">
        <v>40708</v>
      </c>
      <c r="E17" s="99">
        <v>0.012356848558641165</v>
      </c>
      <c r="F17" s="99">
        <v>0.0323931357562659</v>
      </c>
      <c r="G17" s="99">
        <v>-0.16453811059087198</v>
      </c>
      <c r="H17" s="99">
        <v>-0.12858917267931103</v>
      </c>
      <c r="I17" s="106">
        <v>3.0894490999997233</v>
      </c>
      <c r="J17" s="119">
        <v>0.12860917370073288</v>
      </c>
    </row>
    <row r="18" spans="1:10" s="20" customFormat="1" ht="14.25">
      <c r="A18" s="21">
        <v>15</v>
      </c>
      <c r="B18" s="27" t="s">
        <v>87</v>
      </c>
      <c r="C18" s="105">
        <v>41026</v>
      </c>
      <c r="D18" s="105">
        <v>41242</v>
      </c>
      <c r="E18" s="99">
        <v>0.023220458644089836</v>
      </c>
      <c r="F18" s="99">
        <v>-0.01944124176604667</v>
      </c>
      <c r="G18" s="99" t="s">
        <v>19</v>
      </c>
      <c r="H18" s="99">
        <v>-0.07503180294512635</v>
      </c>
      <c r="I18" s="106">
        <v>1.7971879999999527</v>
      </c>
      <c r="J18" s="119">
        <v>0.10634493785567756</v>
      </c>
    </row>
    <row r="19" spans="1:10" s="20" customFormat="1" ht="15.75" thickBot="1">
      <c r="A19" s="21"/>
      <c r="B19" s="137" t="s">
        <v>86</v>
      </c>
      <c r="C19" s="138"/>
      <c r="D19" s="138"/>
      <c r="E19" s="139">
        <f>AVERAGE(E4:E18)</f>
        <v>0.025062340607815592</v>
      </c>
      <c r="F19" s="139">
        <f>AVERAGE(F4:F18)</f>
        <v>-0.08380746356539447</v>
      </c>
      <c r="G19" s="139">
        <f>AVERAGE(G4:G18)</f>
        <v>-0.10345256955879475</v>
      </c>
      <c r="H19" s="139">
        <f>AVERAGE(H4:H18)</f>
        <v>-0.162713377080157</v>
      </c>
      <c r="I19" s="143" t="s">
        <v>42</v>
      </c>
      <c r="J19" s="139">
        <f>AVERAGE(J4:J18)</f>
        <v>0.0489305750492426</v>
      </c>
    </row>
    <row r="20" spans="1:10" s="20" customFormat="1" ht="14.25">
      <c r="A20" s="182" t="s">
        <v>73</v>
      </c>
      <c r="B20" s="182"/>
      <c r="C20" s="182"/>
      <c r="D20" s="182"/>
      <c r="E20" s="182"/>
      <c r="F20" s="182"/>
      <c r="G20" s="182"/>
      <c r="H20" s="182"/>
      <c r="I20" s="182"/>
      <c r="J20" s="182"/>
    </row>
    <row r="21" s="20" customFormat="1" ht="14.25" collapsed="1"/>
    <row r="22" s="20" customFormat="1" ht="14.25" collapsed="1"/>
    <row r="23" s="20" customFormat="1" ht="14.25" collapsed="1"/>
    <row r="24" s="20" customFormat="1" ht="14.25" collapsed="1"/>
    <row r="25" s="20" customFormat="1" ht="14.25" collapsed="1"/>
    <row r="26" s="20" customFormat="1" ht="14.25" collapsed="1"/>
    <row r="27" s="20" customFormat="1" ht="14.25" collapsed="1"/>
    <row r="28" s="20" customFormat="1" ht="14.25" collapsed="1"/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/>
    <row r="35" s="20" customFormat="1" ht="14.25"/>
    <row r="36" spans="3:8" s="29" customFormat="1" ht="14.25">
      <c r="C36" s="30"/>
      <c r="D36" s="30"/>
      <c r="E36" s="31"/>
      <c r="F36" s="31"/>
      <c r="G36" s="31"/>
      <c r="H36" s="31"/>
    </row>
    <row r="37" spans="3:8" s="29" customFormat="1" ht="14.25">
      <c r="C37" s="30"/>
      <c r="D37" s="30"/>
      <c r="E37" s="31"/>
      <c r="F37" s="31"/>
      <c r="G37" s="31"/>
      <c r="H37" s="31"/>
    </row>
    <row r="38" spans="3:8" s="29" customFormat="1" ht="14.25">
      <c r="C38" s="30"/>
      <c r="D38" s="30"/>
      <c r="E38" s="31"/>
      <c r="F38" s="31"/>
      <c r="G38" s="31"/>
      <c r="H38" s="31"/>
    </row>
    <row r="39" spans="3:8" s="29" customFormat="1" ht="14.25">
      <c r="C39" s="30"/>
      <c r="D39" s="30"/>
      <c r="E39" s="31"/>
      <c r="F39" s="31"/>
      <c r="G39" s="31"/>
      <c r="H39" s="31"/>
    </row>
    <row r="40" spans="3:8" s="29" customFormat="1" ht="14.25">
      <c r="C40" s="30"/>
      <c r="D40" s="30"/>
      <c r="E40" s="31"/>
      <c r="F40" s="31"/>
      <c r="G40" s="31"/>
      <c r="H40" s="31"/>
    </row>
    <row r="41" spans="3:8" s="29" customFormat="1" ht="14.25">
      <c r="C41" s="30"/>
      <c r="D41" s="30"/>
      <c r="E41" s="31"/>
      <c r="F41" s="31"/>
      <c r="G41" s="31"/>
      <c r="H41" s="31"/>
    </row>
    <row r="42" spans="3:8" s="29" customFormat="1" ht="14.25">
      <c r="C42" s="30"/>
      <c r="D42" s="30"/>
      <c r="E42" s="31"/>
      <c r="F42" s="31"/>
      <c r="G42" s="31"/>
      <c r="H42" s="31"/>
    </row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</sheetData>
  <sheetProtection/>
  <mergeCells count="4">
    <mergeCell ref="A1:H1"/>
    <mergeCell ref="A2:A3"/>
    <mergeCell ref="E2:J2"/>
    <mergeCell ref="A20:J20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3.875" style="29" customWidth="1"/>
    <col min="2" max="2" width="64.3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83" t="s">
        <v>68</v>
      </c>
      <c r="B1" s="183"/>
      <c r="C1" s="183"/>
      <c r="D1" s="183"/>
      <c r="E1" s="183"/>
      <c r="F1" s="183"/>
      <c r="G1" s="183"/>
    </row>
    <row r="2" spans="1:7" ht="15.75" thickBot="1">
      <c r="A2" s="179" t="s">
        <v>35</v>
      </c>
      <c r="B2" s="89"/>
      <c r="C2" s="184" t="s">
        <v>22</v>
      </c>
      <c r="D2" s="185"/>
      <c r="E2" s="184" t="s">
        <v>23</v>
      </c>
      <c r="F2" s="185"/>
      <c r="G2" s="90"/>
    </row>
    <row r="3" spans="1:7" ht="45.75" thickBot="1">
      <c r="A3" s="180"/>
      <c r="B3" s="42" t="s">
        <v>21</v>
      </c>
      <c r="C3" s="35" t="s">
        <v>44</v>
      </c>
      <c r="D3" s="35" t="s">
        <v>24</v>
      </c>
      <c r="E3" s="35" t="s">
        <v>25</v>
      </c>
      <c r="F3" s="35" t="s">
        <v>24</v>
      </c>
      <c r="G3" s="36" t="s">
        <v>79</v>
      </c>
    </row>
    <row r="4" spans="1:8" ht="15" customHeight="1">
      <c r="A4" s="21">
        <v>1</v>
      </c>
      <c r="B4" s="37" t="s">
        <v>97</v>
      </c>
      <c r="C4" s="38">
        <v>412.6377399999998</v>
      </c>
      <c r="D4" s="95">
        <v>0.1603358027658636</v>
      </c>
      <c r="E4" s="39">
        <v>0</v>
      </c>
      <c r="F4" s="95">
        <v>0</v>
      </c>
      <c r="G4" s="40">
        <v>0</v>
      </c>
      <c r="H4" s="53"/>
    </row>
    <row r="5" spans="1:8" ht="14.25" customHeight="1">
      <c r="A5" s="21">
        <v>2</v>
      </c>
      <c r="B5" s="37" t="s">
        <v>20</v>
      </c>
      <c r="C5" s="38">
        <v>90.18807000000007</v>
      </c>
      <c r="D5" s="95">
        <v>0.126077962386668</v>
      </c>
      <c r="E5" s="39">
        <v>0</v>
      </c>
      <c r="F5" s="95">
        <v>0</v>
      </c>
      <c r="G5" s="40">
        <v>0</v>
      </c>
      <c r="H5" s="53"/>
    </row>
    <row r="6" spans="1:7" ht="14.25">
      <c r="A6" s="21">
        <v>3</v>
      </c>
      <c r="B6" s="37" t="s">
        <v>61</v>
      </c>
      <c r="C6" s="38">
        <v>57.88765999999992</v>
      </c>
      <c r="D6" s="95">
        <v>0.03544658117161676</v>
      </c>
      <c r="E6" s="39">
        <v>0</v>
      </c>
      <c r="F6" s="95">
        <v>0</v>
      </c>
      <c r="G6" s="40">
        <v>0</v>
      </c>
    </row>
    <row r="7" spans="1:7" ht="14.25">
      <c r="A7" s="21">
        <v>4</v>
      </c>
      <c r="B7" s="37" t="s">
        <v>101</v>
      </c>
      <c r="C7" s="38">
        <v>55.93796000000089</v>
      </c>
      <c r="D7" s="95">
        <v>0.005841002243858975</v>
      </c>
      <c r="E7" s="39">
        <v>0</v>
      </c>
      <c r="F7" s="95">
        <v>0</v>
      </c>
      <c r="G7" s="40">
        <v>0</v>
      </c>
    </row>
    <row r="8" spans="1:7" ht="14.25">
      <c r="A8" s="21">
        <v>5</v>
      </c>
      <c r="B8" s="37" t="s">
        <v>93</v>
      </c>
      <c r="C8" s="38">
        <v>54.15883000000007</v>
      </c>
      <c r="D8" s="95">
        <v>0.012356866559401623</v>
      </c>
      <c r="E8" s="39">
        <v>0</v>
      </c>
      <c r="F8" s="95">
        <v>0</v>
      </c>
      <c r="G8" s="40">
        <v>0</v>
      </c>
    </row>
    <row r="9" spans="1:7" ht="14.25">
      <c r="A9" s="21">
        <v>6</v>
      </c>
      <c r="B9" s="37" t="s">
        <v>52</v>
      </c>
      <c r="C9" s="38">
        <v>33.418259999999776</v>
      </c>
      <c r="D9" s="95">
        <v>0.006067012861812842</v>
      </c>
      <c r="E9" s="39">
        <v>0</v>
      </c>
      <c r="F9" s="95">
        <v>0</v>
      </c>
      <c r="G9" s="40">
        <v>0</v>
      </c>
    </row>
    <row r="10" spans="1:7" ht="14.25">
      <c r="A10" s="21">
        <v>7</v>
      </c>
      <c r="B10" s="37" t="s">
        <v>50</v>
      </c>
      <c r="C10" s="38">
        <v>31.049169999999926</v>
      </c>
      <c r="D10" s="95">
        <v>0.00738637939542149</v>
      </c>
      <c r="E10" s="39">
        <v>0</v>
      </c>
      <c r="F10" s="95">
        <v>0</v>
      </c>
      <c r="G10" s="40">
        <v>0</v>
      </c>
    </row>
    <row r="11" spans="1:7" ht="14.25">
      <c r="A11" s="21">
        <v>8</v>
      </c>
      <c r="B11" s="37" t="s">
        <v>17</v>
      </c>
      <c r="C11" s="38">
        <v>3.059259999999893</v>
      </c>
      <c r="D11" s="95">
        <v>0.0029537876564979886</v>
      </c>
      <c r="E11" s="39">
        <v>0</v>
      </c>
      <c r="F11" s="95">
        <v>0</v>
      </c>
      <c r="G11" s="40">
        <v>0</v>
      </c>
    </row>
    <row r="12" spans="1:7" ht="14.25">
      <c r="A12" s="21">
        <v>10</v>
      </c>
      <c r="B12" s="37" t="s">
        <v>96</v>
      </c>
      <c r="C12" s="38">
        <v>2.8982399999999906</v>
      </c>
      <c r="D12" s="95">
        <v>0.0021641451982647524</v>
      </c>
      <c r="E12" s="39">
        <v>0</v>
      </c>
      <c r="F12" s="95">
        <v>0</v>
      </c>
      <c r="G12" s="40">
        <v>0</v>
      </c>
    </row>
    <row r="13" spans="1:7" ht="14.25">
      <c r="A13" s="21">
        <v>11</v>
      </c>
      <c r="B13" s="37" t="s">
        <v>100</v>
      </c>
      <c r="C13" s="38">
        <v>-20.37130999999982</v>
      </c>
      <c r="D13" s="95">
        <v>-0.014146817915800235</v>
      </c>
      <c r="E13" s="39">
        <v>0</v>
      </c>
      <c r="F13" s="95">
        <v>0</v>
      </c>
      <c r="G13" s="40">
        <v>0</v>
      </c>
    </row>
    <row r="14" spans="1:7" ht="14.25">
      <c r="A14" s="21">
        <v>12</v>
      </c>
      <c r="B14" s="37" t="s">
        <v>105</v>
      </c>
      <c r="C14" s="38">
        <v>-576.4958600000012</v>
      </c>
      <c r="D14" s="95">
        <v>-0.05881669467131736</v>
      </c>
      <c r="E14" s="39">
        <v>0</v>
      </c>
      <c r="F14" s="95">
        <v>0</v>
      </c>
      <c r="G14" s="40">
        <v>0</v>
      </c>
    </row>
    <row r="15" spans="1:8" ht="14.25">
      <c r="A15" s="21">
        <v>13</v>
      </c>
      <c r="B15" s="37" t="s">
        <v>87</v>
      </c>
      <c r="C15" s="38">
        <v>78.14245999999996</v>
      </c>
      <c r="D15" s="95">
        <v>0.018305966439280945</v>
      </c>
      <c r="E15" s="39">
        <v>-75</v>
      </c>
      <c r="F15" s="95">
        <v>-0.004803073967339097</v>
      </c>
      <c r="G15" s="40">
        <v>-20.88269721450015</v>
      </c>
      <c r="H15" s="53"/>
    </row>
    <row r="16" spans="1:7" ht="14.25">
      <c r="A16" s="21">
        <v>14</v>
      </c>
      <c r="B16" s="37" t="s">
        <v>59</v>
      </c>
      <c r="C16" s="38">
        <v>435.4637900000028</v>
      </c>
      <c r="D16" s="95">
        <v>0.020015154795798476</v>
      </c>
      <c r="E16" s="39">
        <v>-60</v>
      </c>
      <c r="F16" s="95">
        <v>-0.0013405724244252295</v>
      </c>
      <c r="G16" s="40">
        <v>-29.67640776316508</v>
      </c>
    </row>
    <row r="17" spans="1:7" ht="14.25">
      <c r="A17" s="21">
        <v>15</v>
      </c>
      <c r="B17" s="37" t="s">
        <v>102</v>
      </c>
      <c r="C17" s="38">
        <v>-4946.932620000005</v>
      </c>
      <c r="D17" s="95">
        <v>-0.06671687505145331</v>
      </c>
      <c r="E17" s="39">
        <v>-1090</v>
      </c>
      <c r="F17" s="95">
        <v>-0.08087253301676807</v>
      </c>
      <c r="G17" s="40">
        <v>-6042.584896703186</v>
      </c>
    </row>
    <row r="18" spans="1:7" ht="14.25">
      <c r="A18" s="21">
        <v>16</v>
      </c>
      <c r="B18" s="37" t="s">
        <v>106</v>
      </c>
      <c r="C18" s="38" t="s">
        <v>19</v>
      </c>
      <c r="D18" s="95" t="s">
        <v>19</v>
      </c>
      <c r="E18" s="39" t="s">
        <v>19</v>
      </c>
      <c r="F18" s="95" t="s">
        <v>19</v>
      </c>
      <c r="G18" s="40" t="s">
        <v>19</v>
      </c>
    </row>
    <row r="19" spans="1:8" ht="15.75" thickBot="1">
      <c r="A19" s="88"/>
      <c r="B19" s="91" t="s">
        <v>41</v>
      </c>
      <c r="C19" s="92">
        <v>-4288.958350000003</v>
      </c>
      <c r="D19" s="96">
        <v>-0.030122588562844933</v>
      </c>
      <c r="E19" s="93">
        <v>-1225</v>
      </c>
      <c r="F19" s="96">
        <v>-0.00016442165120409666</v>
      </c>
      <c r="G19" s="94">
        <v>-6093.144001680851</v>
      </c>
      <c r="H19" s="53"/>
    </row>
    <row r="20" spans="2:8" ht="14.25">
      <c r="B20" s="68"/>
      <c r="C20" s="69"/>
      <c r="D20" s="70"/>
      <c r="E20" s="71"/>
      <c r="F20" s="70"/>
      <c r="G20" s="69"/>
      <c r="H20" s="53"/>
    </row>
    <row r="38" spans="2:5" ht="15">
      <c r="B38" s="60"/>
      <c r="C38" s="61"/>
      <c r="D38" s="62"/>
      <c r="E38" s="63"/>
    </row>
    <row r="39" spans="2:5" ht="15">
      <c r="B39" s="60"/>
      <c r="C39" s="61"/>
      <c r="D39" s="62"/>
      <c r="E39" s="63"/>
    </row>
    <row r="40" spans="2:5" ht="15">
      <c r="B40" s="60"/>
      <c r="C40" s="61"/>
      <c r="D40" s="62"/>
      <c r="E40" s="63"/>
    </row>
    <row r="41" spans="2:5" ht="15">
      <c r="B41" s="60"/>
      <c r="C41" s="61"/>
      <c r="D41" s="62"/>
      <c r="E41" s="63"/>
    </row>
    <row r="42" spans="2:5" ht="15">
      <c r="B42" s="60"/>
      <c r="C42" s="61"/>
      <c r="D42" s="62"/>
      <c r="E42" s="63"/>
    </row>
    <row r="43" spans="2:5" ht="15">
      <c r="B43" s="60"/>
      <c r="C43" s="61"/>
      <c r="D43" s="62"/>
      <c r="E43" s="63"/>
    </row>
    <row r="44" spans="2:5" ht="15">
      <c r="B44" s="62"/>
      <c r="C44" s="62"/>
      <c r="D44" s="62"/>
      <c r="E44" s="62"/>
    </row>
    <row r="47" ht="14.25" customHeight="1"/>
    <row r="48" ht="14.25">
      <c r="F48" s="53"/>
    </row>
    <row r="50" ht="14.25">
      <c r="F50"/>
    </row>
    <row r="51" ht="14.25">
      <c r="F51"/>
    </row>
    <row r="52" spans="2:6" ht="30.75" thickBot="1">
      <c r="B52" s="42" t="s">
        <v>21</v>
      </c>
      <c r="C52" s="35" t="s">
        <v>47</v>
      </c>
      <c r="D52" s="35" t="s">
        <v>48</v>
      </c>
      <c r="E52" s="59" t="s">
        <v>45</v>
      </c>
      <c r="F52"/>
    </row>
    <row r="53" spans="2:5" ht="14.25">
      <c r="B53" s="37" t="str">
        <f aca="true" t="shared" si="0" ref="B53:D54">B4</f>
        <v>Софіївський</v>
      </c>
      <c r="C53" s="38">
        <f t="shared" si="0"/>
        <v>412.6377399999998</v>
      </c>
      <c r="D53" s="95">
        <f t="shared" si="0"/>
        <v>0.1603358027658636</v>
      </c>
      <c r="E53" s="40">
        <f aca="true" t="shared" si="1" ref="E53:E58">G4</f>
        <v>0</v>
      </c>
    </row>
    <row r="54" spans="2:5" ht="14.25">
      <c r="B54" s="37" t="str">
        <f t="shared" si="0"/>
        <v>Надбання</v>
      </c>
      <c r="C54" s="38">
        <f t="shared" si="0"/>
        <v>90.18807000000007</v>
      </c>
      <c r="D54" s="95">
        <f t="shared" si="0"/>
        <v>0.126077962386668</v>
      </c>
      <c r="E54" s="40">
        <f t="shared" si="1"/>
        <v>0</v>
      </c>
    </row>
    <row r="55" spans="2:5" ht="14.25">
      <c r="B55" s="37" t="str">
        <f aca="true" t="shared" si="2" ref="B55:D58">B6</f>
        <v>КІНТО-Еквіті</v>
      </c>
      <c r="C55" s="38">
        <f t="shared" si="2"/>
        <v>57.88765999999992</v>
      </c>
      <c r="D55" s="95">
        <f t="shared" si="2"/>
        <v>0.03544658117161676</v>
      </c>
      <c r="E55" s="40">
        <f t="shared" si="1"/>
        <v>0</v>
      </c>
    </row>
    <row r="56" spans="2:5" ht="14.25">
      <c r="B56" s="37" t="str">
        <f t="shared" si="2"/>
        <v>УНІВЕР.УА/Ярослав Мудрий: Фонд Акцiй</v>
      </c>
      <c r="C56" s="38">
        <f t="shared" si="2"/>
        <v>55.93796000000089</v>
      </c>
      <c r="D56" s="95">
        <f t="shared" si="2"/>
        <v>0.005841002243858975</v>
      </c>
      <c r="E56" s="40">
        <f t="shared" si="1"/>
        <v>0</v>
      </c>
    </row>
    <row r="57" spans="2:5" ht="14.25">
      <c r="B57" s="37" t="str">
        <f t="shared" si="2"/>
        <v>УНIВЕР.УА/Михайло Грушевський: Фонд Державних Паперiв</v>
      </c>
      <c r="C57" s="38">
        <f t="shared" si="2"/>
        <v>54.15883000000007</v>
      </c>
      <c r="D57" s="95">
        <f t="shared" si="2"/>
        <v>0.012356866559401623</v>
      </c>
      <c r="E57" s="40">
        <f t="shared" si="1"/>
        <v>0</v>
      </c>
    </row>
    <row r="58" spans="2:5" ht="14.25">
      <c r="B58" s="37" t="str">
        <f t="shared" si="2"/>
        <v>Альтус-Депозит</v>
      </c>
      <c r="C58" s="38">
        <f t="shared" si="2"/>
        <v>33.418259999999776</v>
      </c>
      <c r="D58" s="95">
        <f t="shared" si="2"/>
        <v>0.006067012861812842</v>
      </c>
      <c r="E58" s="40">
        <f t="shared" si="1"/>
        <v>0</v>
      </c>
    </row>
    <row r="59" spans="2:5" ht="14.25">
      <c r="B59" s="162" t="str">
        <f>B13</f>
        <v>УНІВЕР.УА/Володимир Великий: Фонд Збалансований</v>
      </c>
      <c r="C59" s="163">
        <f>C13</f>
        <v>-20.37130999999982</v>
      </c>
      <c r="D59" s="164">
        <f>D13</f>
        <v>-0.014146817915800235</v>
      </c>
      <c r="E59" s="165">
        <f>G13</f>
        <v>0</v>
      </c>
    </row>
    <row r="60" spans="2:5" ht="14.25">
      <c r="B60" s="37" t="str">
        <f aca="true" t="shared" si="3" ref="B60:D63">B14</f>
        <v>ОТП Фонд Акцій</v>
      </c>
      <c r="C60" s="38">
        <f t="shared" si="3"/>
        <v>-576.4958600000012</v>
      </c>
      <c r="D60" s="95">
        <f t="shared" si="3"/>
        <v>-0.05881669467131736</v>
      </c>
      <c r="E60" s="40">
        <f>G14</f>
        <v>0</v>
      </c>
    </row>
    <row r="61" spans="2:5" ht="14.25">
      <c r="B61" s="37" t="str">
        <f t="shared" si="3"/>
        <v>КІНТО-Казначейський</v>
      </c>
      <c r="C61" s="38">
        <f t="shared" si="3"/>
        <v>78.14245999999996</v>
      </c>
      <c r="D61" s="95">
        <f t="shared" si="3"/>
        <v>0.018305966439280945</v>
      </c>
      <c r="E61" s="40">
        <f>G15</f>
        <v>-20.88269721450015</v>
      </c>
    </row>
    <row r="62" spans="2:5" ht="14.25">
      <c r="B62" s="37" t="str">
        <f t="shared" si="3"/>
        <v>КІНТО-Класичний</v>
      </c>
      <c r="C62" s="38">
        <f t="shared" si="3"/>
        <v>435.4637900000028</v>
      </c>
      <c r="D62" s="95">
        <f t="shared" si="3"/>
        <v>0.020015154795798476</v>
      </c>
      <c r="E62" s="40">
        <f>G16</f>
        <v>-29.67640776316508</v>
      </c>
    </row>
    <row r="63" spans="2:5" ht="14.25">
      <c r="B63" s="162" t="str">
        <f t="shared" si="3"/>
        <v>ОТП Класичний</v>
      </c>
      <c r="C63" s="163">
        <f t="shared" si="3"/>
        <v>-4946.932620000005</v>
      </c>
      <c r="D63" s="164">
        <f t="shared" si="3"/>
        <v>-0.06671687505145331</v>
      </c>
      <c r="E63" s="165">
        <f>G17</f>
        <v>-6042.584896703186</v>
      </c>
    </row>
    <row r="64" spans="2:5" ht="14.25">
      <c r="B64" s="166" t="s">
        <v>46</v>
      </c>
      <c r="C64" s="167">
        <f>C19-SUM(C53:C63)</f>
        <v>37.00667000000067</v>
      </c>
      <c r="D64" s="168"/>
      <c r="E64" s="167">
        <f>G19-SUM(E53:E63)</f>
        <v>0</v>
      </c>
    </row>
    <row r="65" spans="2:5" ht="15">
      <c r="B65" s="125" t="s">
        <v>41</v>
      </c>
      <c r="C65" s="126">
        <f>SUM(C53:C64)</f>
        <v>-4288.958350000003</v>
      </c>
      <c r="D65" s="126"/>
      <c r="E65" s="126">
        <f>SUM(E53:E63)</f>
        <v>-6093.144001680851</v>
      </c>
    </row>
  </sheetData>
  <sheetProtection/>
  <mergeCells count="4"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4"/>
  <sheetViews>
    <sheetView zoomScale="80" zoomScaleNormal="80" zoomScalePageLayoutView="0" workbookViewId="0" topLeftCell="A1">
      <selection activeCell="A17" sqref="A17:B22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6" t="s">
        <v>21</v>
      </c>
      <c r="B1" s="67" t="s">
        <v>65</v>
      </c>
      <c r="C1" s="10"/>
    </row>
    <row r="2" spans="1:3" ht="14.25">
      <c r="A2" s="140" t="s">
        <v>105</v>
      </c>
      <c r="B2" s="141">
        <v>-0.05263157894730053</v>
      </c>
      <c r="C2" s="10"/>
    </row>
    <row r="3" spans="1:3" ht="14.25">
      <c r="A3" s="127" t="s">
        <v>100</v>
      </c>
      <c r="B3" s="134">
        <v>-0.014146820612701783</v>
      </c>
      <c r="C3" s="10"/>
    </row>
    <row r="4" spans="1:3" ht="14.25">
      <c r="A4" s="127" t="s">
        <v>96</v>
      </c>
      <c r="B4" s="134">
        <v>0.0021641483585015386</v>
      </c>
      <c r="C4" s="10"/>
    </row>
    <row r="5" spans="1:3" ht="14.25">
      <c r="A5" s="127" t="s">
        <v>17</v>
      </c>
      <c r="B5" s="135">
        <v>0.00295375402624809</v>
      </c>
      <c r="C5" s="10"/>
    </row>
    <row r="6" spans="1:3" ht="14.25">
      <c r="A6" s="127" t="s">
        <v>101</v>
      </c>
      <c r="B6" s="135">
        <v>0.0058409465611604094</v>
      </c>
      <c r="C6" s="10"/>
    </row>
    <row r="7" spans="1:3" ht="14.25">
      <c r="A7" s="127" t="s">
        <v>52</v>
      </c>
      <c r="B7" s="135">
        <v>0.006067723178680096</v>
      </c>
      <c r="C7" s="10"/>
    </row>
    <row r="8" spans="1:3" ht="14.25">
      <c r="A8" s="127" t="s">
        <v>50</v>
      </c>
      <c r="B8" s="135">
        <v>0.007386579869002485</v>
      </c>
      <c r="C8" s="10"/>
    </row>
    <row r="9" spans="1:3" ht="14.25">
      <c r="A9" s="127" t="s">
        <v>93</v>
      </c>
      <c r="B9" s="135">
        <v>0.012356848558641165</v>
      </c>
      <c r="C9" s="10"/>
    </row>
    <row r="10" spans="1:3" ht="14.25">
      <c r="A10" s="127" t="s">
        <v>102</v>
      </c>
      <c r="B10" s="135">
        <v>0.015401478163396654</v>
      </c>
      <c r="C10" s="10"/>
    </row>
    <row r="11" spans="1:3" ht="14.25">
      <c r="A11" s="127" t="s">
        <v>59</v>
      </c>
      <c r="B11" s="135">
        <v>0.02138437336755694</v>
      </c>
      <c r="C11" s="10"/>
    </row>
    <row r="12" spans="1:3" ht="14.25">
      <c r="A12" s="127" t="s">
        <v>87</v>
      </c>
      <c r="B12" s="135">
        <v>0.023220458644089836</v>
      </c>
      <c r="C12" s="10"/>
    </row>
    <row r="13" spans="1:3" ht="14.25">
      <c r="A13" s="127" t="s">
        <v>61</v>
      </c>
      <c r="B13" s="135">
        <v>0.03544658461468919</v>
      </c>
      <c r="C13" s="10"/>
    </row>
    <row r="14" spans="1:3" ht="14.25">
      <c r="A14" s="127" t="s">
        <v>20</v>
      </c>
      <c r="B14" s="135">
        <v>0.12509246349172787</v>
      </c>
      <c r="C14" s="10"/>
    </row>
    <row r="15" spans="1:3" ht="14.25">
      <c r="A15" s="128" t="s">
        <v>97</v>
      </c>
      <c r="B15" s="169">
        <v>0.16033580923572632</v>
      </c>
      <c r="C15" s="10"/>
    </row>
    <row r="16" spans="1:3" ht="14.25">
      <c r="A16" s="129" t="s">
        <v>26</v>
      </c>
      <c r="B16" s="134">
        <v>0.025062340607815592</v>
      </c>
      <c r="C16" s="10"/>
    </row>
    <row r="17" spans="1:3" ht="14.25">
      <c r="A17" s="129" t="s">
        <v>1</v>
      </c>
      <c r="B17" s="134">
        <v>-0.162526342678332</v>
      </c>
      <c r="C17" s="10"/>
    </row>
    <row r="18" spans="1:3" ht="14.25">
      <c r="A18" s="129" t="s">
        <v>0</v>
      </c>
      <c r="B18" s="134">
        <v>-0.02344737846178624</v>
      </c>
      <c r="C18" s="57"/>
    </row>
    <row r="19" spans="1:3" ht="14.25">
      <c r="A19" s="129" t="s">
        <v>27</v>
      </c>
      <c r="B19" s="134">
        <v>0.02376189570387499</v>
      </c>
      <c r="C19" s="9"/>
    </row>
    <row r="20" spans="1:3" ht="14.25">
      <c r="A20" s="129" t="s">
        <v>28</v>
      </c>
      <c r="B20" s="134">
        <v>8.76712328767848E-05</v>
      </c>
      <c r="C20" s="77"/>
    </row>
    <row r="21" spans="1:3" ht="14.25">
      <c r="A21" s="129" t="s">
        <v>29</v>
      </c>
      <c r="B21" s="134">
        <v>0.014904109589041098</v>
      </c>
      <c r="C21" s="10"/>
    </row>
    <row r="22" spans="1:3" ht="15" thickBot="1">
      <c r="A22" s="130" t="s">
        <v>64</v>
      </c>
      <c r="B22" s="136">
        <v>0.06607491193240178</v>
      </c>
      <c r="C22" s="10"/>
    </row>
    <row r="23" spans="2:3" ht="12.75">
      <c r="B23" s="10"/>
      <c r="C23" s="10"/>
    </row>
    <row r="24" ht="12.75">
      <c r="C24" s="10"/>
    </row>
    <row r="25" spans="2:3" ht="12.75">
      <c r="B25" s="10"/>
      <c r="C25" s="10"/>
    </row>
    <row r="26" ht="12.75">
      <c r="C26" s="10"/>
    </row>
    <row r="27" ht="12.75">
      <c r="B27" s="10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</sheetData>
  <sheetProtection/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2.875" style="29" bestFit="1" customWidth="1"/>
    <col min="3" max="4" width="12.75390625" style="31" customWidth="1"/>
    <col min="5" max="5" width="16.75390625" style="41" customWidth="1"/>
    <col min="6" max="6" width="14.75390625" style="45" customWidth="1"/>
    <col min="7" max="7" width="14.75390625" style="41" customWidth="1"/>
    <col min="8" max="8" width="12.75390625" style="45" customWidth="1"/>
    <col min="9" max="9" width="39.125" style="29" bestFit="1" customWidth="1"/>
    <col min="10" max="10" width="22.875" style="29" bestFit="1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4" t="s">
        <v>83</v>
      </c>
      <c r="B1" s="174"/>
      <c r="C1" s="174"/>
      <c r="D1" s="174"/>
      <c r="E1" s="174"/>
      <c r="F1" s="174"/>
      <c r="G1" s="174"/>
      <c r="H1" s="174"/>
      <c r="I1" s="174"/>
      <c r="J1" s="174"/>
      <c r="K1" s="13"/>
      <c r="L1" s="14"/>
      <c r="M1" s="14"/>
    </row>
    <row r="2" spans="1:10" ht="30.75" thickBot="1">
      <c r="A2" s="15" t="s">
        <v>35</v>
      </c>
      <c r="B2" s="15" t="s">
        <v>21</v>
      </c>
      <c r="C2" s="44" t="s">
        <v>31</v>
      </c>
      <c r="D2" s="44" t="s">
        <v>32</v>
      </c>
      <c r="E2" s="44" t="s">
        <v>36</v>
      </c>
      <c r="F2" s="44" t="s">
        <v>37</v>
      </c>
      <c r="G2" s="44" t="s">
        <v>38</v>
      </c>
      <c r="H2" s="44" t="s">
        <v>13</v>
      </c>
      <c r="I2" s="44" t="s">
        <v>14</v>
      </c>
      <c r="J2" s="25" t="s">
        <v>15</v>
      </c>
    </row>
    <row r="3" spans="1:10" ht="14.25">
      <c r="A3" s="21">
        <v>1</v>
      </c>
      <c r="B3" s="82" t="s">
        <v>90</v>
      </c>
      <c r="C3" s="108" t="s">
        <v>34</v>
      </c>
      <c r="D3" s="109" t="s">
        <v>92</v>
      </c>
      <c r="E3" s="83">
        <v>759771.6103</v>
      </c>
      <c r="F3" s="84">
        <v>1987</v>
      </c>
      <c r="G3" s="83">
        <v>382.3712</v>
      </c>
      <c r="H3" s="52">
        <v>1000</v>
      </c>
      <c r="I3" s="82" t="s">
        <v>18</v>
      </c>
      <c r="J3" s="85" t="s">
        <v>30</v>
      </c>
    </row>
    <row r="4" spans="1:10" ht="14.25">
      <c r="A4" s="21">
        <v>2</v>
      </c>
      <c r="B4" s="82" t="s">
        <v>109</v>
      </c>
      <c r="C4" s="108" t="s">
        <v>34</v>
      </c>
      <c r="D4" s="109" t="s">
        <v>92</v>
      </c>
      <c r="E4" s="83">
        <v>394679.14</v>
      </c>
      <c r="F4" s="84">
        <v>22613</v>
      </c>
      <c r="G4" s="83">
        <v>17.45364</v>
      </c>
      <c r="H4" s="52">
        <v>100</v>
      </c>
      <c r="I4" s="82" t="s">
        <v>107</v>
      </c>
      <c r="J4" s="85" t="s">
        <v>108</v>
      </c>
    </row>
    <row r="5" spans="1:10" ht="15.75" thickBot="1">
      <c r="A5" s="175" t="s">
        <v>41</v>
      </c>
      <c r="B5" s="176"/>
      <c r="C5" s="110" t="s">
        <v>42</v>
      </c>
      <c r="D5" s="110" t="s">
        <v>42</v>
      </c>
      <c r="E5" s="97">
        <f>SUM(E3:E4)</f>
        <v>1154450.7503</v>
      </c>
      <c r="F5" s="98">
        <f>SUM(F3:F4)</f>
        <v>24600</v>
      </c>
      <c r="G5" s="110" t="s">
        <v>42</v>
      </c>
      <c r="H5" s="110" t="s">
        <v>42</v>
      </c>
      <c r="I5" s="110" t="s">
        <v>42</v>
      </c>
      <c r="J5" s="111" t="s">
        <v>42</v>
      </c>
    </row>
  </sheetData>
  <sheetProtection/>
  <mergeCells count="2">
    <mergeCell ref="A1:J1"/>
    <mergeCell ref="A5:B5"/>
  </mergeCells>
  <hyperlinks>
    <hyperlink ref="J5" r:id="rId1" display="http://www.sem.biz.ua/"/>
  </hyperlinks>
  <printOptions/>
  <pageMargins left="0.75" right="0.75" top="1" bottom="1" header="0.5" footer="0.5"/>
  <pageSetup fitToHeight="1" fitToWidth="1" horizontalDpi="600" verticalDpi="600" orientation="landscape" paperSize="9" scale="6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J27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6" customWidth="1"/>
    <col min="5" max="8" width="12.75390625" style="5" customWidth="1"/>
    <col min="9" max="9" width="18.25390625" style="5" customWidth="1"/>
    <col min="10" max="10" width="24.00390625" style="5" customWidth="1"/>
    <col min="11" max="16384" width="9.125" style="5" customWidth="1"/>
  </cols>
  <sheetData>
    <row r="1" spans="1:9" s="11" customFormat="1" ht="16.5" thickBot="1">
      <c r="A1" s="186" t="s">
        <v>74</v>
      </c>
      <c r="B1" s="186"/>
      <c r="C1" s="186"/>
      <c r="D1" s="186"/>
      <c r="E1" s="186"/>
      <c r="F1" s="186"/>
      <c r="G1" s="186"/>
      <c r="H1" s="186"/>
      <c r="I1" s="186"/>
    </row>
    <row r="2" spans="1:10" ht="15.75" customHeight="1" thickBot="1">
      <c r="A2" s="179" t="s">
        <v>35</v>
      </c>
      <c r="B2" s="101"/>
      <c r="C2" s="102"/>
      <c r="D2" s="103"/>
      <c r="E2" s="181" t="s">
        <v>57</v>
      </c>
      <c r="F2" s="181"/>
      <c r="G2" s="181"/>
      <c r="H2" s="181"/>
      <c r="I2" s="181"/>
      <c r="J2" s="181"/>
    </row>
    <row r="3" spans="1:10" ht="45.75" thickBot="1">
      <c r="A3" s="180"/>
      <c r="B3" s="104" t="s">
        <v>21</v>
      </c>
      <c r="C3" s="26" t="s">
        <v>11</v>
      </c>
      <c r="D3" s="26" t="s">
        <v>12</v>
      </c>
      <c r="E3" s="17" t="s">
        <v>89</v>
      </c>
      <c r="F3" s="17" t="s">
        <v>81</v>
      </c>
      <c r="G3" s="17" t="s">
        <v>85</v>
      </c>
      <c r="H3" s="17" t="s">
        <v>88</v>
      </c>
      <c r="I3" s="17" t="s">
        <v>43</v>
      </c>
      <c r="J3" s="18" t="s">
        <v>72</v>
      </c>
    </row>
    <row r="4" spans="1:10" ht="14.25" collapsed="1">
      <c r="A4" s="21">
        <v>1</v>
      </c>
      <c r="B4" s="27" t="s">
        <v>90</v>
      </c>
      <c r="C4" s="105">
        <v>39048</v>
      </c>
      <c r="D4" s="105">
        <v>39140</v>
      </c>
      <c r="E4" s="99" t="s">
        <v>19</v>
      </c>
      <c r="F4" s="99">
        <v>-0.002520755209171721</v>
      </c>
      <c r="G4" s="99">
        <v>0.00053955752098922</v>
      </c>
      <c r="H4" s="99">
        <v>-0.03953548598418932</v>
      </c>
      <c r="I4" s="106">
        <v>-0.6176287999999803</v>
      </c>
      <c r="J4" s="120">
        <v>-0.058539405784250764</v>
      </c>
    </row>
    <row r="5" spans="1:10" ht="14.25">
      <c r="A5" s="21">
        <v>2</v>
      </c>
      <c r="B5" s="27" t="s">
        <v>109</v>
      </c>
      <c r="C5" s="105">
        <v>40253</v>
      </c>
      <c r="D5" s="105">
        <v>40445</v>
      </c>
      <c r="E5" s="99" t="s">
        <v>19</v>
      </c>
      <c r="F5" s="99">
        <v>-0.6781043358879306</v>
      </c>
      <c r="G5" s="99" t="s">
        <v>19</v>
      </c>
      <c r="H5" s="99">
        <v>-0.7030477787502127</v>
      </c>
      <c r="I5" s="106">
        <v>-0.825463600000002</v>
      </c>
      <c r="J5" s="170">
        <v>-0.1316954567873635</v>
      </c>
    </row>
    <row r="6" spans="1:10" ht="15.75" thickBot="1">
      <c r="A6" s="142"/>
      <c r="B6" s="137" t="s">
        <v>86</v>
      </c>
      <c r="C6" s="138"/>
      <c r="D6" s="138"/>
      <c r="E6" s="139" t="s">
        <v>19</v>
      </c>
      <c r="F6" s="139">
        <f>AVERAGE(F4:F5)</f>
        <v>-0.34031254554855117</v>
      </c>
      <c r="G6" s="139">
        <f>AVERAGE(G4:G5)</f>
        <v>0.00053955752098922</v>
      </c>
      <c r="H6" s="139">
        <f>AVERAGE(H4:H5)</f>
        <v>-0.37129163236720103</v>
      </c>
      <c r="I6" s="143" t="s">
        <v>42</v>
      </c>
      <c r="J6" s="139">
        <f>AVERAGE(J4:J5)</f>
        <v>-0.09511743128580713</v>
      </c>
    </row>
    <row r="7" spans="1:10" ht="15" thickBot="1">
      <c r="A7" s="187" t="s">
        <v>73</v>
      </c>
      <c r="B7" s="187"/>
      <c r="C7" s="187"/>
      <c r="D7" s="187"/>
      <c r="E7" s="187"/>
      <c r="F7" s="187"/>
      <c r="G7" s="187"/>
      <c r="H7" s="187"/>
      <c r="I7" s="187"/>
      <c r="J7" s="187"/>
    </row>
    <row r="8" spans="2:8" ht="14.25">
      <c r="B8" s="29"/>
      <c r="C8" s="30"/>
      <c r="D8" s="30"/>
      <c r="E8" s="29"/>
      <c r="F8" s="29"/>
      <c r="G8" s="29"/>
      <c r="H8" s="29"/>
    </row>
    <row r="9" spans="2:8" ht="14.25">
      <c r="B9" s="29"/>
      <c r="C9" s="30"/>
      <c r="D9" s="30"/>
      <c r="E9" s="29"/>
      <c r="F9" s="29"/>
      <c r="G9" s="29"/>
      <c r="H9" s="29"/>
    </row>
    <row r="10" spans="2:8" ht="14.25">
      <c r="B10" s="29"/>
      <c r="C10" s="30"/>
      <c r="D10" s="30"/>
      <c r="E10" s="116"/>
      <c r="F10" s="29"/>
      <c r="G10" s="29"/>
      <c r="H10" s="29"/>
    </row>
    <row r="11" spans="2:8" ht="14.25">
      <c r="B11" s="29"/>
      <c r="C11" s="30"/>
      <c r="D11" s="30"/>
      <c r="E11" s="29"/>
      <c r="F11" s="29"/>
      <c r="G11" s="29"/>
      <c r="H11" s="29"/>
    </row>
    <row r="12" spans="2:8" ht="14.25">
      <c r="B12" s="29"/>
      <c r="C12" s="30"/>
      <c r="D12" s="30"/>
      <c r="E12" s="29"/>
      <c r="F12" s="29"/>
      <c r="G12" s="29"/>
      <c r="H12" s="29"/>
    </row>
    <row r="13" spans="2:8" ht="14.25">
      <c r="B13" s="29"/>
      <c r="C13" s="30"/>
      <c r="D13" s="30"/>
      <c r="E13" s="29"/>
      <c r="F13" s="29"/>
      <c r="G13" s="29"/>
      <c r="H13" s="29"/>
    </row>
    <row r="14" spans="2:8" ht="14.25">
      <c r="B14" s="29"/>
      <c r="C14" s="30"/>
      <c r="D14" s="30"/>
      <c r="E14" s="29"/>
      <c r="F14" s="29"/>
      <c r="G14" s="29"/>
      <c r="H14" s="29"/>
    </row>
    <row r="15" spans="2:8" ht="14.25">
      <c r="B15" s="29"/>
      <c r="C15" s="30"/>
      <c r="D15" s="30"/>
      <c r="E15" s="29"/>
      <c r="F15" s="29"/>
      <c r="G15" s="29"/>
      <c r="H15" s="29"/>
    </row>
    <row r="16" spans="2:8" ht="14.25">
      <c r="B16" s="29"/>
      <c r="C16" s="30"/>
      <c r="D16" s="30"/>
      <c r="E16" s="29"/>
      <c r="F16" s="29"/>
      <c r="G16" s="29"/>
      <c r="H16" s="29"/>
    </row>
    <row r="20" ht="14.25">
      <c r="C20" s="5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  <row r="27" ht="14.25">
      <c r="C27" s="5"/>
    </row>
  </sheetData>
  <sheetProtection/>
  <mergeCells count="4">
    <mergeCell ref="A2:A3"/>
    <mergeCell ref="A1:I1"/>
    <mergeCell ref="E2:J2"/>
    <mergeCell ref="A7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38"/>
  <sheetViews>
    <sheetView zoomScale="80" zoomScaleNormal="80" zoomScalePageLayoutView="0" workbookViewId="0" topLeftCell="A1">
      <selection activeCell="B6" sqref="B6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83" t="s">
        <v>69</v>
      </c>
      <c r="B1" s="183"/>
      <c r="C1" s="183"/>
      <c r="D1" s="183"/>
      <c r="E1" s="183"/>
      <c r="F1" s="183"/>
      <c r="G1" s="183"/>
    </row>
    <row r="2" spans="1:7" s="31" customFormat="1" ht="15.75" customHeight="1" thickBot="1">
      <c r="A2" s="179" t="s">
        <v>35</v>
      </c>
      <c r="B2" s="89"/>
      <c r="C2" s="184" t="s">
        <v>22</v>
      </c>
      <c r="D2" s="185"/>
      <c r="E2" s="184" t="s">
        <v>23</v>
      </c>
      <c r="F2" s="185"/>
      <c r="G2" s="90"/>
    </row>
    <row r="3" spans="1:7" s="31" customFormat="1" ht="45.75" thickBot="1">
      <c r="A3" s="180"/>
      <c r="B3" s="35" t="s">
        <v>21</v>
      </c>
      <c r="C3" s="35" t="s">
        <v>44</v>
      </c>
      <c r="D3" s="35" t="s">
        <v>24</v>
      </c>
      <c r="E3" s="35" t="s">
        <v>25</v>
      </c>
      <c r="F3" s="35" t="s">
        <v>24</v>
      </c>
      <c r="G3" s="36" t="s">
        <v>79</v>
      </c>
    </row>
    <row r="4" spans="1:7" s="31" customFormat="1" ht="14.25">
      <c r="A4" s="21">
        <v>1</v>
      </c>
      <c r="B4" s="37" t="s">
        <v>90</v>
      </c>
      <c r="C4" s="38" t="s">
        <v>19</v>
      </c>
      <c r="D4" s="99" t="s">
        <v>19</v>
      </c>
      <c r="E4" s="39" t="s">
        <v>19</v>
      </c>
      <c r="F4" s="99" t="s">
        <v>19</v>
      </c>
      <c r="G4" s="40" t="s">
        <v>19</v>
      </c>
    </row>
    <row r="5" spans="1:7" s="31" customFormat="1" ht="14.25">
      <c r="A5" s="21">
        <v>3</v>
      </c>
      <c r="B5" s="37" t="s">
        <v>109</v>
      </c>
      <c r="C5" s="38" t="s">
        <v>19</v>
      </c>
      <c r="D5" s="99" t="s">
        <v>19</v>
      </c>
      <c r="E5" s="39" t="s">
        <v>19</v>
      </c>
      <c r="F5" s="99" t="s">
        <v>19</v>
      </c>
      <c r="G5" s="40" t="s">
        <v>19</v>
      </c>
    </row>
    <row r="6" spans="1:7" s="31" customFormat="1" ht="15.75" thickBot="1">
      <c r="A6" s="112"/>
      <c r="B6" s="91" t="s">
        <v>41</v>
      </c>
      <c r="C6" s="113" t="s">
        <v>19</v>
      </c>
      <c r="D6" s="96" t="s">
        <v>19</v>
      </c>
      <c r="E6" s="93" t="s">
        <v>19</v>
      </c>
      <c r="F6" s="96" t="s">
        <v>19</v>
      </c>
      <c r="G6" s="94" t="s">
        <v>19</v>
      </c>
    </row>
    <row r="7" spans="1:7" s="31" customFormat="1" ht="15">
      <c r="A7" s="142"/>
      <c r="B7" s="171"/>
      <c r="C7" s="126"/>
      <c r="D7" s="172"/>
      <c r="E7" s="173"/>
      <c r="F7" s="172"/>
      <c r="G7" s="126"/>
    </row>
    <row r="8" spans="1:7" s="31" customFormat="1" ht="15">
      <c r="A8" s="29"/>
      <c r="B8" s="171"/>
      <c r="C8" s="126"/>
      <c r="D8" s="172"/>
      <c r="E8" s="173"/>
      <c r="F8" s="172"/>
      <c r="G8" s="126"/>
    </row>
    <row r="9" spans="1:7" s="31" customFormat="1" ht="15">
      <c r="A9" s="29"/>
      <c r="B9" s="171"/>
      <c r="C9" s="126"/>
      <c r="D9" s="172"/>
      <c r="E9" s="173"/>
      <c r="F9" s="172"/>
      <c r="G9" s="126"/>
    </row>
    <row r="10" spans="1:7" s="31" customFormat="1" ht="15">
      <c r="A10" s="29"/>
      <c r="B10" s="171"/>
      <c r="C10" s="126"/>
      <c r="D10" s="172"/>
      <c r="E10" s="173"/>
      <c r="F10" s="172"/>
      <c r="G10" s="126"/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>
      <c r="D29" s="41"/>
    </row>
    <row r="30" s="31" customFormat="1" ht="14.25">
      <c r="D30" s="41"/>
    </row>
    <row r="31" s="31" customFormat="1" ht="14.25">
      <c r="D31" s="41"/>
    </row>
    <row r="32" s="31" customFormat="1" ht="14.25"/>
    <row r="33" s="31" customFormat="1" ht="14.25"/>
    <row r="34" spans="8:9" s="31" customFormat="1" ht="14.25">
      <c r="H34" s="22"/>
      <c r="I34" s="22"/>
    </row>
    <row r="37" spans="2:5" ht="30.75" thickBot="1">
      <c r="B37" s="42" t="s">
        <v>21</v>
      </c>
      <c r="C37" s="35" t="s">
        <v>47</v>
      </c>
      <c r="D37" s="35" t="s">
        <v>48</v>
      </c>
      <c r="E37" s="36" t="s">
        <v>45</v>
      </c>
    </row>
    <row r="38" spans="2:5" ht="14.25">
      <c r="B38" s="37"/>
      <c r="C38" s="117"/>
      <c r="D38" s="99"/>
      <c r="E38" s="40"/>
    </row>
  </sheetData>
  <sheetProtection/>
  <mergeCells count="4"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2"/>
  <sheetViews>
    <sheetView zoomScale="85" zoomScaleNormal="85" zoomScalePageLayoutView="0" workbookViewId="0" topLeftCell="A1">
      <selection activeCell="A4" sqref="A4:B9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6" t="s">
        <v>21</v>
      </c>
      <c r="B1" s="67" t="s">
        <v>65</v>
      </c>
      <c r="C1" s="10"/>
      <c r="D1" s="10"/>
    </row>
    <row r="2" spans="1:4" ht="14.25">
      <c r="A2" s="27" t="s">
        <v>19</v>
      </c>
      <c r="B2" s="131" t="s">
        <v>19</v>
      </c>
      <c r="C2" s="10"/>
      <c r="D2" s="10"/>
    </row>
    <row r="3" spans="1:4" ht="14.25">
      <c r="A3" s="27" t="s">
        <v>26</v>
      </c>
      <c r="B3" s="132" t="s">
        <v>19</v>
      </c>
      <c r="C3" s="10"/>
      <c r="D3" s="10"/>
    </row>
    <row r="4" spans="1:4" ht="14.25">
      <c r="A4" s="27" t="s">
        <v>1</v>
      </c>
      <c r="B4" s="132">
        <v>-0.162526342678332</v>
      </c>
      <c r="C4" s="10"/>
      <c r="D4" s="10"/>
    </row>
    <row r="5" spans="1:4" ht="14.25">
      <c r="A5" s="27" t="s">
        <v>0</v>
      </c>
      <c r="B5" s="132">
        <v>-0.02344737846178624</v>
      </c>
      <c r="C5" s="10"/>
      <c r="D5" s="10"/>
    </row>
    <row r="6" spans="1:4" ht="14.25">
      <c r="A6" s="27" t="s">
        <v>27</v>
      </c>
      <c r="B6" s="132">
        <v>0.02376189570387499</v>
      </c>
      <c r="C6" s="10"/>
      <c r="D6" s="10"/>
    </row>
    <row r="7" spans="1:4" ht="14.25">
      <c r="A7" s="27" t="s">
        <v>28</v>
      </c>
      <c r="B7" s="132">
        <v>8.76712328767848E-05</v>
      </c>
      <c r="C7" s="10"/>
      <c r="D7" s="10"/>
    </row>
    <row r="8" spans="1:4" ht="14.25">
      <c r="A8" s="27" t="s">
        <v>29</v>
      </c>
      <c r="B8" s="132">
        <v>0.014904109589041098</v>
      </c>
      <c r="C8" s="10"/>
      <c r="D8" s="10"/>
    </row>
    <row r="9" spans="1:4" ht="15" thickBot="1">
      <c r="A9" s="79" t="s">
        <v>64</v>
      </c>
      <c r="B9" s="133">
        <v>0.06607491193240178</v>
      </c>
      <c r="C9" s="10"/>
      <c r="D9" s="10"/>
    </row>
    <row r="10" spans="2:4" ht="12.75">
      <c r="B10" s="10"/>
      <c r="C10" s="10"/>
      <c r="D10" s="10"/>
    </row>
    <row r="11" spans="1:4" ht="14.25">
      <c r="A11" s="54"/>
      <c r="B11" s="55"/>
      <c r="C11" s="10"/>
      <c r="D11" s="10"/>
    </row>
    <row r="12" spans="1:4" ht="14.25">
      <c r="A12" s="54"/>
      <c r="B12" s="55"/>
      <c r="C12" s="10"/>
      <c r="D12" s="10"/>
    </row>
    <row r="13" spans="1:4" ht="14.25">
      <c r="A13" s="54"/>
      <c r="B13" s="55"/>
      <c r="C13" s="10"/>
      <c r="D13" s="10"/>
    </row>
    <row r="14" spans="1:4" ht="14.25">
      <c r="A14" s="54"/>
      <c r="B14" s="55"/>
      <c r="C14" s="10"/>
      <c r="D14" s="10"/>
    </row>
    <row r="15" spans="1:4" ht="14.25">
      <c r="A15" s="54"/>
      <c r="B15" s="55"/>
      <c r="C15" s="10"/>
      <c r="D15" s="10"/>
    </row>
    <row r="16" ht="12.75">
      <c r="B16" s="10"/>
    </row>
    <row r="20" spans="1:2" ht="12.75">
      <c r="A20" s="7"/>
      <c r="B20" s="8"/>
    </row>
    <row r="21" ht="12.75">
      <c r="B21" s="8"/>
    </row>
    <row r="22" ht="12.75">
      <c r="B22" s="8"/>
    </row>
  </sheetData>
  <sheetProtection/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2023-02-08T11:00:17Z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