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1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<sst xmlns="http://schemas.openxmlformats.org/spreadsheetml/2006/main" count="661" uniqueCount="209">
  <si>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</si>
  <si>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</si>
  <si>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</si>
  <si>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</si>
  <si>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</si>
  <si>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</si>
  <si>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</si>
  <si>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</si>
  <si>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</si>
  <si>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</si>
  <si>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</si>
  <si>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</si>
  <si>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</si>
  <si>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</si>
  <si>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</si>
  <si>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</si>
  <si>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</si>
  <si>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</si>
  <si>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</si>
  <si>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</si>
  <si>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</si>
  <si>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</si>
  <si>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</si>
  <si>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</si>
  <si>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</si>
  <si>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</si>
  <si>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</si>
  <si>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</si>
  <si>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</si>
  <si>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</si>
  <si>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</si>
  <si>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</si>
  <si>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</si>
  <si>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</si>
  <si>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</si>
  <si>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</si>
  <si>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</si>
  <si>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</si>
  <si>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</si>
  <si>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</si>
  <si>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</si>
  <si>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</si>
  <si>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</si>
  <si>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</si>
  <si>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</si>
  <si>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</si>
  <si>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</si>
  <si>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</si>
  <si>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</si>
  <si>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</si>
  <si>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</si>
  <si>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</si>
  <si>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</si>
  <si>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</si>
  <si>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</si>
  <si>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</si>
  <si>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</si>
  <si>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</si>
  <si>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</si>
  <si>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</si>
  <si>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</si>
  <si>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</si>
  <si>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</si>
  <si>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</si>
  <si>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</si>
  <si>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</si>
  <si>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</si>
  <si>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</si>
  <si>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</si>
  <si>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</si>
  <si>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</si>
  <si>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</si>
  <si>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</si>
  <si>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</si>
  <si>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</si>
  <si>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</si>
  <si>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</si>
  <si>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</si>
  <si>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</si>
  <si>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</si>
  <si>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</si>
  <si>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</si>
  <si>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</si>
  <si>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</si>
  <si>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</si>
  <si>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</si>
  <si>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</si>
  <si>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</si>
  <si>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</si>
  <si>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</si>
  <si>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</si>
  <si>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</si>
  <si>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</si>
  <si>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</si>
  <si>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</si>
  <si>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</si>
  <si>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</si>
  <si>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</si>
  <si>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</si>
  <si>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</si>
  <si>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</si>
  <si>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</si>
  <si>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</si>
  <si>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</si>
  <si>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</si>
  <si>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</si>
  <si>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</si>
  <si>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ТОВ КУА АПФ "Цитаделе Ассет Менеджмент Україна"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</si>
  <si>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</si>
  <si>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</si>
  <si>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</si>
  <si>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</si>
  <si>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</si>
  <si>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</si>
  <si>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</si>
  <si>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</si>
  <si>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</si>
  <si>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</si>
  <si>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</si>
  <si>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</si>
  <si>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</si>
  <si>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</si>
  <si>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</si>
  <si>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</si>
  <si>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</si>
  <si>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</si>
  <si>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</si>
  <si>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</si>
  <si>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</si>
  <si>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</si>
  <si>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</si>
  <si>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</si>
  <si>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</si>
  <si>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</si>
  <si>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</si>
  <si>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</si>
  <si>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</si>
  <si>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</si>
  <si>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</si>
  <si>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</si>
  <si>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</si>
  <si>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</si>
  <si>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</si>
  <si>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</si>
  <si>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</si>
  <si>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</si>
  <si>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</si>
  <si>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</si>
  <si>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</si>
  <si>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</si>
  <si>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</si>
  <si>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</si>
  <si>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</si>
  <si>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</si>
  <si>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</si>
  <si>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</si>
  <si>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Цитаделе Український Збалансований фонд</t>
  </si>
  <si>
    <t>http://citadele.com.ua/</t>
  </si>
  <si>
    <t>Цитаделе фонд Українських Облігацій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</si>
  <si>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</si>
  <si>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</si>
  <si>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</si>
  <si>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</si>
  <si>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</si>
  <si>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</si>
  <si>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</si>
  <si>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</si>
  <si>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</si>
  <si>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</si>
  <si>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</si>
  <si>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</si>
  <si>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</si>
  <si>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</si>
  <si>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</si>
  <si>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</si>
  <si>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</si>
  <si>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</si>
  <si>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</si>
  <si>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</si>
  <si>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месяц</t>
  </si>
  <si>
    <t>год</t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</si>
  <si>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</si>
  <si>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</si>
  <si>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</si>
  <si>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</si>
  <si>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</si>
  <si>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Райффайзен валютний</t>
  </si>
  <si>
    <t>http://raam.com.ua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</si>
  <si>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</si>
  <si>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</si>
  <si>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</si>
  <si>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</si>
  <si>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</si>
  <si>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</si>
  <si>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</si>
  <si>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</si>
  <si>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лютий</t>
  </si>
  <si>
    <t>з початку 2013 року</t>
  </si>
  <si>
    <t>Золотий депозит (за офіційним курсом золота)</t>
  </si>
  <si>
    <t>березень</t>
  </si>
  <si>
    <t>ОТП Облігаційний</t>
  </si>
  <si>
    <t>3 місяці (з початку року)</t>
  </si>
  <si>
    <t>"Золотий" депозит (за офіційним курсом золота)</t>
  </si>
  <si>
    <t>ТЕКОМ-СТАБІЛЬНИЙ ДОХІД</t>
  </si>
  <si>
    <t>ТОВ КУА "Теком ессет менеджмент"</t>
  </si>
  <si>
    <t>http://www.tekom-asset.com.ua/</t>
  </si>
  <si>
    <t>Запорізькі феросплави</t>
  </si>
  <si>
    <t>ЗАТ КУА "СЛАВУТИЧ-ІНВЕСТ"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</si>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</sst>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2" xfId="0" applyFont="1" applyFill="1" applyBorder="1" applyAlignment="1">
      <alignment horizontal="left" vertical="center" wrapText="1" shrinkToFit="1"/>
    </xf>
    <xf numFmtId="4" fontId="11" fillId="0" borderId="53" xfId="0" applyNumberFormat="1" applyFont="1" applyFill="1" applyBorder="1" applyAlignment="1">
      <alignment horizontal="right" vertical="center" inden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4" fontId="11" fillId="0" borderId="54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1159685"/>
        <c:crosses val="autoZero"/>
        <c:auto val="1"/>
        <c:lblOffset val="0"/>
        <c:noMultiLvlLbl val="0"/>
      </c:catAx>
      <c:valAx>
        <c:axId val="51159685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5042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57783982"/>
        <c:axId val="50293791"/>
      </c:barChart>
      <c:catAx>
        <c:axId val="57783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93791"/>
        <c:crosses val="autoZero"/>
        <c:auto val="0"/>
        <c:lblOffset val="100"/>
        <c:tickLblSkip val="1"/>
        <c:noMultiLvlLbl val="0"/>
      </c:catAx>
      <c:valAx>
        <c:axId val="50293791"/>
        <c:scaling>
          <c:orientation val="minMax"/>
          <c:max val="0.2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75"/>
          <c:w val="0.445"/>
          <c:h val="0.36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В_ВЧА!$B$48:$B$58</c:f>
              <c:strCache/>
            </c:strRef>
          </c:cat>
          <c:val>
            <c:numRef>
              <c:f>В_ВЧА!$C$48:$C$58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В_ВЧА!$B$48:$B$58</c:f>
              <c:strCache/>
            </c:strRef>
          </c:cat>
          <c:val>
            <c:numRef>
              <c:f>В_ВЧА!$D$48:$D$58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ВЧА'!$C$80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ВЧА'!$B$81:$B$91</c:f>
              <c:strCache/>
            </c:strRef>
          </c:cat>
          <c:val>
            <c:numRef>
              <c:f>'В_динаміка ВЧА'!$C$81:$C$91</c:f>
              <c:numCache/>
            </c:numRef>
          </c:val>
        </c:ser>
        <c:ser>
          <c:idx val="0"/>
          <c:order val="1"/>
          <c:tx>
            <c:strRef>
              <c:f>'В_динаміка ВЧА'!$E$80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ВЧА'!$B$81:$B$91</c:f>
              <c:strCache/>
            </c:strRef>
          </c:cat>
          <c:val>
            <c:numRef>
              <c:f>'В_динаміка ВЧА'!$E$81:$E$91</c:f>
              <c:numCache/>
            </c:numRef>
          </c:val>
        </c:ser>
        <c:overlap val="-30"/>
        <c:axId val="49990936"/>
        <c:axId val="47265241"/>
      </c:barChart>
      <c:lineChart>
        <c:grouping val="standard"/>
        <c:varyColors val="0"/>
        <c:ser>
          <c:idx val="2"/>
          <c:order val="2"/>
          <c:tx>
            <c:strRef>
              <c:f>'В_динаміка ВЧА'!$D$80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ВЧА'!$B$81:$B$90</c:f>
              <c:strCache/>
            </c:strRef>
          </c:cat>
          <c:val>
            <c:numRef>
              <c:f>'В_динаміка ВЧА'!$D$81:$D$90</c:f>
              <c:numCache/>
            </c:numRef>
          </c:val>
          <c:smooth val="0"/>
        </c:ser>
        <c:axId val="22733986"/>
        <c:axId val="3279283"/>
      </c:lineChart>
      <c:catAx>
        <c:axId val="49990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265241"/>
        <c:crosses val="autoZero"/>
        <c:auto val="0"/>
        <c:lblOffset val="40"/>
        <c:noMultiLvlLbl val="0"/>
      </c:catAx>
      <c:valAx>
        <c:axId val="47265241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49990936"/>
        <c:crossesAt val="1"/>
        <c:crossBetween val="between"/>
        <c:dispUnits/>
      </c:valAx>
      <c:catAx>
        <c:axId val="22733986"/>
        <c:scaling>
          <c:orientation val="minMax"/>
        </c:scaling>
        <c:axPos val="b"/>
        <c:delete val="1"/>
        <c:majorTickMark val="in"/>
        <c:minorTickMark val="none"/>
        <c:tickLblPos val="nextTo"/>
        <c:crossAx val="3279283"/>
        <c:crosses val="autoZero"/>
        <c:auto val="0"/>
        <c:lblOffset val="100"/>
        <c:noMultiLvlLbl val="0"/>
      </c:catAx>
      <c:valAx>
        <c:axId val="327928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27339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'В_діаграма(дох)'!$A$2:$A$49</c:f>
              <c:strCache/>
            </c:strRef>
          </c:cat>
          <c:val>
            <c:numRef>
              <c:f>'В_діаграма(дох)'!$B$2:$B$49</c:f>
              <c:numCache/>
            </c:numRef>
          </c:val>
        </c:ser>
        <c:gapWidth val="60"/>
        <c:axId val="29513548"/>
        <c:axId val="64295341"/>
      </c:barChart>
      <c:catAx>
        <c:axId val="295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95341"/>
        <c:crosses val="autoZero"/>
        <c:auto val="0"/>
        <c:lblOffset val="0"/>
        <c:tickLblSkip val="1"/>
        <c:noMultiLvlLbl val="0"/>
      </c:catAx>
      <c:valAx>
        <c:axId val="64295341"/>
        <c:scaling>
          <c:orientation val="minMax"/>
          <c:max val="0.06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3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ВЧА'!$C$43:$C$51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ВЧА'!$E$43:$E$51</c:f>
              <c:numCache/>
            </c:numRef>
          </c:val>
        </c:ser>
        <c:overlap val="-20"/>
        <c:axId val="41787158"/>
        <c:axId val="40540103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ВЧА'!$D$43:$D$51</c:f>
              <c:numCache/>
            </c:numRef>
          </c:val>
          <c:smooth val="0"/>
        </c:ser>
        <c:axId val="29316608"/>
        <c:axId val="62522881"/>
      </c:lineChart>
      <c:catAx>
        <c:axId val="417871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540103"/>
        <c:crosses val="autoZero"/>
        <c:auto val="0"/>
        <c:lblOffset val="100"/>
        <c:noMultiLvlLbl val="0"/>
      </c:catAx>
      <c:valAx>
        <c:axId val="405401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787158"/>
        <c:crossesAt val="1"/>
        <c:crossBetween val="between"/>
        <c:dispUnits/>
      </c:valAx>
      <c:catAx>
        <c:axId val="29316608"/>
        <c:scaling>
          <c:orientation val="minMax"/>
        </c:scaling>
        <c:axPos val="b"/>
        <c:delete val="1"/>
        <c:majorTickMark val="in"/>
        <c:minorTickMark val="none"/>
        <c:tickLblPos val="nextTo"/>
        <c:crossAx val="62522881"/>
        <c:crosses val="autoZero"/>
        <c:auto val="0"/>
        <c:lblOffset val="100"/>
        <c:noMultiLvlLbl val="0"/>
      </c:catAx>
      <c:valAx>
        <c:axId val="6252288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3166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3"/>
          <c:w val="0.960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25835018"/>
        <c:axId val="31188571"/>
      </c:barChart>
      <c:catAx>
        <c:axId val="25835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  <c:max val="0.14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5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12261684"/>
        <c:axId val="43246293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53672318"/>
        <c:axId val="13288815"/>
      </c:lineChart>
      <c:catAx>
        <c:axId val="12261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3246293"/>
        <c:crosses val="autoZero"/>
        <c:auto val="0"/>
        <c:lblOffset val="100"/>
        <c:noMultiLvlLbl val="0"/>
      </c:catAx>
      <c:valAx>
        <c:axId val="4324629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261684"/>
        <c:crossesAt val="1"/>
        <c:crossBetween val="between"/>
        <c:dispUnits/>
      </c:valAx>
      <c:catAx>
        <c:axId val="53672318"/>
        <c:scaling>
          <c:orientation val="minMax"/>
        </c:scaling>
        <c:axPos val="b"/>
        <c:delete val="1"/>
        <c:majorTickMark val="in"/>
        <c:minorTickMark val="none"/>
        <c:tickLblPos val="nextTo"/>
        <c:crossAx val="13288815"/>
        <c:crosses val="autoZero"/>
        <c:auto val="0"/>
        <c:lblOffset val="100"/>
        <c:noMultiLvlLbl val="0"/>
      </c:catAx>
      <c:valAx>
        <c:axId val="1328881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6723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52490472"/>
        <c:axId val="2652201"/>
      </c:barChart>
      <c:catAx>
        <c:axId val="5249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201"/>
        <c:crosses val="autoZero"/>
        <c:auto val="0"/>
        <c:lblOffset val="100"/>
        <c:tickLblSkip val="1"/>
        <c:noMultiLvlLbl val="0"/>
      </c:catAx>
      <c:valAx>
        <c:axId val="2652201"/>
        <c:scaling>
          <c:orientation val="minMax"/>
          <c:max val="0.02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90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58</xdr:row>
      <xdr:rowOff>95250</xdr:rowOff>
    </xdr:from>
    <xdr:to>
      <xdr:col>4</xdr:col>
      <xdr:colOff>609600</xdr:colOff>
      <xdr:row>82</xdr:row>
      <xdr:rowOff>95250</xdr:rowOff>
    </xdr:to>
    <xdr:graphicFrame>
      <xdr:nvGraphicFramePr>
        <xdr:cNvPr id="1" name="Chart 2"/>
        <xdr:cNvGraphicFramePr/>
      </xdr:nvGraphicFramePr>
      <xdr:xfrm>
        <a:off x="304800" y="108394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104775</xdr:rowOff>
    </xdr:from>
    <xdr:to>
      <xdr:col>12</xdr:col>
      <xdr:colOff>390525</xdr:colOff>
      <xdr:row>71</xdr:row>
      <xdr:rowOff>161925</xdr:rowOff>
    </xdr:to>
    <xdr:graphicFrame>
      <xdr:nvGraphicFramePr>
        <xdr:cNvPr id="1" name="Chart 7"/>
        <xdr:cNvGraphicFramePr/>
      </xdr:nvGraphicFramePr>
      <xdr:xfrm>
        <a:off x="47625" y="88963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65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381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3190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B24" sqref="B2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170</v>
      </c>
      <c r="B1" s="82"/>
      <c r="C1" s="82"/>
      <c r="D1" s="83"/>
      <c r="E1" s="83"/>
      <c r="F1" s="83"/>
    </row>
    <row r="2" spans="1:9" ht="15.75" thickBot="1">
      <c r="A2" s="27" t="s">
        <v>88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196</v>
      </c>
      <c r="B3" s="98">
        <v>0.0809</v>
      </c>
      <c r="C3" s="98">
        <v>0.059090675571538576</v>
      </c>
      <c r="D3" s="98">
        <v>0.0201</v>
      </c>
      <c r="E3" s="98">
        <v>0.0628</v>
      </c>
      <c r="F3" s="98">
        <v>0.0213</v>
      </c>
      <c r="G3" s="65"/>
      <c r="H3" s="65"/>
      <c r="I3" s="2"/>
      <c r="J3" s="2"/>
      <c r="K3" s="2"/>
      <c r="L3" s="2"/>
    </row>
    <row r="4" spans="1:12" ht="14.25">
      <c r="A4" s="97" t="s">
        <v>199</v>
      </c>
      <c r="B4" s="98">
        <v>-0.09627653723462759</v>
      </c>
      <c r="C4" s="98">
        <v>-0.1235</v>
      </c>
      <c r="D4" s="98">
        <v>-0.022348780487804875</v>
      </c>
      <c r="E4" s="98">
        <v>-0.01693333333333334</v>
      </c>
      <c r="F4" s="98">
        <v>-0.04586782576072594</v>
      </c>
      <c r="G4" s="65"/>
      <c r="H4" s="65"/>
      <c r="I4" s="2"/>
      <c r="J4" s="2"/>
      <c r="K4" s="2"/>
      <c r="L4" s="2"/>
    </row>
    <row r="5" spans="1:12" ht="15" thickBot="1">
      <c r="A5" s="86" t="s">
        <v>197</v>
      </c>
      <c r="B5" s="88">
        <v>-0.00018254282150353962</v>
      </c>
      <c r="C5" s="88">
        <v>-0.0496</v>
      </c>
      <c r="D5" s="88">
        <v>0.003034146341463407</v>
      </c>
      <c r="E5" s="88">
        <v>0.064</v>
      </c>
      <c r="F5" s="88">
        <v>-0.0006596150629511863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132</v>
      </c>
      <c r="B22" s="18" t="s">
        <v>155</v>
      </c>
      <c r="C22" s="18" t="s">
        <v>110</v>
      </c>
      <c r="D22" s="85"/>
      <c r="E22" s="81"/>
      <c r="F22" s="81"/>
    </row>
    <row r="23" spans="1:6" ht="14.25">
      <c r="A23" s="29" t="s">
        <v>1</v>
      </c>
      <c r="B23" s="30">
        <v>-0.1235</v>
      </c>
      <c r="C23" s="72">
        <v>-0.0496</v>
      </c>
      <c r="D23" s="85"/>
      <c r="E23" s="81"/>
      <c r="F23" s="81"/>
    </row>
    <row r="24" spans="1:6" ht="14.25">
      <c r="A24" s="29" t="s">
        <v>0</v>
      </c>
      <c r="B24" s="30">
        <v>-0.0963</v>
      </c>
      <c r="C24" s="72">
        <v>-0.0002</v>
      </c>
      <c r="D24" s="85"/>
      <c r="E24" s="81"/>
      <c r="F24" s="81"/>
    </row>
    <row r="25" spans="1:6" ht="28.5">
      <c r="A25" s="29" t="s">
        <v>5</v>
      </c>
      <c r="B25" s="30">
        <v>-0.0545</v>
      </c>
      <c r="C25" s="72">
        <v>0.0015</v>
      </c>
      <c r="D25" s="85"/>
      <c r="E25" s="81"/>
      <c r="F25" s="81"/>
    </row>
    <row r="26" spans="1:6" ht="14.25">
      <c r="A26" s="29" t="s">
        <v>84</v>
      </c>
      <c r="B26" s="30">
        <v>-0.0485</v>
      </c>
      <c r="C26" s="72">
        <v>-0.0438</v>
      </c>
      <c r="D26" s="85"/>
      <c r="E26" s="81"/>
      <c r="F26" s="81"/>
    </row>
    <row r="27" spans="1:6" ht="14.25">
      <c r="A27" s="29" t="s">
        <v>119</v>
      </c>
      <c r="B27" s="30">
        <v>-0.0319</v>
      </c>
      <c r="C27" s="72">
        <v>-0.0245</v>
      </c>
      <c r="D27" s="85"/>
      <c r="E27" s="81"/>
      <c r="F27" s="81"/>
    </row>
    <row r="28" spans="1:6" ht="14.25">
      <c r="A28" s="29" t="s">
        <v>8</v>
      </c>
      <c r="B28" s="30">
        <v>-0.0313</v>
      </c>
      <c r="C28" s="72">
        <v>-0.0162</v>
      </c>
      <c r="D28" s="85"/>
      <c r="E28" s="81"/>
      <c r="F28" s="81"/>
    </row>
    <row r="29" spans="1:6" ht="14.25">
      <c r="A29" s="29" t="s">
        <v>6</v>
      </c>
      <c r="B29" s="30">
        <v>0.0023</v>
      </c>
      <c r="C29" s="72">
        <v>0.0307</v>
      </c>
      <c r="D29" s="85"/>
      <c r="E29" s="81"/>
      <c r="F29" s="81"/>
    </row>
    <row r="30" spans="1:6" ht="14.25">
      <c r="A30" s="29" t="s">
        <v>10</v>
      </c>
      <c r="B30" s="30">
        <v>0.0069</v>
      </c>
      <c r="C30" s="72">
        <v>0.024</v>
      </c>
      <c r="D30" s="85"/>
      <c r="E30" s="81"/>
      <c r="F30" s="81"/>
    </row>
    <row r="31" spans="1:6" ht="14.25">
      <c r="A31" s="29" t="s">
        <v>7</v>
      </c>
      <c r="B31" s="30">
        <v>0.008</v>
      </c>
      <c r="C31" s="72">
        <v>0.0821</v>
      </c>
      <c r="D31" s="85"/>
      <c r="E31" s="81"/>
      <c r="F31" s="81"/>
    </row>
    <row r="32" spans="1:6" ht="14.25">
      <c r="A32" s="29" t="s">
        <v>12</v>
      </c>
      <c r="B32" s="30">
        <v>0.036</v>
      </c>
      <c r="C32" s="72">
        <v>0.1189</v>
      </c>
      <c r="D32" s="85"/>
      <c r="E32" s="81"/>
      <c r="F32" s="81"/>
    </row>
    <row r="33" spans="1:6" ht="14.25">
      <c r="A33" s="29" t="s">
        <v>11</v>
      </c>
      <c r="B33" s="30">
        <v>0.0373</v>
      </c>
      <c r="C33" s="72">
        <v>0.1268</v>
      </c>
      <c r="D33" s="85"/>
      <c r="E33" s="81"/>
      <c r="F33" s="81"/>
    </row>
    <row r="34" spans="1:6" ht="15" thickBot="1">
      <c r="A34" s="86" t="s">
        <v>9</v>
      </c>
      <c r="B34" s="87">
        <v>0.0725</v>
      </c>
      <c r="C34" s="88">
        <v>0.1927</v>
      </c>
      <c r="D34" s="85"/>
      <c r="E34" s="81"/>
      <c r="F34" s="81"/>
    </row>
    <row r="35" spans="1:6" ht="14.25">
      <c r="A35" s="80"/>
      <c r="B35" s="81"/>
      <c r="C35" s="81"/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E13" sqref="E13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5" t="s">
        <v>184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0.75" thickBot="1">
      <c r="A2" s="15" t="s">
        <v>61</v>
      </c>
      <c r="B2" s="51" t="s">
        <v>38</v>
      </c>
      <c r="C2" s="18" t="s">
        <v>52</v>
      </c>
      <c r="D2" s="18" t="s">
        <v>53</v>
      </c>
      <c r="E2" s="17" t="s">
        <v>62</v>
      </c>
      <c r="F2" s="17" t="s">
        <v>100</v>
      </c>
      <c r="G2" s="17" t="s">
        <v>101</v>
      </c>
      <c r="H2" s="18" t="s">
        <v>102</v>
      </c>
      <c r="I2" s="18" t="s">
        <v>16</v>
      </c>
      <c r="J2" s="18" t="s">
        <v>17</v>
      </c>
    </row>
    <row r="3" spans="1:11" ht="14.25" customHeight="1">
      <c r="A3" s="21">
        <v>1</v>
      </c>
      <c r="B3" s="120" t="s">
        <v>186</v>
      </c>
      <c r="C3" s="121" t="s">
        <v>57</v>
      </c>
      <c r="D3" s="122" t="s">
        <v>54</v>
      </c>
      <c r="E3" s="123">
        <v>13180894.55</v>
      </c>
      <c r="F3" s="124">
        <v>15417</v>
      </c>
      <c r="G3" s="123">
        <v>854.9584582</v>
      </c>
      <c r="H3" s="58">
        <v>800</v>
      </c>
      <c r="I3" s="120" t="s">
        <v>37</v>
      </c>
      <c r="J3" s="125" t="s">
        <v>187</v>
      </c>
      <c r="K3" s="52"/>
    </row>
    <row r="4" spans="1:11" ht="14.25">
      <c r="A4" s="21">
        <v>2</v>
      </c>
      <c r="B4" s="120" t="s">
        <v>137</v>
      </c>
      <c r="C4" s="121" t="s">
        <v>57</v>
      </c>
      <c r="D4" s="122" t="s">
        <v>54</v>
      </c>
      <c r="E4" s="123">
        <v>8901091.912</v>
      </c>
      <c r="F4" s="124">
        <v>34023</v>
      </c>
      <c r="G4" s="123">
        <v>261.6198428</v>
      </c>
      <c r="H4" s="58">
        <v>300</v>
      </c>
      <c r="I4" s="120" t="s">
        <v>37</v>
      </c>
      <c r="J4" s="125" t="s">
        <v>70</v>
      </c>
      <c r="K4" s="53"/>
    </row>
    <row r="5" spans="1:11" ht="14.25" customHeight="1">
      <c r="A5" s="21">
        <v>3</v>
      </c>
      <c r="B5" s="120" t="s">
        <v>83</v>
      </c>
      <c r="C5" s="121" t="s">
        <v>57</v>
      </c>
      <c r="D5" s="122" t="s">
        <v>58</v>
      </c>
      <c r="E5" s="123">
        <v>3156458.47</v>
      </c>
      <c r="F5" s="124">
        <v>4806</v>
      </c>
      <c r="G5" s="123">
        <v>656.7745464</v>
      </c>
      <c r="H5" s="58">
        <v>1000</v>
      </c>
      <c r="I5" s="120" t="s">
        <v>34</v>
      </c>
      <c r="J5" s="125" t="s">
        <v>178</v>
      </c>
      <c r="K5" s="54"/>
    </row>
    <row r="6" spans="1:11" ht="14.25" customHeight="1">
      <c r="A6" s="21">
        <v>4</v>
      </c>
      <c r="B6" s="120" t="s">
        <v>130</v>
      </c>
      <c r="C6" s="121" t="s">
        <v>57</v>
      </c>
      <c r="D6" s="122" t="s">
        <v>54</v>
      </c>
      <c r="E6" s="123">
        <v>2323744.61</v>
      </c>
      <c r="F6" s="124">
        <v>75969</v>
      </c>
      <c r="G6" s="123">
        <v>30.58806368</v>
      </c>
      <c r="H6" s="58">
        <v>100</v>
      </c>
      <c r="I6" s="120" t="s">
        <v>171</v>
      </c>
      <c r="J6" s="125" t="s">
        <v>121</v>
      </c>
      <c r="K6" s="55"/>
    </row>
    <row r="7" spans="1:11" ht="14.25" customHeight="1">
      <c r="A7" s="21">
        <v>5</v>
      </c>
      <c r="B7" s="120" t="s">
        <v>191</v>
      </c>
      <c r="C7" s="121" t="s">
        <v>57</v>
      </c>
      <c r="D7" s="122" t="s">
        <v>58</v>
      </c>
      <c r="E7" s="123">
        <v>1903463.77</v>
      </c>
      <c r="F7" s="124">
        <v>1578</v>
      </c>
      <c r="G7" s="123">
        <v>1206.250805</v>
      </c>
      <c r="H7" s="58">
        <v>1000</v>
      </c>
      <c r="I7" s="120" t="s">
        <v>189</v>
      </c>
      <c r="J7" s="125" t="s">
        <v>190</v>
      </c>
      <c r="K7" s="53"/>
    </row>
    <row r="8" spans="1:11" ht="14.25">
      <c r="A8" s="21">
        <v>6</v>
      </c>
      <c r="B8" s="120" t="s">
        <v>131</v>
      </c>
      <c r="C8" s="121" t="s">
        <v>57</v>
      </c>
      <c r="D8" s="122" t="s">
        <v>54</v>
      </c>
      <c r="E8" s="123">
        <v>940165.63</v>
      </c>
      <c r="F8" s="124">
        <v>1156</v>
      </c>
      <c r="G8" s="123">
        <v>813.2920675</v>
      </c>
      <c r="H8" s="58">
        <v>1000</v>
      </c>
      <c r="I8" s="120" t="s">
        <v>99</v>
      </c>
      <c r="J8" s="125" t="s">
        <v>69</v>
      </c>
      <c r="K8" s="53"/>
    </row>
    <row r="9" spans="1:11" ht="14.25">
      <c r="A9" s="21">
        <v>7</v>
      </c>
      <c r="B9" s="120" t="s">
        <v>152</v>
      </c>
      <c r="C9" s="121" t="s">
        <v>57</v>
      </c>
      <c r="D9" s="122" t="s">
        <v>54</v>
      </c>
      <c r="E9" s="123">
        <v>670968.703</v>
      </c>
      <c r="F9" s="124">
        <v>1245</v>
      </c>
      <c r="G9" s="123">
        <v>538.9306851</v>
      </c>
      <c r="H9" s="58">
        <v>1000</v>
      </c>
      <c r="I9" s="120" t="s">
        <v>171</v>
      </c>
      <c r="J9" s="125" t="s">
        <v>121</v>
      </c>
      <c r="K9" s="54"/>
    </row>
    <row r="10" spans="1:11" ht="14.25">
      <c r="A10" s="21">
        <v>8</v>
      </c>
      <c r="B10" s="120" t="s">
        <v>159</v>
      </c>
      <c r="C10" s="121" t="s">
        <v>57</v>
      </c>
      <c r="D10" s="122" t="s">
        <v>54</v>
      </c>
      <c r="E10" s="123">
        <v>658479.239</v>
      </c>
      <c r="F10" s="124">
        <v>1157</v>
      </c>
      <c r="G10" s="123">
        <v>569.126395</v>
      </c>
      <c r="H10" s="58">
        <v>1000</v>
      </c>
      <c r="I10" s="120" t="s">
        <v>171</v>
      </c>
      <c r="J10" s="125" t="s">
        <v>121</v>
      </c>
      <c r="K10" s="55"/>
    </row>
    <row r="11" spans="1:11" ht="14.25">
      <c r="A11" s="21">
        <v>9</v>
      </c>
      <c r="B11" s="120" t="s">
        <v>153</v>
      </c>
      <c r="C11" s="121" t="s">
        <v>57</v>
      </c>
      <c r="D11" s="122" t="s">
        <v>54</v>
      </c>
      <c r="E11" s="123">
        <v>646962.46</v>
      </c>
      <c r="F11" s="124">
        <v>1381</v>
      </c>
      <c r="G11" s="123">
        <v>468.473903</v>
      </c>
      <c r="H11" s="58">
        <v>1000</v>
      </c>
      <c r="I11" s="120" t="s">
        <v>171</v>
      </c>
      <c r="J11" s="125" t="s">
        <v>121</v>
      </c>
      <c r="K11" s="55"/>
    </row>
    <row r="12" spans="1:11" ht="14.25">
      <c r="A12" s="21">
        <v>10</v>
      </c>
      <c r="B12" s="120" t="s">
        <v>143</v>
      </c>
      <c r="C12" s="121" t="s">
        <v>57</v>
      </c>
      <c r="D12" s="122" t="s">
        <v>54</v>
      </c>
      <c r="E12" s="123">
        <v>618788.59</v>
      </c>
      <c r="F12" s="124">
        <v>1247</v>
      </c>
      <c r="G12" s="123">
        <v>496.2218043</v>
      </c>
      <c r="H12" s="58">
        <v>1000</v>
      </c>
      <c r="I12" s="120" t="s">
        <v>171</v>
      </c>
      <c r="J12" s="125" t="s">
        <v>121</v>
      </c>
      <c r="K12" s="55"/>
    </row>
    <row r="13" spans="1:10" ht="15.75" thickBot="1">
      <c r="A13" s="186" t="s">
        <v>78</v>
      </c>
      <c r="B13" s="187"/>
      <c r="C13" s="126" t="s">
        <v>79</v>
      </c>
      <c r="D13" s="126" t="s">
        <v>79</v>
      </c>
      <c r="E13" s="108">
        <f>SUM(E3:E12)</f>
        <v>33001017.934</v>
      </c>
      <c r="F13" s="109">
        <f>SUM(F3:F12)</f>
        <v>137979</v>
      </c>
      <c r="G13" s="126" t="s">
        <v>79</v>
      </c>
      <c r="H13" s="126" t="s">
        <v>79</v>
      </c>
      <c r="I13" s="126" t="s">
        <v>79</v>
      </c>
      <c r="J13" s="127" t="s">
        <v>79</v>
      </c>
    </row>
  </sheetData>
  <mergeCells count="2">
    <mergeCell ref="A1:J1"/>
    <mergeCell ref="A13:B13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0"/>
  <sheetViews>
    <sheetView zoomScale="85" zoomScaleNormal="85" workbookViewId="0" topLeftCell="A1">
      <selection activeCell="F14" sqref="F14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6384" width="9.125" style="33" customWidth="1"/>
  </cols>
  <sheetData>
    <row r="1" spans="1:10" s="56" customFormat="1" ht="16.5" thickBot="1">
      <c r="A1" s="198" t="s">
        <v>169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s="24" customFormat="1" ht="15.75" customHeight="1" thickBot="1">
      <c r="A2" s="191" t="s">
        <v>61</v>
      </c>
      <c r="B2" s="112"/>
      <c r="C2" s="113"/>
      <c r="D2" s="114"/>
      <c r="E2" s="193" t="s">
        <v>106</v>
      </c>
      <c r="F2" s="193"/>
      <c r="G2" s="193"/>
      <c r="H2" s="193"/>
      <c r="I2" s="193"/>
      <c r="J2" s="193"/>
    </row>
    <row r="3" spans="1:10" s="24" customFormat="1" ht="60.75" thickBot="1">
      <c r="A3" s="192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201</v>
      </c>
      <c r="G3" s="17" t="s">
        <v>185</v>
      </c>
      <c r="H3" s="17" t="s">
        <v>154</v>
      </c>
      <c r="I3" s="17" t="s">
        <v>80</v>
      </c>
      <c r="J3" s="17" t="s">
        <v>165</v>
      </c>
    </row>
    <row r="4" spans="1:10" s="24" customFormat="1" ht="14.25" collapsed="1">
      <c r="A4" s="21">
        <v>1</v>
      </c>
      <c r="B4" s="29" t="s">
        <v>83</v>
      </c>
      <c r="C4" s="116">
        <v>39205</v>
      </c>
      <c r="D4" s="116">
        <v>39322</v>
      </c>
      <c r="E4" s="110">
        <v>-0.03795725949799034</v>
      </c>
      <c r="F4" s="110">
        <v>-0.03532525554732957</v>
      </c>
      <c r="G4" s="110">
        <v>-0.025090862248389634</v>
      </c>
      <c r="H4" s="110">
        <v>-0.1556029639820098</v>
      </c>
      <c r="I4" s="110">
        <v>-0.3432254535996667</v>
      </c>
      <c r="J4" s="117">
        <v>-0.08606950276422631</v>
      </c>
    </row>
    <row r="5" spans="1:10" s="24" customFormat="1" ht="14.25" collapsed="1">
      <c r="A5" s="21">
        <v>2</v>
      </c>
      <c r="B5" s="29" t="s">
        <v>131</v>
      </c>
      <c r="C5" s="116">
        <v>40050</v>
      </c>
      <c r="D5" s="116">
        <v>40319</v>
      </c>
      <c r="E5" s="110">
        <v>-0.06746455221550884</v>
      </c>
      <c r="F5" s="110">
        <v>0.0218273540770757</v>
      </c>
      <c r="G5" s="110">
        <v>0.04528753156643006</v>
      </c>
      <c r="H5" s="110">
        <v>-0.18856470145365378</v>
      </c>
      <c r="I5" s="110">
        <v>-0.1867079325259532</v>
      </c>
      <c r="J5" s="117">
        <v>-0.10106395785922395</v>
      </c>
    </row>
    <row r="6" spans="1:10" s="24" customFormat="1" ht="14.25" collapsed="1">
      <c r="A6" s="21">
        <v>3</v>
      </c>
      <c r="B6" s="29" t="s">
        <v>153</v>
      </c>
      <c r="C6" s="116">
        <v>40204</v>
      </c>
      <c r="D6" s="116">
        <v>40329</v>
      </c>
      <c r="E6" s="110">
        <v>-0.054078778492483326</v>
      </c>
      <c r="F6" s="110" t="s">
        <v>32</v>
      </c>
      <c r="G6" s="110">
        <v>-0.04062460948979263</v>
      </c>
      <c r="H6" s="110">
        <v>-0.22683721755054043</v>
      </c>
      <c r="I6" s="110">
        <v>-0.531526097031163</v>
      </c>
      <c r="J6" s="117">
        <v>-0.32734257138456846</v>
      </c>
    </row>
    <row r="7" spans="1:10" s="24" customFormat="1" ht="14.25" collapsed="1">
      <c r="A7" s="21">
        <v>4</v>
      </c>
      <c r="B7" s="29" t="s">
        <v>152</v>
      </c>
      <c r="C7" s="116">
        <v>40288</v>
      </c>
      <c r="D7" s="116">
        <v>40438</v>
      </c>
      <c r="E7" s="110">
        <v>-0.06373076456590088</v>
      </c>
      <c r="F7" s="110" t="s">
        <v>32</v>
      </c>
      <c r="G7" s="110">
        <v>-0.10340514933845724</v>
      </c>
      <c r="H7" s="110">
        <v>-0.24212870661516095</v>
      </c>
      <c r="I7" s="110">
        <v>-0.4610693148594518</v>
      </c>
      <c r="J7" s="117">
        <v>-0.3182385358259415</v>
      </c>
    </row>
    <row r="8" spans="1:10" s="24" customFormat="1" ht="14.25">
      <c r="A8" s="21">
        <v>5</v>
      </c>
      <c r="B8" s="29" t="s">
        <v>159</v>
      </c>
      <c r="C8" s="116">
        <v>40364</v>
      </c>
      <c r="D8" s="116">
        <v>40533</v>
      </c>
      <c r="E8" s="110">
        <v>-0.0640465147700805</v>
      </c>
      <c r="F8" s="110" t="s">
        <v>32</v>
      </c>
      <c r="G8" s="110">
        <v>-0.0827490242986958</v>
      </c>
      <c r="H8" s="110">
        <v>-0.23251010058752075</v>
      </c>
      <c r="I8" s="110">
        <v>-0.430873605012969</v>
      </c>
      <c r="J8" s="117">
        <v>-0.34062579285929573</v>
      </c>
    </row>
    <row r="9" spans="1:10" s="24" customFormat="1" ht="14.25">
      <c r="A9" s="21">
        <v>6</v>
      </c>
      <c r="B9" s="29" t="s">
        <v>130</v>
      </c>
      <c r="C9" s="116">
        <v>40555</v>
      </c>
      <c r="D9" s="116">
        <v>40626</v>
      </c>
      <c r="E9" s="110">
        <v>-0.12314295350099735</v>
      </c>
      <c r="F9" s="110">
        <v>-0.053392474887984154</v>
      </c>
      <c r="G9" s="110">
        <v>-0.11384391905721003</v>
      </c>
      <c r="H9" s="110">
        <v>-0.3825830254101872</v>
      </c>
      <c r="I9" s="110">
        <v>-0.6941193631612886</v>
      </c>
      <c r="J9" s="117">
        <v>-0.6597980137793168</v>
      </c>
    </row>
    <row r="10" spans="1:10" s="24" customFormat="1" ht="14.25">
      <c r="A10" s="21">
        <v>7</v>
      </c>
      <c r="B10" s="29" t="s">
        <v>143</v>
      </c>
      <c r="C10" s="116">
        <v>40448</v>
      </c>
      <c r="D10" s="116">
        <v>40632</v>
      </c>
      <c r="E10" s="110">
        <v>-0.07033926586906347</v>
      </c>
      <c r="F10" s="110">
        <v>-0.022493721997072225</v>
      </c>
      <c r="G10" s="110">
        <v>-0.10727041316027386</v>
      </c>
      <c r="H10" s="110">
        <v>-0.2629456695538508</v>
      </c>
      <c r="I10" s="110">
        <v>-0.503778195669605</v>
      </c>
      <c r="J10" s="117">
        <v>-0.47665380540934355</v>
      </c>
    </row>
    <row r="11" spans="1:10" s="24" customFormat="1" ht="14.25">
      <c r="A11" s="21">
        <v>8</v>
      </c>
      <c r="B11" s="29" t="s">
        <v>137</v>
      </c>
      <c r="C11" s="116">
        <v>40735</v>
      </c>
      <c r="D11" s="116">
        <v>40809</v>
      </c>
      <c r="E11" s="110">
        <v>0.0018688205598518248</v>
      </c>
      <c r="F11" s="110">
        <v>-0.04015404399929989</v>
      </c>
      <c r="G11" s="110">
        <v>-0.12003115767998673</v>
      </c>
      <c r="H11" s="110">
        <v>-0.06656663112487349</v>
      </c>
      <c r="I11" s="110">
        <v>-0.1279338572828178</v>
      </c>
      <c r="J11" s="117">
        <v>-0.20482778888416997</v>
      </c>
    </row>
    <row r="12" spans="1:10" s="24" customFormat="1" ht="14.25" collapsed="1">
      <c r="A12" s="21">
        <v>9</v>
      </c>
      <c r="B12" s="29" t="s">
        <v>191</v>
      </c>
      <c r="C12" s="116">
        <v>40716</v>
      </c>
      <c r="D12" s="116">
        <v>40995</v>
      </c>
      <c r="E12" s="110">
        <v>0.01359513883831176</v>
      </c>
      <c r="F12" s="110">
        <v>0.11089179018766782</v>
      </c>
      <c r="G12" s="110">
        <v>0.18667291266869923</v>
      </c>
      <c r="H12" s="110" t="s">
        <v>32</v>
      </c>
      <c r="I12" s="110">
        <v>0.20625080481622415</v>
      </c>
      <c r="J12" s="117" t="s">
        <v>181</v>
      </c>
    </row>
    <row r="13" spans="1:10" s="24" customFormat="1" ht="14.25" collapsed="1">
      <c r="A13" s="21">
        <v>10</v>
      </c>
      <c r="B13" s="29" t="s">
        <v>186</v>
      </c>
      <c r="C13" s="116">
        <v>41005</v>
      </c>
      <c r="D13" s="116">
        <v>41114</v>
      </c>
      <c r="E13" s="110">
        <v>0.00661787190660168</v>
      </c>
      <c r="F13" s="110">
        <v>0.014029046726284022</v>
      </c>
      <c r="G13" s="110">
        <v>0.03120538789672822</v>
      </c>
      <c r="H13" s="110" t="s">
        <v>32</v>
      </c>
      <c r="I13" s="110">
        <v>0.06869807274437312</v>
      </c>
      <c r="J13" s="117" t="s">
        <v>181</v>
      </c>
    </row>
    <row r="14" spans="1:10" s="24" customFormat="1" ht="15.75" collapsed="1" thickBot="1">
      <c r="A14" s="21"/>
      <c r="B14" s="169" t="s">
        <v>195</v>
      </c>
      <c r="C14" s="170" t="s">
        <v>79</v>
      </c>
      <c r="D14" s="170" t="s">
        <v>79</v>
      </c>
      <c r="E14" s="171">
        <f>AVERAGE(E4:E13)</f>
        <v>-0.04586782576072594</v>
      </c>
      <c r="F14" s="171">
        <f>AVERAGE(F4:F13)</f>
        <v>-0.0006596150629511863</v>
      </c>
      <c r="G14" s="171">
        <f>AVERAGE(G4:G13)</f>
        <v>-0.03298493031409484</v>
      </c>
      <c r="H14" s="171">
        <f>AVERAGE(H4:H13)</f>
        <v>-0.21971737703472466</v>
      </c>
      <c r="I14" s="171">
        <f>AVERAGE(I4:I13)</f>
        <v>-0.3004284941582318</v>
      </c>
      <c r="J14" s="170" t="s">
        <v>79</v>
      </c>
    </row>
    <row r="15" spans="1:10" s="24" customFormat="1" ht="14.25">
      <c r="A15" s="201" t="s">
        <v>166</v>
      </c>
      <c r="B15" s="201"/>
      <c r="C15" s="201"/>
      <c r="D15" s="201"/>
      <c r="E15" s="201"/>
      <c r="F15" s="201"/>
      <c r="G15" s="201"/>
      <c r="H15" s="201"/>
      <c r="I15" s="201"/>
      <c r="J15" s="201"/>
    </row>
    <row r="16" spans="1:10" s="24" customFormat="1" ht="15" thickBot="1">
      <c r="A16" s="200" t="s">
        <v>167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3:4" s="24" customFormat="1" ht="15.75" customHeight="1">
      <c r="C17" s="71"/>
      <c r="D17" s="71"/>
    </row>
    <row r="18" spans="2:8" ht="14.25">
      <c r="B18" s="31"/>
      <c r="C18" s="118"/>
      <c r="E18" s="118"/>
      <c r="F18" s="118"/>
      <c r="G18" s="118"/>
      <c r="H18" s="118"/>
    </row>
    <row r="19" spans="2:5" ht="14.25">
      <c r="B19" s="31"/>
      <c r="C19" s="118"/>
      <c r="E19" s="118"/>
    </row>
    <row r="20" spans="5:6" ht="14.25">
      <c r="E20" s="118"/>
      <c r="F20" s="118"/>
    </row>
  </sheetData>
  <mergeCells count="5">
    <mergeCell ref="A16:J16"/>
    <mergeCell ref="A1:J1"/>
    <mergeCell ref="A2:A3"/>
    <mergeCell ref="E2:J2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2"/>
  <sheetViews>
    <sheetView tabSelected="1" zoomScale="85" zoomScaleNormal="85" workbookViewId="0" topLeftCell="A1">
      <selection activeCell="G15" sqref="G1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5" t="s">
        <v>162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205" t="s">
        <v>61</v>
      </c>
      <c r="B2" s="100"/>
      <c r="C2" s="196" t="s">
        <v>39</v>
      </c>
      <c r="D2" s="202"/>
      <c r="E2" s="203" t="s">
        <v>103</v>
      </c>
      <c r="F2" s="204"/>
      <c r="G2" s="101"/>
    </row>
    <row r="3" spans="1:7" s="31" customFormat="1" ht="45.75" thickBot="1">
      <c r="A3" s="192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7" s="31" customFormat="1" ht="14.25">
      <c r="A4" s="21">
        <v>1</v>
      </c>
      <c r="B4" s="39" t="s">
        <v>137</v>
      </c>
      <c r="C4" s="40">
        <v>1363</v>
      </c>
      <c r="D4" s="110">
        <v>0.1808</v>
      </c>
      <c r="E4" s="41">
        <v>5156</v>
      </c>
      <c r="F4" s="110">
        <v>0.1786</v>
      </c>
      <c r="G4" s="42">
        <v>1339.87</v>
      </c>
    </row>
    <row r="5" spans="1:7" s="31" customFormat="1" ht="14.25">
      <c r="A5" s="21">
        <v>2</v>
      </c>
      <c r="B5" s="39" t="s">
        <v>191</v>
      </c>
      <c r="C5" s="40">
        <v>25.53</v>
      </c>
      <c r="D5" s="110">
        <v>0.0136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153</v>
      </c>
      <c r="C6" s="40">
        <v>-36.99</v>
      </c>
      <c r="D6" s="110">
        <v>-0.0541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159</v>
      </c>
      <c r="C7" s="40">
        <v>-45.06</v>
      </c>
      <c r="D7" s="110">
        <v>-0.064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152</v>
      </c>
      <c r="C8" s="40">
        <v>-45.67</v>
      </c>
      <c r="D8" s="110">
        <v>-0.0637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143</v>
      </c>
      <c r="C9" s="40">
        <v>-46.82</v>
      </c>
      <c r="D9" s="110">
        <v>-0.0703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131</v>
      </c>
      <c r="C10" s="40">
        <v>-68.02</v>
      </c>
      <c r="D10" s="110">
        <v>-0.0675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83</v>
      </c>
      <c r="C11" s="40">
        <v>-124.54</v>
      </c>
      <c r="D11" s="110">
        <v>-0.038</v>
      </c>
      <c r="E11" s="41">
        <v>0</v>
      </c>
      <c r="F11" s="110">
        <v>0</v>
      </c>
      <c r="G11" s="42">
        <v>0</v>
      </c>
    </row>
    <row r="12" spans="1:7" s="47" customFormat="1" ht="14.25">
      <c r="A12" s="21">
        <v>9</v>
      </c>
      <c r="B12" s="39" t="s">
        <v>130</v>
      </c>
      <c r="C12" s="40">
        <v>-326.34</v>
      </c>
      <c r="D12" s="110">
        <v>-0.1231</v>
      </c>
      <c r="E12" s="41">
        <v>0</v>
      </c>
      <c r="F12" s="110">
        <v>0</v>
      </c>
      <c r="G12" s="42">
        <v>0</v>
      </c>
    </row>
    <row r="13" spans="1:7" s="47" customFormat="1" ht="14.25">
      <c r="A13" s="21">
        <v>10</v>
      </c>
      <c r="B13" s="39" t="s">
        <v>186</v>
      </c>
      <c r="C13" s="40">
        <v>-1090.53</v>
      </c>
      <c r="D13" s="110">
        <v>-0.0764</v>
      </c>
      <c r="E13" s="41">
        <v>-1386</v>
      </c>
      <c r="F13" s="110">
        <v>-0.0825</v>
      </c>
      <c r="G13" s="42">
        <v>-1176.98</v>
      </c>
    </row>
    <row r="14" spans="1:7" s="31" customFormat="1" ht="15.75" thickBot="1">
      <c r="A14" s="130"/>
      <c r="B14" s="102" t="s">
        <v>78</v>
      </c>
      <c r="C14" s="103">
        <f>SUM(C4:C13)</f>
        <v>-395.4399999999998</v>
      </c>
      <c r="D14" s="107">
        <v>-0.0118</v>
      </c>
      <c r="E14" s="104">
        <f>SUM(E4:E13)</f>
        <v>3770</v>
      </c>
      <c r="F14" s="107">
        <v>0.028090515539196326</v>
      </c>
      <c r="G14" s="131">
        <f>SUM(G4:G13)</f>
        <v>162.88999999999987</v>
      </c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="31" customFormat="1" ht="14.25">
      <c r="D35" s="6"/>
    </row>
    <row r="36" spans="2:5" s="31" customFormat="1" ht="15" thickBot="1">
      <c r="B36" s="90"/>
      <c r="C36" s="90"/>
      <c r="D36" s="91"/>
      <c r="E36" s="90"/>
    </row>
    <row r="37" s="31" customFormat="1" ht="14.25"/>
    <row r="38" s="31" customFormat="1" ht="14.25"/>
    <row r="39" s="31" customFormat="1" ht="14.25"/>
    <row r="40" s="31" customFormat="1" ht="14.25"/>
    <row r="41" s="31" customFormat="1" ht="14.25"/>
    <row r="42" spans="2:5" s="31" customFormat="1" ht="30.75" thickBot="1">
      <c r="B42" s="50" t="s">
        <v>38</v>
      </c>
      <c r="C42" s="37" t="s">
        <v>86</v>
      </c>
      <c r="D42" s="37" t="s">
        <v>87</v>
      </c>
      <c r="E42" s="38" t="s">
        <v>82</v>
      </c>
    </row>
    <row r="43" spans="2:5" s="31" customFormat="1" ht="14.25">
      <c r="B43" s="144" t="str">
        <f aca="true" t="shared" si="0" ref="B43:D52">B4</f>
        <v>Перший золотий</v>
      </c>
      <c r="C43" s="145">
        <f t="shared" si="0"/>
        <v>1363</v>
      </c>
      <c r="D43" s="175">
        <f t="shared" si="0"/>
        <v>0.1808</v>
      </c>
      <c r="E43" s="146">
        <f aca="true" t="shared" si="1" ref="E43:E52">G4</f>
        <v>1339.87</v>
      </c>
    </row>
    <row r="44" spans="2:5" s="31" customFormat="1" ht="14.25">
      <c r="B44" s="39" t="str">
        <f t="shared" si="0"/>
        <v>Центавр</v>
      </c>
      <c r="C44" s="40">
        <f t="shared" si="0"/>
        <v>25.53</v>
      </c>
      <c r="D44" s="176">
        <f t="shared" si="0"/>
        <v>0.0136</v>
      </c>
      <c r="E44" s="42">
        <f t="shared" si="1"/>
        <v>0</v>
      </c>
    </row>
    <row r="45" spans="2:5" s="31" customFormat="1" ht="14.25">
      <c r="B45" s="39" t="str">
        <f t="shared" si="0"/>
        <v>КІНТО-Весна</v>
      </c>
      <c r="C45" s="40">
        <f t="shared" si="0"/>
        <v>-36.99</v>
      </c>
      <c r="D45" s="176">
        <f t="shared" si="0"/>
        <v>-0.0541</v>
      </c>
      <c r="E45" s="42">
        <f t="shared" si="1"/>
        <v>0</v>
      </c>
    </row>
    <row r="46" spans="2:5" s="31" customFormat="1" ht="14.25">
      <c r="B46" s="39" t="str">
        <f t="shared" si="0"/>
        <v>КІНТО-Осінь</v>
      </c>
      <c r="C46" s="40">
        <f t="shared" si="0"/>
        <v>-45.06</v>
      </c>
      <c r="D46" s="176">
        <f t="shared" si="0"/>
        <v>-0.064</v>
      </c>
      <c r="E46" s="42">
        <f t="shared" si="1"/>
        <v>0</v>
      </c>
    </row>
    <row r="47" spans="2:5" s="31" customFormat="1" ht="14.25">
      <c r="B47" s="139" t="str">
        <f t="shared" si="0"/>
        <v>КІНТО-Літо</v>
      </c>
      <c r="C47" s="140">
        <f t="shared" si="0"/>
        <v>-45.67</v>
      </c>
      <c r="D47" s="183">
        <f t="shared" si="0"/>
        <v>-0.0637</v>
      </c>
      <c r="E47" s="142">
        <f t="shared" si="1"/>
        <v>0</v>
      </c>
    </row>
    <row r="48" spans="2:6" ht="14.25">
      <c r="B48" s="135" t="str">
        <f t="shared" si="0"/>
        <v>КІНТО-Зима</v>
      </c>
      <c r="C48" s="136">
        <f t="shared" si="0"/>
        <v>-46.82</v>
      </c>
      <c r="D48" s="182">
        <f t="shared" si="0"/>
        <v>-0.0703</v>
      </c>
      <c r="E48" s="138">
        <f t="shared" si="1"/>
        <v>0</v>
      </c>
      <c r="F48" s="19"/>
    </row>
    <row r="49" spans="2:6" ht="14.25">
      <c r="B49" s="39" t="str">
        <f t="shared" si="0"/>
        <v>УНІВЕР.УА/Скiф: Фонд Нерухомостi</v>
      </c>
      <c r="C49" s="40">
        <f t="shared" si="0"/>
        <v>-68.02</v>
      </c>
      <c r="D49" s="176">
        <f t="shared" si="0"/>
        <v>-0.0675</v>
      </c>
      <c r="E49" s="42">
        <f t="shared" si="1"/>
        <v>0</v>
      </c>
      <c r="F49" s="19"/>
    </row>
    <row r="50" spans="2:6" ht="14.25">
      <c r="B50" s="39" t="str">
        <f t="shared" si="0"/>
        <v>АнтиБанк</v>
      </c>
      <c r="C50" s="40">
        <f t="shared" si="0"/>
        <v>-124.54</v>
      </c>
      <c r="D50" s="176">
        <f t="shared" si="0"/>
        <v>-0.038</v>
      </c>
      <c r="E50" s="42">
        <f t="shared" si="1"/>
        <v>0</v>
      </c>
      <c r="F50" s="19"/>
    </row>
    <row r="51" spans="2:6" ht="14.25">
      <c r="B51" s="39" t="str">
        <f t="shared" si="0"/>
        <v>Індекс Української Біржі</v>
      </c>
      <c r="C51" s="40">
        <f t="shared" si="0"/>
        <v>-326.34</v>
      </c>
      <c r="D51" s="176">
        <f t="shared" si="0"/>
        <v>-0.1231</v>
      </c>
      <c r="E51" s="42">
        <f t="shared" si="1"/>
        <v>0</v>
      </c>
      <c r="F51" s="19"/>
    </row>
    <row r="52" spans="2:6" ht="14.25">
      <c r="B52" s="177" t="str">
        <f t="shared" si="0"/>
        <v>Райффайзен валютний</v>
      </c>
      <c r="C52" s="178">
        <f t="shared" si="0"/>
        <v>-1090.53</v>
      </c>
      <c r="D52" s="179">
        <f t="shared" si="0"/>
        <v>-0.0764</v>
      </c>
      <c r="E52" s="180">
        <f t="shared" si="1"/>
        <v>-1176.98</v>
      </c>
      <c r="F52" s="19"/>
    </row>
    <row r="53" spans="2:6" ht="14.25">
      <c r="B53" s="31"/>
      <c r="C53" s="181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6" ht="14.25">
      <c r="B58" s="31"/>
      <c r="C58" s="31"/>
      <c r="D58" s="6"/>
      <c r="F58" s="19"/>
    </row>
    <row r="59" spans="2:6" ht="14.25">
      <c r="B59" s="31"/>
      <c r="C59" s="31"/>
      <c r="D59" s="6"/>
      <c r="F59" s="19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  <row r="131" spans="2:4" ht="14.25">
      <c r="B131" s="31"/>
      <c r="C131" s="31"/>
      <c r="D131" s="6"/>
    </row>
    <row r="132" spans="2:4" ht="14.25">
      <c r="B132" s="31"/>
      <c r="C132" s="31"/>
      <c r="D13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2"/>
  <sheetViews>
    <sheetView zoomScale="85" zoomScaleNormal="85" workbookViewId="0" topLeftCell="A1">
      <selection activeCell="O16" sqref="O1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148</v>
      </c>
      <c r="C1" s="10"/>
      <c r="D1" s="10"/>
    </row>
    <row r="2" spans="1:4" ht="14.25">
      <c r="A2" s="29" t="s">
        <v>130</v>
      </c>
      <c r="B2" s="156">
        <v>-0.12314295350099735</v>
      </c>
      <c r="C2" s="10"/>
      <c r="D2" s="10"/>
    </row>
    <row r="3" spans="1:4" ht="14.25">
      <c r="A3" s="29" t="s">
        <v>143</v>
      </c>
      <c r="B3" s="156">
        <v>-0.07033926586906347</v>
      </c>
      <c r="C3" s="10"/>
      <c r="D3" s="10"/>
    </row>
    <row r="4" spans="1:4" ht="14.25">
      <c r="A4" s="29" t="s">
        <v>131</v>
      </c>
      <c r="B4" s="156">
        <v>-0.06746455221550884</v>
      </c>
      <c r="C4" s="10"/>
      <c r="D4" s="10"/>
    </row>
    <row r="5" spans="1:4" ht="14.25">
      <c r="A5" s="29" t="s">
        <v>159</v>
      </c>
      <c r="B5" s="156">
        <v>-0.0640465147700805</v>
      </c>
      <c r="C5" s="10"/>
      <c r="D5" s="10"/>
    </row>
    <row r="6" spans="1:4" ht="14.25">
      <c r="A6" s="29" t="s">
        <v>152</v>
      </c>
      <c r="B6" s="156">
        <v>-0.06373076456590088</v>
      </c>
      <c r="C6" s="10"/>
      <c r="D6" s="10"/>
    </row>
    <row r="7" spans="1:4" ht="14.25">
      <c r="A7" s="29" t="s">
        <v>153</v>
      </c>
      <c r="B7" s="156">
        <v>-0.054078778492483326</v>
      </c>
      <c r="C7" s="10"/>
      <c r="D7" s="10"/>
    </row>
    <row r="8" spans="1:4" ht="14.25">
      <c r="A8" s="29" t="s">
        <v>83</v>
      </c>
      <c r="B8" s="156">
        <v>-0.03795725949799034</v>
      </c>
      <c r="C8" s="10"/>
      <c r="D8" s="10"/>
    </row>
    <row r="9" spans="1:4" ht="14.25">
      <c r="A9" s="29" t="s">
        <v>137</v>
      </c>
      <c r="B9" s="156">
        <v>0.0018688205598518248</v>
      </c>
      <c r="C9" s="10"/>
      <c r="D9" s="10"/>
    </row>
    <row r="10" spans="1:4" ht="14.25">
      <c r="A10" s="29" t="s">
        <v>186</v>
      </c>
      <c r="B10" s="156">
        <v>0.00661787190660168</v>
      </c>
      <c r="C10" s="10"/>
      <c r="D10" s="10"/>
    </row>
    <row r="11" spans="1:4" ht="14.25">
      <c r="A11" s="29" t="s">
        <v>191</v>
      </c>
      <c r="B11" s="156">
        <v>0.01359513883831176</v>
      </c>
      <c r="C11" s="10"/>
      <c r="D11" s="10"/>
    </row>
    <row r="12" spans="1:4" ht="14.25">
      <c r="A12" s="29" t="s">
        <v>43</v>
      </c>
      <c r="B12" s="157">
        <v>-0.0459</v>
      </c>
      <c r="C12" s="10"/>
      <c r="D12" s="10"/>
    </row>
    <row r="13" spans="1:4" ht="14.25">
      <c r="A13" s="29" t="s">
        <v>1</v>
      </c>
      <c r="B13" s="157">
        <v>-0.1235</v>
      </c>
      <c r="C13" s="10"/>
      <c r="D13" s="10"/>
    </row>
    <row r="14" spans="1:4" ht="14.25">
      <c r="A14" s="29" t="s">
        <v>0</v>
      </c>
      <c r="B14" s="157">
        <v>-0.0963</v>
      </c>
      <c r="C14" s="10"/>
      <c r="D14" s="10"/>
    </row>
    <row r="15" spans="1:4" ht="14.25">
      <c r="A15" s="29" t="s">
        <v>44</v>
      </c>
      <c r="B15" s="157">
        <v>-0.0161</v>
      </c>
      <c r="C15" s="10"/>
      <c r="D15" s="10"/>
    </row>
    <row r="16" spans="1:4" ht="14.25">
      <c r="A16" s="29" t="s">
        <v>45</v>
      </c>
      <c r="B16" s="157">
        <v>0.0075</v>
      </c>
      <c r="C16" s="10"/>
      <c r="D16" s="10"/>
    </row>
    <row r="17" spans="1:4" ht="14.25">
      <c r="A17" s="29" t="s">
        <v>46</v>
      </c>
      <c r="B17" s="157">
        <v>0.0179</v>
      </c>
      <c r="C17" s="10"/>
      <c r="D17" s="10"/>
    </row>
    <row r="18" spans="1:4" ht="15" thickBot="1">
      <c r="A18" s="86" t="s">
        <v>198</v>
      </c>
      <c r="B18" s="158">
        <v>-0.0015</v>
      </c>
      <c r="C18" s="10"/>
      <c r="D18" s="10"/>
    </row>
    <row r="19" spans="3:4" ht="12.75">
      <c r="C19" s="10"/>
      <c r="D19" s="10"/>
    </row>
    <row r="20" spans="1:4" ht="12.75">
      <c r="A20" s="10"/>
      <c r="B20" s="10"/>
      <c r="C20" s="10"/>
      <c r="D20" s="10"/>
    </row>
    <row r="21" spans="2:4" ht="12.75">
      <c r="B21" s="10"/>
      <c r="C21" s="10"/>
      <c r="D21" s="10"/>
    </row>
    <row r="22" ht="12.75">
      <c r="C22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8"/>
  <sheetViews>
    <sheetView zoomScale="75" zoomScaleNormal="75" workbookViewId="0" topLeftCell="A31">
      <selection activeCell="C53" sqref="C53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5" t="s">
        <v>182</v>
      </c>
      <c r="B1" s="185"/>
      <c r="C1" s="185"/>
      <c r="D1" s="185"/>
      <c r="E1" s="185"/>
      <c r="F1" s="185"/>
      <c r="G1" s="185"/>
      <c r="H1" s="185"/>
      <c r="I1" s="13"/>
    </row>
    <row r="2" spans="1:9" ht="30.75" thickBot="1">
      <c r="A2" s="15" t="s">
        <v>61</v>
      </c>
      <c r="B2" s="16" t="s">
        <v>149</v>
      </c>
      <c r="C2" s="17" t="s">
        <v>62</v>
      </c>
      <c r="D2" s="17" t="s">
        <v>63</v>
      </c>
      <c r="E2" s="17" t="s">
        <v>64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26</v>
      </c>
      <c r="C3" s="94">
        <v>45009215.87</v>
      </c>
      <c r="D3" s="95">
        <v>30310</v>
      </c>
      <c r="E3" s="94">
        <v>1484.962582</v>
      </c>
      <c r="F3" s="95">
        <v>1000</v>
      </c>
      <c r="G3" s="93" t="s">
        <v>27</v>
      </c>
      <c r="H3" s="96" t="s">
        <v>74</v>
      </c>
      <c r="I3" s="19"/>
    </row>
    <row r="4" spans="1:9" ht="14.25">
      <c r="A4" s="21">
        <v>2</v>
      </c>
      <c r="B4" s="93" t="s">
        <v>120</v>
      </c>
      <c r="C4" s="94">
        <v>21142402.38</v>
      </c>
      <c r="D4" s="95">
        <v>60920</v>
      </c>
      <c r="E4" s="94">
        <v>347.0519104</v>
      </c>
      <c r="F4" s="95">
        <v>100</v>
      </c>
      <c r="G4" s="93" t="s">
        <v>171</v>
      </c>
      <c r="H4" s="96" t="s">
        <v>121</v>
      </c>
      <c r="I4" s="19"/>
    </row>
    <row r="5" spans="1:9" ht="14.25" customHeight="1">
      <c r="A5" s="21">
        <v>3</v>
      </c>
      <c r="B5" s="93" t="s">
        <v>36</v>
      </c>
      <c r="C5" s="94">
        <v>17984096.66</v>
      </c>
      <c r="D5" s="95">
        <v>10830</v>
      </c>
      <c r="E5" s="94">
        <v>1660.581409</v>
      </c>
      <c r="F5" s="95">
        <v>1000</v>
      </c>
      <c r="G5" s="93" t="s">
        <v>37</v>
      </c>
      <c r="H5" s="96" t="s">
        <v>70</v>
      </c>
      <c r="I5" s="19"/>
    </row>
    <row r="6" spans="1:9" ht="14.25">
      <c r="A6" s="21">
        <v>4</v>
      </c>
      <c r="B6" s="93" t="s">
        <v>174</v>
      </c>
      <c r="C6" s="94">
        <v>9095633.81</v>
      </c>
      <c r="D6" s="95">
        <v>68625</v>
      </c>
      <c r="E6" s="94">
        <v>132.541112</v>
      </c>
      <c r="F6" s="95">
        <v>100</v>
      </c>
      <c r="G6" s="93" t="s">
        <v>175</v>
      </c>
      <c r="H6" s="96" t="s">
        <v>176</v>
      </c>
      <c r="I6" s="19"/>
    </row>
    <row r="7" spans="1:9" ht="14.25" customHeight="1">
      <c r="A7" s="21">
        <v>5</v>
      </c>
      <c r="B7" s="93" t="s">
        <v>92</v>
      </c>
      <c r="C7" s="94">
        <v>5137991.6</v>
      </c>
      <c r="D7" s="95">
        <v>8534339</v>
      </c>
      <c r="E7" s="94">
        <v>0.60203744</v>
      </c>
      <c r="F7" s="95">
        <v>1</v>
      </c>
      <c r="G7" s="93" t="s">
        <v>27</v>
      </c>
      <c r="H7" s="96" t="s">
        <v>74</v>
      </c>
      <c r="I7" s="19"/>
    </row>
    <row r="8" spans="1:9" ht="14.25">
      <c r="A8" s="21">
        <v>6</v>
      </c>
      <c r="B8" s="93" t="s">
        <v>138</v>
      </c>
      <c r="C8" s="94">
        <v>4616026.83</v>
      </c>
      <c r="D8" s="95">
        <v>2302</v>
      </c>
      <c r="E8" s="94">
        <v>2005.224513</v>
      </c>
      <c r="F8" s="95">
        <v>1000</v>
      </c>
      <c r="G8" s="93" t="s">
        <v>192</v>
      </c>
      <c r="H8" s="96" t="s">
        <v>193</v>
      </c>
      <c r="I8" s="19"/>
    </row>
    <row r="9" spans="1:9" ht="14.25">
      <c r="A9" s="21">
        <v>7</v>
      </c>
      <c r="B9" s="93" t="s">
        <v>122</v>
      </c>
      <c r="C9" s="94">
        <v>4236624.84</v>
      </c>
      <c r="D9" s="95">
        <v>5860</v>
      </c>
      <c r="E9" s="94">
        <v>722.9735222</v>
      </c>
      <c r="F9" s="95">
        <v>1000</v>
      </c>
      <c r="G9" s="93" t="s">
        <v>171</v>
      </c>
      <c r="H9" s="96" t="s">
        <v>121</v>
      </c>
      <c r="I9" s="19"/>
    </row>
    <row r="10" spans="1:9" ht="14.25">
      <c r="A10" s="21">
        <v>8</v>
      </c>
      <c r="B10" s="93" t="s">
        <v>23</v>
      </c>
      <c r="C10" s="94">
        <v>4049735.75</v>
      </c>
      <c r="D10" s="95">
        <v>11955</v>
      </c>
      <c r="E10" s="94">
        <v>338.7482852</v>
      </c>
      <c r="F10" s="95">
        <v>1000</v>
      </c>
      <c r="G10" s="93" t="s">
        <v>55</v>
      </c>
      <c r="H10" s="96" t="s">
        <v>56</v>
      </c>
      <c r="I10" s="19"/>
    </row>
    <row r="11" spans="1:9" ht="14.25">
      <c r="A11" s="21">
        <v>9</v>
      </c>
      <c r="B11" s="93" t="s">
        <v>21</v>
      </c>
      <c r="C11" s="94">
        <v>3764002.93</v>
      </c>
      <c r="D11" s="95">
        <v>3847</v>
      </c>
      <c r="E11" s="94">
        <v>978.4255082</v>
      </c>
      <c r="F11" s="95">
        <v>1000</v>
      </c>
      <c r="G11" s="93" t="s">
        <v>68</v>
      </c>
      <c r="H11" s="96" t="s">
        <v>59</v>
      </c>
      <c r="I11" s="19"/>
    </row>
    <row r="12" spans="1:9" ht="14.25">
      <c r="A12" s="21">
        <v>10</v>
      </c>
      <c r="B12" s="93" t="s">
        <v>112</v>
      </c>
      <c r="C12" s="94">
        <v>3370322.26</v>
      </c>
      <c r="D12" s="95">
        <v>4075</v>
      </c>
      <c r="E12" s="94">
        <v>827.0729472</v>
      </c>
      <c r="F12" s="95">
        <v>1000</v>
      </c>
      <c r="G12" s="93" t="s">
        <v>113</v>
      </c>
      <c r="H12" s="96" t="s">
        <v>114</v>
      </c>
      <c r="I12" s="19"/>
    </row>
    <row r="13" spans="1:9" ht="14.25">
      <c r="A13" s="21">
        <v>11</v>
      </c>
      <c r="B13" s="93" t="s">
        <v>156</v>
      </c>
      <c r="C13" s="94">
        <v>3262726.14</v>
      </c>
      <c r="D13" s="95">
        <v>1033305</v>
      </c>
      <c r="E13" s="94">
        <v>3.157563488</v>
      </c>
      <c r="F13" s="95">
        <v>10</v>
      </c>
      <c r="G13" s="93" t="s">
        <v>107</v>
      </c>
      <c r="H13" s="96" t="s">
        <v>157</v>
      </c>
      <c r="I13" s="19"/>
    </row>
    <row r="14" spans="1:9" ht="14.25">
      <c r="A14" s="21">
        <v>12</v>
      </c>
      <c r="B14" s="93" t="s">
        <v>158</v>
      </c>
      <c r="C14" s="94">
        <v>3101719.61</v>
      </c>
      <c r="D14" s="95">
        <v>292531</v>
      </c>
      <c r="E14" s="94">
        <v>10.60304587</v>
      </c>
      <c r="F14" s="95">
        <v>10</v>
      </c>
      <c r="G14" s="93" t="s">
        <v>107</v>
      </c>
      <c r="H14" s="96" t="s">
        <v>157</v>
      </c>
      <c r="I14" s="19"/>
    </row>
    <row r="15" spans="1:9" ht="14.25">
      <c r="A15" s="21">
        <v>13</v>
      </c>
      <c r="B15" s="93" t="s">
        <v>93</v>
      </c>
      <c r="C15" s="94">
        <v>2912919.95</v>
      </c>
      <c r="D15" s="95">
        <v>4631</v>
      </c>
      <c r="E15" s="94">
        <v>629.0045239</v>
      </c>
      <c r="F15" s="95">
        <v>1000</v>
      </c>
      <c r="G15" s="93" t="s">
        <v>123</v>
      </c>
      <c r="H15" s="96" t="s">
        <v>144</v>
      </c>
      <c r="I15" s="19"/>
    </row>
    <row r="16" spans="1:9" ht="14.25">
      <c r="A16" s="21">
        <v>14</v>
      </c>
      <c r="B16" s="93" t="s">
        <v>145</v>
      </c>
      <c r="C16" s="94">
        <v>2800439.57</v>
      </c>
      <c r="D16" s="95">
        <v>1659</v>
      </c>
      <c r="E16" s="94">
        <v>1688.028674</v>
      </c>
      <c r="F16" s="95">
        <v>1000</v>
      </c>
      <c r="G16" s="93" t="s">
        <v>146</v>
      </c>
      <c r="H16" s="96" t="s">
        <v>147</v>
      </c>
      <c r="I16" s="19"/>
    </row>
    <row r="17" spans="1:9" ht="14.25">
      <c r="A17" s="21">
        <v>15</v>
      </c>
      <c r="B17" s="93" t="s">
        <v>124</v>
      </c>
      <c r="C17" s="94">
        <v>2200070.87</v>
      </c>
      <c r="D17" s="95">
        <v>2602</v>
      </c>
      <c r="E17" s="94">
        <v>845.5306956</v>
      </c>
      <c r="F17" s="95">
        <v>1000</v>
      </c>
      <c r="G17" s="93" t="s">
        <v>68</v>
      </c>
      <c r="H17" s="96" t="s">
        <v>59</v>
      </c>
      <c r="I17" s="19"/>
    </row>
    <row r="18" spans="1:9" ht="14.25">
      <c r="A18" s="21">
        <v>16</v>
      </c>
      <c r="B18" s="93" t="s">
        <v>35</v>
      </c>
      <c r="C18" s="94">
        <v>2051902.01</v>
      </c>
      <c r="D18" s="95">
        <v>54565</v>
      </c>
      <c r="E18" s="94">
        <v>37.60472849</v>
      </c>
      <c r="F18" s="95">
        <v>100</v>
      </c>
      <c r="G18" s="93" t="s">
        <v>65</v>
      </c>
      <c r="H18" s="96" t="s">
        <v>66</v>
      </c>
      <c r="I18" s="19"/>
    </row>
    <row r="19" spans="1:9" ht="14.25">
      <c r="A19" s="21">
        <v>17</v>
      </c>
      <c r="B19" s="93" t="s">
        <v>96</v>
      </c>
      <c r="C19" s="94">
        <v>1866521.59</v>
      </c>
      <c r="D19" s="95">
        <v>1307</v>
      </c>
      <c r="E19" s="94">
        <v>1428.09609</v>
      </c>
      <c r="F19" s="95">
        <v>1000</v>
      </c>
      <c r="G19" s="93" t="s">
        <v>67</v>
      </c>
      <c r="H19" s="96" t="s">
        <v>95</v>
      </c>
      <c r="I19" s="19"/>
    </row>
    <row r="20" spans="1:9" ht="14.25">
      <c r="A20" s="21">
        <v>18</v>
      </c>
      <c r="B20" s="93" t="s">
        <v>94</v>
      </c>
      <c r="C20" s="94">
        <v>1769427.64</v>
      </c>
      <c r="D20" s="95">
        <v>866</v>
      </c>
      <c r="E20" s="94">
        <v>2043.218984</v>
      </c>
      <c r="F20" s="95">
        <v>1000</v>
      </c>
      <c r="G20" s="93" t="s">
        <v>19</v>
      </c>
      <c r="H20" s="96" t="s">
        <v>95</v>
      </c>
      <c r="I20" s="19"/>
    </row>
    <row r="21" spans="1:9" ht="14.25">
      <c r="A21" s="21">
        <v>19</v>
      </c>
      <c r="B21" s="93" t="s">
        <v>126</v>
      </c>
      <c r="C21" s="94">
        <v>1598411.05</v>
      </c>
      <c r="D21" s="95">
        <v>1299</v>
      </c>
      <c r="E21" s="94">
        <v>1230.493495</v>
      </c>
      <c r="F21" s="95">
        <v>1000</v>
      </c>
      <c r="G21" s="93" t="s">
        <v>20</v>
      </c>
      <c r="H21" s="96" t="s">
        <v>69</v>
      </c>
      <c r="I21" s="19"/>
    </row>
    <row r="22" spans="1:9" ht="14.25">
      <c r="A22" s="21">
        <v>20</v>
      </c>
      <c r="B22" s="93" t="s">
        <v>118</v>
      </c>
      <c r="C22" s="94">
        <v>1565856.31</v>
      </c>
      <c r="D22" s="95">
        <v>1226</v>
      </c>
      <c r="E22" s="94">
        <v>1277.207431</v>
      </c>
      <c r="F22" s="95">
        <v>1000</v>
      </c>
      <c r="G22" s="93" t="s">
        <v>116</v>
      </c>
      <c r="H22" s="96" t="s">
        <v>117</v>
      </c>
      <c r="I22" s="19"/>
    </row>
    <row r="23" spans="1:9" ht="14.25">
      <c r="A23" s="21">
        <v>21</v>
      </c>
      <c r="B23" s="93" t="s">
        <v>139</v>
      </c>
      <c r="C23" s="94">
        <v>1508243.8</v>
      </c>
      <c r="D23" s="95">
        <v>52017</v>
      </c>
      <c r="E23" s="94">
        <v>28.99520926</v>
      </c>
      <c r="F23" s="95">
        <v>100</v>
      </c>
      <c r="G23" s="93" t="s">
        <v>192</v>
      </c>
      <c r="H23" s="96" t="s">
        <v>193</v>
      </c>
      <c r="I23" s="19"/>
    </row>
    <row r="24" spans="1:9" ht="14.25">
      <c r="A24" s="21">
        <v>22</v>
      </c>
      <c r="B24" s="93" t="s">
        <v>22</v>
      </c>
      <c r="C24" s="94">
        <v>1488366.44</v>
      </c>
      <c r="D24" s="95">
        <v>30611</v>
      </c>
      <c r="E24" s="94">
        <v>48.62194767</v>
      </c>
      <c r="F24" s="95">
        <v>100</v>
      </c>
      <c r="G24" s="93" t="s">
        <v>49</v>
      </c>
      <c r="H24" s="96" t="s">
        <v>60</v>
      </c>
      <c r="I24" s="19"/>
    </row>
    <row r="25" spans="1:9" ht="14.25">
      <c r="A25" s="21">
        <v>23</v>
      </c>
      <c r="B25" s="93" t="s">
        <v>200</v>
      </c>
      <c r="C25" s="94">
        <v>1473428.36</v>
      </c>
      <c r="D25" s="95">
        <v>1440</v>
      </c>
      <c r="E25" s="94">
        <v>1023.214139</v>
      </c>
      <c r="F25" s="95">
        <v>1000</v>
      </c>
      <c r="G25" s="93" t="s">
        <v>27</v>
      </c>
      <c r="H25" s="96" t="s">
        <v>74</v>
      </c>
      <c r="I25" s="19"/>
    </row>
    <row r="26" spans="1:9" ht="14.25">
      <c r="A26" s="21">
        <v>24</v>
      </c>
      <c r="B26" s="93" t="s">
        <v>111</v>
      </c>
      <c r="C26" s="94">
        <v>1466813.96</v>
      </c>
      <c r="D26" s="95">
        <v>4053</v>
      </c>
      <c r="E26" s="94">
        <v>361.9082062</v>
      </c>
      <c r="F26" s="95">
        <v>500</v>
      </c>
      <c r="G26" s="93" t="s">
        <v>37</v>
      </c>
      <c r="H26" s="96" t="s">
        <v>70</v>
      </c>
      <c r="I26" s="19"/>
    </row>
    <row r="27" spans="1:9" ht="14.25">
      <c r="A27" s="21">
        <v>25</v>
      </c>
      <c r="B27" s="93" t="s">
        <v>194</v>
      </c>
      <c r="C27" s="94">
        <v>1420658.48</v>
      </c>
      <c r="D27" s="95">
        <v>14270</v>
      </c>
      <c r="E27" s="94">
        <v>99.55560477</v>
      </c>
      <c r="F27" s="95">
        <v>100</v>
      </c>
      <c r="G27" s="93" t="s">
        <v>171</v>
      </c>
      <c r="H27" s="96" t="s">
        <v>121</v>
      </c>
      <c r="I27" s="19"/>
    </row>
    <row r="28" spans="1:9" ht="14.25">
      <c r="A28" s="21">
        <v>26</v>
      </c>
      <c r="B28" s="93" t="s">
        <v>105</v>
      </c>
      <c r="C28" s="94">
        <v>1320610.26</v>
      </c>
      <c r="D28" s="95">
        <v>5947</v>
      </c>
      <c r="E28" s="94">
        <v>222.0632688</v>
      </c>
      <c r="F28" s="95">
        <v>500</v>
      </c>
      <c r="G28" s="93" t="s">
        <v>37</v>
      </c>
      <c r="H28" s="96" t="s">
        <v>70</v>
      </c>
      <c r="I28" s="19"/>
    </row>
    <row r="29" spans="1:9" ht="14.25">
      <c r="A29" s="21">
        <v>27</v>
      </c>
      <c r="B29" s="93" t="s">
        <v>127</v>
      </c>
      <c r="C29" s="94">
        <v>1159034.01</v>
      </c>
      <c r="D29" s="95">
        <v>1197</v>
      </c>
      <c r="E29" s="94">
        <v>968.282381</v>
      </c>
      <c r="F29" s="95">
        <v>1000</v>
      </c>
      <c r="G29" s="93" t="s">
        <v>20</v>
      </c>
      <c r="H29" s="96" t="s">
        <v>69</v>
      </c>
      <c r="I29" s="19"/>
    </row>
    <row r="30" spans="1:9" ht="14.25">
      <c r="A30" s="21">
        <v>28</v>
      </c>
      <c r="B30" s="93" t="s">
        <v>177</v>
      </c>
      <c r="C30" s="94">
        <v>1157376.36</v>
      </c>
      <c r="D30" s="95">
        <v>125</v>
      </c>
      <c r="E30" s="94">
        <v>9259.01088</v>
      </c>
      <c r="F30" s="95">
        <v>10000</v>
      </c>
      <c r="G30" s="93" t="s">
        <v>175</v>
      </c>
      <c r="H30" s="96" t="s">
        <v>176</v>
      </c>
      <c r="I30" s="19"/>
    </row>
    <row r="31" spans="1:9" ht="14.25">
      <c r="A31" s="21">
        <v>29</v>
      </c>
      <c r="B31" s="93" t="s">
        <v>18</v>
      </c>
      <c r="C31" s="94">
        <v>987318.94</v>
      </c>
      <c r="D31" s="95">
        <v>2855</v>
      </c>
      <c r="E31" s="94">
        <v>345.8209947</v>
      </c>
      <c r="F31" s="95">
        <v>1000</v>
      </c>
      <c r="G31" s="93" t="s">
        <v>55</v>
      </c>
      <c r="H31" s="96" t="s">
        <v>56</v>
      </c>
      <c r="I31" s="19"/>
    </row>
    <row r="32" spans="1:9" s="23" customFormat="1" ht="14.25">
      <c r="A32" s="21">
        <v>30</v>
      </c>
      <c r="B32" s="93" t="s">
        <v>28</v>
      </c>
      <c r="C32" s="94">
        <v>965051.84</v>
      </c>
      <c r="D32" s="95">
        <v>983</v>
      </c>
      <c r="E32" s="94">
        <v>981.7414446</v>
      </c>
      <c r="F32" s="95">
        <v>1000</v>
      </c>
      <c r="G32" s="93" t="s">
        <v>29</v>
      </c>
      <c r="H32" s="96" t="s">
        <v>51</v>
      </c>
      <c r="I32" s="22"/>
    </row>
    <row r="33" spans="1:9" s="23" customFormat="1" ht="15" customHeight="1">
      <c r="A33" s="21">
        <v>31</v>
      </c>
      <c r="B33" s="93" t="s">
        <v>97</v>
      </c>
      <c r="C33" s="94">
        <v>840667.59</v>
      </c>
      <c r="D33" s="95">
        <v>537</v>
      </c>
      <c r="E33" s="94">
        <v>1565.488994</v>
      </c>
      <c r="F33" s="95">
        <v>1000</v>
      </c>
      <c r="G33" s="93" t="s">
        <v>67</v>
      </c>
      <c r="H33" s="96" t="s">
        <v>95</v>
      </c>
      <c r="I33" s="22"/>
    </row>
    <row r="34" spans="1:9" ht="14.25">
      <c r="A34" s="21">
        <v>32</v>
      </c>
      <c r="B34" s="93" t="s">
        <v>125</v>
      </c>
      <c r="C34" s="94">
        <v>758423.72</v>
      </c>
      <c r="D34" s="95">
        <v>1271</v>
      </c>
      <c r="E34" s="94">
        <v>596.7141778</v>
      </c>
      <c r="F34" s="95">
        <v>1000</v>
      </c>
      <c r="G34" s="93" t="s">
        <v>20</v>
      </c>
      <c r="H34" s="96" t="s">
        <v>69</v>
      </c>
      <c r="I34" s="19"/>
    </row>
    <row r="35" spans="1:8" ht="14.25" customHeight="1">
      <c r="A35" s="21">
        <v>33</v>
      </c>
      <c r="B35" s="93" t="s">
        <v>128</v>
      </c>
      <c r="C35" s="94">
        <v>747771.28</v>
      </c>
      <c r="D35" s="95">
        <v>592</v>
      </c>
      <c r="E35" s="94">
        <v>1263.127162</v>
      </c>
      <c r="F35" s="95">
        <v>1000</v>
      </c>
      <c r="G35" s="93" t="s">
        <v>20</v>
      </c>
      <c r="H35" s="96" t="s">
        <v>69</v>
      </c>
    </row>
    <row r="36" spans="1:44" s="23" customFormat="1" ht="14.25">
      <c r="A36" s="21">
        <v>34</v>
      </c>
      <c r="B36" s="93" t="s">
        <v>30</v>
      </c>
      <c r="C36" s="94">
        <v>703889.17</v>
      </c>
      <c r="D36" s="95">
        <v>1158</v>
      </c>
      <c r="E36" s="94">
        <v>607.8490242</v>
      </c>
      <c r="F36" s="95">
        <v>1000</v>
      </c>
      <c r="G36" s="93" t="s">
        <v>31</v>
      </c>
      <c r="H36" s="96" t="s">
        <v>73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8" ht="14.25">
      <c r="A37" s="21">
        <v>35</v>
      </c>
      <c r="B37" s="93" t="s">
        <v>33</v>
      </c>
      <c r="C37" s="94">
        <v>671732.14</v>
      </c>
      <c r="D37" s="95">
        <v>10631</v>
      </c>
      <c r="E37" s="94">
        <v>63.18616687</v>
      </c>
      <c r="F37" s="95">
        <v>100</v>
      </c>
      <c r="G37" s="93" t="s">
        <v>72</v>
      </c>
      <c r="H37" s="96" t="s">
        <v>178</v>
      </c>
    </row>
    <row r="38" spans="1:8" ht="14.25">
      <c r="A38" s="21">
        <v>36</v>
      </c>
      <c r="B38" s="93" t="s">
        <v>133</v>
      </c>
      <c r="C38" s="94">
        <v>659370.59</v>
      </c>
      <c r="D38" s="95">
        <v>19768</v>
      </c>
      <c r="E38" s="94">
        <v>33.35545275</v>
      </c>
      <c r="F38" s="95">
        <v>100</v>
      </c>
      <c r="G38" s="93" t="s">
        <v>49</v>
      </c>
      <c r="H38" s="96" t="s">
        <v>60</v>
      </c>
    </row>
    <row r="39" spans="1:8" ht="14.25">
      <c r="A39" s="21">
        <v>37</v>
      </c>
      <c r="B39" s="93" t="s">
        <v>115</v>
      </c>
      <c r="C39" s="94">
        <v>468092.59</v>
      </c>
      <c r="D39" s="95">
        <v>1303</v>
      </c>
      <c r="E39" s="94">
        <v>359.2422026</v>
      </c>
      <c r="F39" s="95">
        <v>1000</v>
      </c>
      <c r="G39" s="93" t="s">
        <v>116</v>
      </c>
      <c r="H39" s="96" t="s">
        <v>117</v>
      </c>
    </row>
    <row r="40" spans="1:8" ht="14.25">
      <c r="A40" s="21">
        <v>38</v>
      </c>
      <c r="B40" s="93" t="s">
        <v>134</v>
      </c>
      <c r="C40" s="94">
        <v>421352.4315</v>
      </c>
      <c r="D40" s="95">
        <v>8937</v>
      </c>
      <c r="E40" s="94">
        <v>47.14696559</v>
      </c>
      <c r="F40" s="95">
        <v>100</v>
      </c>
      <c r="G40" s="93" t="s">
        <v>135</v>
      </c>
      <c r="H40" s="96" t="s">
        <v>136</v>
      </c>
    </row>
    <row r="41" spans="1:8" ht="14.25">
      <c r="A41" s="21">
        <v>39</v>
      </c>
      <c r="B41" s="93" t="s">
        <v>24</v>
      </c>
      <c r="C41" s="94">
        <v>304030.5</v>
      </c>
      <c r="D41" s="95">
        <v>7591</v>
      </c>
      <c r="E41" s="94">
        <v>40.0514425</v>
      </c>
      <c r="F41" s="95">
        <v>100</v>
      </c>
      <c r="G41" s="93" t="s">
        <v>25</v>
      </c>
      <c r="H41" s="96" t="s">
        <v>71</v>
      </c>
    </row>
    <row r="42" spans="1:8" ht="14.25">
      <c r="A42" s="21">
        <v>40</v>
      </c>
      <c r="B42" s="93" t="s">
        <v>98</v>
      </c>
      <c r="C42" s="94">
        <v>173359.25</v>
      </c>
      <c r="D42" s="95">
        <v>4883</v>
      </c>
      <c r="E42" s="94">
        <v>35.5026111</v>
      </c>
      <c r="F42" s="95">
        <v>100</v>
      </c>
      <c r="G42" s="93" t="s">
        <v>72</v>
      </c>
      <c r="H42" s="96" t="s">
        <v>178</v>
      </c>
    </row>
    <row r="43" spans="1:8" ht="14.25">
      <c r="A43" s="21">
        <v>41</v>
      </c>
      <c r="B43" s="93" t="s">
        <v>140</v>
      </c>
      <c r="C43" s="94">
        <v>73735.67</v>
      </c>
      <c r="D43" s="95">
        <v>79</v>
      </c>
      <c r="E43" s="94">
        <v>933.3629114</v>
      </c>
      <c r="F43" s="95">
        <v>1000</v>
      </c>
      <c r="G43" s="93" t="s">
        <v>141</v>
      </c>
      <c r="H43" s="96" t="s">
        <v>142</v>
      </c>
    </row>
    <row r="44" spans="1:8" ht="14.25">
      <c r="A44" s="21">
        <v>42</v>
      </c>
      <c r="B44" s="93" t="s">
        <v>75</v>
      </c>
      <c r="C44" s="94">
        <v>22517.4</v>
      </c>
      <c r="D44" s="95">
        <v>465</v>
      </c>
      <c r="E44" s="94">
        <v>48.42451613</v>
      </c>
      <c r="F44" s="95">
        <v>100</v>
      </c>
      <c r="G44" s="93" t="s">
        <v>76</v>
      </c>
      <c r="H44" s="96" t="s">
        <v>77</v>
      </c>
    </row>
    <row r="45" spans="1:8" ht="15" customHeight="1" thickBot="1">
      <c r="A45" s="186" t="s">
        <v>78</v>
      </c>
      <c r="B45" s="187"/>
      <c r="C45" s="108">
        <f>SUM(C3:C44)</f>
        <v>160327892.4515</v>
      </c>
      <c r="D45" s="109">
        <f>SUM(D3:D44)</f>
        <v>10297767</v>
      </c>
      <c r="E45" s="62" t="s">
        <v>79</v>
      </c>
      <c r="F45" s="62" t="s">
        <v>79</v>
      </c>
      <c r="G45" s="62" t="s">
        <v>79</v>
      </c>
      <c r="H45" s="63" t="s">
        <v>79</v>
      </c>
    </row>
    <row r="46" spans="1:8" ht="15" customHeight="1" thickBot="1">
      <c r="A46" s="188" t="s">
        <v>172</v>
      </c>
      <c r="B46" s="188"/>
      <c r="C46" s="188"/>
      <c r="D46" s="188"/>
      <c r="E46" s="188"/>
      <c r="F46" s="188"/>
      <c r="G46" s="188"/>
      <c r="H46" s="188"/>
    </row>
    <row r="48" spans="2:4" ht="14.25">
      <c r="B48" s="20" t="s">
        <v>85</v>
      </c>
      <c r="C48" s="25">
        <f>C45-SUM(C3:C12)</f>
        <v>41921839.52149999</v>
      </c>
      <c r="D48" s="143">
        <f>C48/$C$45</f>
        <v>0.2614756476898214</v>
      </c>
    </row>
    <row r="49" spans="2:8" ht="14.25">
      <c r="B49" s="93" t="str">
        <f aca="true" t="shared" si="0" ref="B49:C58">B3</f>
        <v>ОТП Класичний</v>
      </c>
      <c r="C49" s="94">
        <f t="shared" si="0"/>
        <v>45009215.87</v>
      </c>
      <c r="D49" s="143">
        <f>C49/$C$45</f>
        <v>0.2807322867018633</v>
      </c>
      <c r="H49" s="19"/>
    </row>
    <row r="50" spans="2:8" ht="14.25">
      <c r="B50" s="93" t="str">
        <f t="shared" si="0"/>
        <v>КІНТО-Класичний</v>
      </c>
      <c r="C50" s="94">
        <f t="shared" si="0"/>
        <v>21142402.38</v>
      </c>
      <c r="D50" s="143">
        <f aca="true" t="shared" si="1" ref="D50:D58">C50/$C$45</f>
        <v>0.13186977048547982</v>
      </c>
      <c r="H50" s="19"/>
    </row>
    <row r="51" spans="2:8" ht="14.25">
      <c r="B51" s="93" t="str">
        <f t="shared" si="0"/>
        <v>Райффайзен грошовий ринок</v>
      </c>
      <c r="C51" s="94">
        <f t="shared" si="0"/>
        <v>17984096.66</v>
      </c>
      <c r="D51" s="143">
        <f t="shared" si="1"/>
        <v>0.11217072952817789</v>
      </c>
      <c r="H51" s="19"/>
    </row>
    <row r="52" spans="2:8" ht="14.25">
      <c r="B52" s="93" t="str">
        <f t="shared" si="0"/>
        <v>Спарта Збалансований</v>
      </c>
      <c r="C52" s="94">
        <f t="shared" si="0"/>
        <v>9095633.81</v>
      </c>
      <c r="D52" s="143">
        <f t="shared" si="1"/>
        <v>0.0567314499736936</v>
      </c>
      <c r="H52" s="19"/>
    </row>
    <row r="53" spans="2:8" ht="14.25">
      <c r="B53" s="93" t="str">
        <f t="shared" si="0"/>
        <v>ОТП Фонд Акцій</v>
      </c>
      <c r="C53" s="94">
        <f t="shared" si="0"/>
        <v>5137991.6</v>
      </c>
      <c r="D53" s="143">
        <f t="shared" si="1"/>
        <v>0.032046773156169744</v>
      </c>
      <c r="H53" s="19"/>
    </row>
    <row r="54" spans="2:8" ht="14.25">
      <c r="B54" s="93" t="str">
        <f t="shared" si="0"/>
        <v>СЕБ Фонд Облігаційний</v>
      </c>
      <c r="C54" s="94">
        <f t="shared" si="0"/>
        <v>4616026.83</v>
      </c>
      <c r="D54" s="143">
        <f t="shared" si="1"/>
        <v>0.02879116515173036</v>
      </c>
      <c r="H54" s="19"/>
    </row>
    <row r="55" spans="2:8" ht="14.25">
      <c r="B55" s="93" t="str">
        <f t="shared" si="0"/>
        <v>КІНТО-Еквіті</v>
      </c>
      <c r="C55" s="94">
        <f t="shared" si="0"/>
        <v>4236624.84</v>
      </c>
      <c r="D55" s="143">
        <f t="shared" si="1"/>
        <v>0.02642475226998696</v>
      </c>
      <c r="H55" s="19"/>
    </row>
    <row r="56" spans="2:8" ht="14.25">
      <c r="B56" s="93" t="str">
        <f t="shared" si="0"/>
        <v>Преміум-фонд Індексний</v>
      </c>
      <c r="C56" s="94">
        <f t="shared" si="0"/>
        <v>4049735.75</v>
      </c>
      <c r="D56" s="143">
        <f t="shared" si="1"/>
        <v>0.02525908429330265</v>
      </c>
      <c r="H56" s="19"/>
    </row>
    <row r="57" spans="2:4" ht="14.25">
      <c r="B57" s="93" t="str">
        <f t="shared" si="0"/>
        <v>Дельта-Фонд збалансований</v>
      </c>
      <c r="C57" s="94">
        <f t="shared" si="0"/>
        <v>3764002.93</v>
      </c>
      <c r="D57" s="143">
        <f t="shared" si="1"/>
        <v>0.02347690643497126</v>
      </c>
    </row>
    <row r="58" spans="2:4" ht="14.25">
      <c r="B58" s="93" t="str">
        <f t="shared" si="0"/>
        <v>ВСІ</v>
      </c>
      <c r="C58" s="94">
        <f t="shared" si="0"/>
        <v>3370322.26</v>
      </c>
      <c r="D58" s="143">
        <f t="shared" si="1"/>
        <v>0.021021434314802957</v>
      </c>
    </row>
  </sheetData>
  <mergeCells count="3">
    <mergeCell ref="A1:H1"/>
    <mergeCell ref="A45:B45"/>
    <mergeCell ref="A46:H46"/>
  </mergeCells>
  <hyperlinks>
    <hyperlink ref="H45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8"/>
  <sheetViews>
    <sheetView zoomScale="75" zoomScaleNormal="75" workbookViewId="0" topLeftCell="A1">
      <selection activeCell="E46" sqref="E46"/>
    </sheetView>
  </sheetViews>
  <sheetFormatPr defaultColWidth="9.00390625" defaultRowHeight="12.75" outlineLevelRow="1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6384" width="9.125" style="34" customWidth="1"/>
  </cols>
  <sheetData>
    <row r="1" spans="1:10" s="14" customFormat="1" ht="16.5" thickBot="1">
      <c r="A1" s="190" t="s">
        <v>163</v>
      </c>
      <c r="B1" s="190"/>
      <c r="C1" s="190"/>
      <c r="D1" s="190"/>
      <c r="E1" s="190"/>
      <c r="F1" s="190"/>
      <c r="G1" s="190"/>
      <c r="H1" s="190"/>
      <c r="I1" s="190"/>
      <c r="J1" s="111"/>
    </row>
    <row r="2" spans="1:10" s="20" customFormat="1" ht="15.75" customHeight="1" thickBot="1">
      <c r="A2" s="191" t="s">
        <v>61</v>
      </c>
      <c r="B2" s="112"/>
      <c r="C2" s="113"/>
      <c r="D2" s="114"/>
      <c r="E2" s="193" t="s">
        <v>106</v>
      </c>
      <c r="F2" s="193"/>
      <c r="G2" s="193"/>
      <c r="H2" s="193"/>
      <c r="I2" s="193"/>
      <c r="J2" s="193"/>
    </row>
    <row r="3" spans="1:10" s="24" customFormat="1" ht="75.75" thickBot="1">
      <c r="A3" s="192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201</v>
      </c>
      <c r="G3" s="17" t="s">
        <v>185</v>
      </c>
      <c r="H3" s="17" t="s">
        <v>154</v>
      </c>
      <c r="I3" s="17" t="s">
        <v>80</v>
      </c>
      <c r="J3" s="18" t="s">
        <v>165</v>
      </c>
    </row>
    <row r="4" spans="1:10" s="20" customFormat="1" ht="14.25" collapsed="1">
      <c r="A4" s="21">
        <v>1</v>
      </c>
      <c r="B4" s="165" t="s">
        <v>120</v>
      </c>
      <c r="C4" s="166">
        <v>38118</v>
      </c>
      <c r="D4" s="166">
        <v>38182</v>
      </c>
      <c r="E4" s="167">
        <v>-0.0517</v>
      </c>
      <c r="F4" s="167">
        <v>-0.0661</v>
      </c>
      <c r="G4" s="167">
        <v>-0.0749</v>
      </c>
      <c r="H4" s="167">
        <v>-0.1371</v>
      </c>
      <c r="I4" s="167">
        <v>2.4705</v>
      </c>
      <c r="J4" s="168">
        <v>0.1731</v>
      </c>
    </row>
    <row r="5" spans="1:10" s="20" customFormat="1" ht="14.25" collapsed="1">
      <c r="A5" s="21">
        <v>2</v>
      </c>
      <c r="B5" s="165" t="s">
        <v>18</v>
      </c>
      <c r="C5" s="166">
        <v>38492</v>
      </c>
      <c r="D5" s="166">
        <v>38629</v>
      </c>
      <c r="E5" s="167">
        <v>-0.065</v>
      </c>
      <c r="F5" s="167">
        <v>-0.0411</v>
      </c>
      <c r="G5" s="167">
        <v>-0.4716</v>
      </c>
      <c r="H5" s="167">
        <v>-0.5006</v>
      </c>
      <c r="I5" s="167">
        <v>-0.6542</v>
      </c>
      <c r="J5" s="168">
        <v>-0.1492</v>
      </c>
    </row>
    <row r="6" spans="1:10" s="20" customFormat="1" ht="14.25" collapsed="1">
      <c r="A6" s="21">
        <v>3</v>
      </c>
      <c r="B6" s="165" t="s">
        <v>158</v>
      </c>
      <c r="C6" s="166">
        <v>38516</v>
      </c>
      <c r="D6" s="166">
        <v>38705</v>
      </c>
      <c r="E6" s="167">
        <v>0.0067</v>
      </c>
      <c r="F6" s="167">
        <v>-0.1247</v>
      </c>
      <c r="G6" s="167">
        <v>-0.4798</v>
      </c>
      <c r="H6" s="167">
        <v>-0.5139</v>
      </c>
      <c r="I6" s="167">
        <v>0.0603</v>
      </c>
      <c r="J6" s="168">
        <v>0.0092</v>
      </c>
    </row>
    <row r="7" spans="1:10" s="20" customFormat="1" ht="14.25" collapsed="1">
      <c r="A7" s="21">
        <v>4</v>
      </c>
      <c r="B7" s="165" t="s">
        <v>156</v>
      </c>
      <c r="C7" s="166">
        <v>38516</v>
      </c>
      <c r="D7" s="166">
        <v>38733</v>
      </c>
      <c r="E7" s="167">
        <v>-0.1177</v>
      </c>
      <c r="F7" s="167">
        <v>-0.391</v>
      </c>
      <c r="G7" s="167">
        <v>-0.6894</v>
      </c>
      <c r="H7" s="167">
        <v>-0.7385</v>
      </c>
      <c r="I7" s="167">
        <v>-0.6842</v>
      </c>
      <c r="J7" s="168">
        <v>-0.1676</v>
      </c>
    </row>
    <row r="8" spans="1:10" s="20" customFormat="1" ht="14.25" collapsed="1">
      <c r="A8" s="21">
        <v>5</v>
      </c>
      <c r="B8" s="165" t="s">
        <v>94</v>
      </c>
      <c r="C8" s="166">
        <v>38828</v>
      </c>
      <c r="D8" s="166">
        <v>39028</v>
      </c>
      <c r="E8" s="167">
        <v>0.014</v>
      </c>
      <c r="F8" s="167">
        <v>0.0296</v>
      </c>
      <c r="G8" s="167">
        <v>0.0723</v>
      </c>
      <c r="H8" s="167">
        <v>0.0959</v>
      </c>
      <c r="I8" s="167">
        <v>1.0432</v>
      </c>
      <c r="J8" s="168">
        <v>0.1394</v>
      </c>
    </row>
    <row r="9" spans="1:10" s="20" customFormat="1" ht="14.25" collapsed="1">
      <c r="A9" s="21">
        <v>6</v>
      </c>
      <c r="B9" s="165" t="s">
        <v>128</v>
      </c>
      <c r="C9" s="166">
        <v>38919</v>
      </c>
      <c r="D9" s="166">
        <v>39092</v>
      </c>
      <c r="E9" s="167">
        <v>-0.0385</v>
      </c>
      <c r="F9" s="167">
        <v>-0.0037</v>
      </c>
      <c r="G9" s="167">
        <v>-0.0232</v>
      </c>
      <c r="H9" s="167">
        <v>-0.1897</v>
      </c>
      <c r="I9" s="167">
        <v>0.2631</v>
      </c>
      <c r="J9" s="168">
        <v>0.045</v>
      </c>
    </row>
    <row r="10" spans="1:10" s="20" customFormat="1" ht="14.25" collapsed="1">
      <c r="A10" s="21">
        <v>7</v>
      </c>
      <c r="B10" s="165" t="s">
        <v>125</v>
      </c>
      <c r="C10" s="166">
        <v>38919</v>
      </c>
      <c r="D10" s="166">
        <v>39092</v>
      </c>
      <c r="E10" s="167">
        <v>-0.0276</v>
      </c>
      <c r="F10" s="167">
        <v>-0.0461</v>
      </c>
      <c r="G10" s="167">
        <v>-0.0611</v>
      </c>
      <c r="H10" s="167">
        <v>-0.4179</v>
      </c>
      <c r="I10" s="167">
        <v>-0.4033</v>
      </c>
      <c r="J10" s="168">
        <v>-0.0928</v>
      </c>
    </row>
    <row r="11" spans="1:10" s="20" customFormat="1" ht="14.25" collapsed="1">
      <c r="A11" s="21">
        <v>8</v>
      </c>
      <c r="B11" s="165" t="s">
        <v>134</v>
      </c>
      <c r="C11" s="166">
        <v>38968</v>
      </c>
      <c r="D11" s="166">
        <v>39140</v>
      </c>
      <c r="E11" s="167">
        <v>-0.0039</v>
      </c>
      <c r="F11" s="167">
        <v>0.0102</v>
      </c>
      <c r="G11" s="167">
        <v>0.0067</v>
      </c>
      <c r="H11" s="167">
        <v>-0.1942</v>
      </c>
      <c r="I11" s="167">
        <v>-0.5285</v>
      </c>
      <c r="J11" s="168">
        <v>-0.1354</v>
      </c>
    </row>
    <row r="12" spans="1:10" s="20" customFormat="1" ht="14.25" collapsed="1">
      <c r="A12" s="21">
        <v>9</v>
      </c>
      <c r="B12" s="165" t="s">
        <v>139</v>
      </c>
      <c r="C12" s="166">
        <v>39066</v>
      </c>
      <c r="D12" s="166">
        <v>39258</v>
      </c>
      <c r="E12" s="167">
        <v>-0.0949</v>
      </c>
      <c r="F12" s="167">
        <v>-0.0403</v>
      </c>
      <c r="G12" s="167">
        <v>-0.1391</v>
      </c>
      <c r="H12" s="167">
        <v>-0.3562</v>
      </c>
      <c r="I12" s="167">
        <v>-0.71</v>
      </c>
      <c r="J12" s="168">
        <v>-0.2254</v>
      </c>
    </row>
    <row r="13" spans="1:10" s="20" customFormat="1" ht="14.25" collapsed="1">
      <c r="A13" s="21">
        <v>10</v>
      </c>
      <c r="B13" s="165" t="s">
        <v>138</v>
      </c>
      <c r="C13" s="166">
        <v>39066</v>
      </c>
      <c r="D13" s="166">
        <v>39258</v>
      </c>
      <c r="E13" s="167">
        <v>0.0105</v>
      </c>
      <c r="F13" s="167">
        <v>0.0333</v>
      </c>
      <c r="G13" s="167">
        <v>0.0634</v>
      </c>
      <c r="H13" s="167">
        <v>0.1342</v>
      </c>
      <c r="I13" s="167">
        <v>1.0052</v>
      </c>
      <c r="J13" s="168">
        <v>0.1544</v>
      </c>
    </row>
    <row r="14" spans="1:10" s="20" customFormat="1" ht="14.25" collapsed="1">
      <c r="A14" s="21">
        <v>11</v>
      </c>
      <c r="B14" s="165" t="s">
        <v>124</v>
      </c>
      <c r="C14" s="166">
        <v>39252</v>
      </c>
      <c r="D14" s="166">
        <v>39420</v>
      </c>
      <c r="E14" s="167">
        <v>-0.0294</v>
      </c>
      <c r="F14" s="167">
        <v>0.0005</v>
      </c>
      <c r="G14" s="167">
        <v>-0.0118</v>
      </c>
      <c r="H14" s="167">
        <v>-0.0632</v>
      </c>
      <c r="I14" s="167">
        <v>-0.1545</v>
      </c>
      <c r="J14" s="168">
        <v>-0.0374</v>
      </c>
    </row>
    <row r="15" spans="1:10" s="20" customFormat="1" ht="14.25" collapsed="1">
      <c r="A15" s="21">
        <v>12</v>
      </c>
      <c r="B15" s="165" t="s">
        <v>21</v>
      </c>
      <c r="C15" s="166">
        <v>39252</v>
      </c>
      <c r="D15" s="166">
        <v>39420</v>
      </c>
      <c r="E15" s="167">
        <v>-0.024</v>
      </c>
      <c r="F15" s="167">
        <v>0.0325</v>
      </c>
      <c r="G15" s="167">
        <v>0.0036</v>
      </c>
      <c r="H15" s="167">
        <v>-0.0355</v>
      </c>
      <c r="I15" s="167">
        <v>-0.0216</v>
      </c>
      <c r="J15" s="168">
        <v>-0.0049</v>
      </c>
    </row>
    <row r="16" spans="1:10" s="20" customFormat="1" ht="14.25" collapsed="1">
      <c r="A16" s="21">
        <v>13</v>
      </c>
      <c r="B16" s="165" t="s">
        <v>133</v>
      </c>
      <c r="C16" s="166">
        <v>39269</v>
      </c>
      <c r="D16" s="166">
        <v>39443</v>
      </c>
      <c r="E16" s="167">
        <v>-0.0307</v>
      </c>
      <c r="F16" s="167">
        <v>0.0679</v>
      </c>
      <c r="G16" s="167">
        <v>-0.0794</v>
      </c>
      <c r="H16" s="167">
        <v>-0.1895</v>
      </c>
      <c r="I16" s="167">
        <v>-0.6664</v>
      </c>
      <c r="J16" s="168">
        <v>-0.2235</v>
      </c>
    </row>
    <row r="17" spans="1:10" s="20" customFormat="1" ht="14.25" collapsed="1">
      <c r="A17" s="21">
        <v>14</v>
      </c>
      <c r="B17" s="165" t="s">
        <v>22</v>
      </c>
      <c r="C17" s="166">
        <v>39269</v>
      </c>
      <c r="D17" s="166">
        <v>39471</v>
      </c>
      <c r="E17" s="167">
        <v>0.0309</v>
      </c>
      <c r="F17" s="167">
        <v>0.0331</v>
      </c>
      <c r="G17" s="167">
        <v>-0.0006</v>
      </c>
      <c r="H17" s="167">
        <v>-0.042</v>
      </c>
      <c r="I17" s="167">
        <v>-0.5138</v>
      </c>
      <c r="J17" s="168">
        <v>-0.1556</v>
      </c>
    </row>
    <row r="18" spans="1:10" s="20" customFormat="1" ht="14.25" collapsed="1">
      <c r="A18" s="21">
        <v>15</v>
      </c>
      <c r="B18" s="165" t="s">
        <v>23</v>
      </c>
      <c r="C18" s="166">
        <v>39378</v>
      </c>
      <c r="D18" s="166">
        <v>39478</v>
      </c>
      <c r="E18" s="167">
        <v>-0.0728</v>
      </c>
      <c r="F18" s="167">
        <v>-0.0622</v>
      </c>
      <c r="G18" s="167">
        <v>-0.1779</v>
      </c>
      <c r="H18" s="167">
        <v>-0.2773</v>
      </c>
      <c r="I18" s="167">
        <v>-0.6613</v>
      </c>
      <c r="J18" s="168">
        <v>-0.2251</v>
      </c>
    </row>
    <row r="19" spans="1:10" s="20" customFormat="1" ht="14.25" collapsed="1">
      <c r="A19" s="21">
        <v>16</v>
      </c>
      <c r="B19" s="165" t="s">
        <v>24</v>
      </c>
      <c r="C19" s="166">
        <v>39330</v>
      </c>
      <c r="D19" s="166">
        <v>39560</v>
      </c>
      <c r="E19" s="167">
        <v>-0.0273</v>
      </c>
      <c r="F19" s="167">
        <v>-0.1698</v>
      </c>
      <c r="G19" s="167">
        <v>-0.2034</v>
      </c>
      <c r="H19" s="167">
        <v>-0.2934</v>
      </c>
      <c r="I19" s="167">
        <v>-0.5995</v>
      </c>
      <c r="J19" s="168">
        <v>-0.2036</v>
      </c>
    </row>
    <row r="20" spans="1:10" s="20" customFormat="1" ht="14.25" collapsed="1">
      <c r="A20" s="21">
        <v>17</v>
      </c>
      <c r="B20" s="165" t="s">
        <v>26</v>
      </c>
      <c r="C20" s="166">
        <v>39413</v>
      </c>
      <c r="D20" s="166">
        <v>39589</v>
      </c>
      <c r="E20" s="167">
        <v>0.0134</v>
      </c>
      <c r="F20" s="167">
        <v>0.0415</v>
      </c>
      <c r="G20" s="167">
        <v>0.0602</v>
      </c>
      <c r="H20" s="167">
        <v>0.1287</v>
      </c>
      <c r="I20" s="167">
        <v>0.485</v>
      </c>
      <c r="J20" s="168">
        <v>0.1056</v>
      </c>
    </row>
    <row r="21" spans="1:10" s="20" customFormat="1" ht="14.25">
      <c r="A21" s="21">
        <v>18</v>
      </c>
      <c r="B21" s="165" t="s">
        <v>28</v>
      </c>
      <c r="C21" s="166">
        <v>39429</v>
      </c>
      <c r="D21" s="166">
        <v>39618</v>
      </c>
      <c r="E21" s="167">
        <v>-0.0255</v>
      </c>
      <c r="F21" s="167">
        <v>0.0104</v>
      </c>
      <c r="G21" s="167">
        <v>0.0249</v>
      </c>
      <c r="H21" s="167">
        <v>-0.061</v>
      </c>
      <c r="I21" s="167">
        <v>-0.0183</v>
      </c>
      <c r="J21" s="168">
        <v>-0.0048</v>
      </c>
    </row>
    <row r="22" spans="1:10" s="20" customFormat="1" ht="14.25">
      <c r="A22" s="21">
        <v>19</v>
      </c>
      <c r="B22" s="165" t="s">
        <v>30</v>
      </c>
      <c r="C22" s="166">
        <v>39429</v>
      </c>
      <c r="D22" s="166">
        <v>39651</v>
      </c>
      <c r="E22" s="167">
        <v>0.059</v>
      </c>
      <c r="F22" s="167">
        <v>0.1501</v>
      </c>
      <c r="G22" s="167">
        <v>0.1537</v>
      </c>
      <c r="H22" s="167">
        <v>-0.0784</v>
      </c>
      <c r="I22" s="167">
        <v>-0.3922</v>
      </c>
      <c r="J22" s="168">
        <v>-0.1237</v>
      </c>
    </row>
    <row r="23" spans="1:10" s="20" customFormat="1" ht="14.25">
      <c r="A23" s="21">
        <v>20</v>
      </c>
      <c r="B23" s="165" t="s">
        <v>75</v>
      </c>
      <c r="C23" s="166">
        <v>39443</v>
      </c>
      <c r="D23" s="166">
        <v>39715</v>
      </c>
      <c r="E23" s="167">
        <v>-0.0049</v>
      </c>
      <c r="F23" s="167">
        <v>-0.0156</v>
      </c>
      <c r="G23" s="167">
        <v>-0.1956</v>
      </c>
      <c r="H23" s="167">
        <v>-0.2315</v>
      </c>
      <c r="I23" s="167">
        <v>-0.5158</v>
      </c>
      <c r="J23" s="168">
        <v>-0.1827</v>
      </c>
    </row>
    <row r="24" spans="1:10" s="20" customFormat="1" ht="14.25" collapsed="1">
      <c r="A24" s="21">
        <v>21</v>
      </c>
      <c r="B24" s="165" t="s">
        <v>97</v>
      </c>
      <c r="C24" s="166">
        <v>39527</v>
      </c>
      <c r="D24" s="166">
        <v>39715</v>
      </c>
      <c r="E24" s="167">
        <v>0.013</v>
      </c>
      <c r="F24" s="167">
        <v>0.0393</v>
      </c>
      <c r="G24" s="167">
        <v>0.0734</v>
      </c>
      <c r="H24" s="167">
        <v>0.103</v>
      </c>
      <c r="I24" s="167">
        <v>0.5655</v>
      </c>
      <c r="J24" s="168">
        <v>0.1328</v>
      </c>
    </row>
    <row r="25" spans="1:10" s="20" customFormat="1" ht="14.25" collapsed="1">
      <c r="A25" s="21">
        <v>22</v>
      </c>
      <c r="B25" s="165" t="s">
        <v>174</v>
      </c>
      <c r="C25" s="166">
        <v>39630</v>
      </c>
      <c r="D25" s="166">
        <v>39717</v>
      </c>
      <c r="E25" s="167">
        <v>-0.0026</v>
      </c>
      <c r="F25" s="167">
        <v>-0.0108</v>
      </c>
      <c r="G25" s="167">
        <v>-0.0195</v>
      </c>
      <c r="H25" s="167" t="s">
        <v>32</v>
      </c>
      <c r="I25" s="167">
        <v>0.3254</v>
      </c>
      <c r="J25" s="168">
        <v>0.0817</v>
      </c>
    </row>
    <row r="26" spans="1:10" s="20" customFormat="1" ht="14.25" collapsed="1">
      <c r="A26" s="21">
        <v>23</v>
      </c>
      <c r="B26" s="165" t="s">
        <v>33</v>
      </c>
      <c r="C26" s="166">
        <v>39560</v>
      </c>
      <c r="D26" s="166">
        <v>39770</v>
      </c>
      <c r="E26" s="167">
        <v>-0.0547</v>
      </c>
      <c r="F26" s="167">
        <v>-0.01</v>
      </c>
      <c r="G26" s="167">
        <v>-0.0125</v>
      </c>
      <c r="H26" s="167">
        <v>-0.225</v>
      </c>
      <c r="I26" s="167">
        <v>-0.3681</v>
      </c>
      <c r="J26" s="168">
        <v>-0.1248</v>
      </c>
    </row>
    <row r="27" spans="1:10" s="20" customFormat="1" ht="14.25" collapsed="1">
      <c r="A27" s="21">
        <v>24</v>
      </c>
      <c r="B27" s="165" t="s">
        <v>122</v>
      </c>
      <c r="C27" s="166">
        <v>39884</v>
      </c>
      <c r="D27" s="166">
        <v>40001</v>
      </c>
      <c r="E27" s="167">
        <v>-0.0185</v>
      </c>
      <c r="F27" s="167">
        <v>-0.0116</v>
      </c>
      <c r="G27" s="167">
        <v>-0.0096</v>
      </c>
      <c r="H27" s="167">
        <v>-0.177</v>
      </c>
      <c r="I27" s="167">
        <v>-0.277</v>
      </c>
      <c r="J27" s="168">
        <v>-0.109</v>
      </c>
    </row>
    <row r="28" spans="1:10" s="20" customFormat="1" ht="14.25" collapsed="1">
      <c r="A28" s="21">
        <v>25</v>
      </c>
      <c r="B28" s="165" t="s">
        <v>35</v>
      </c>
      <c r="C28" s="166">
        <v>40031</v>
      </c>
      <c r="D28" s="166">
        <v>40129</v>
      </c>
      <c r="E28" s="167">
        <v>-0.0694</v>
      </c>
      <c r="F28" s="167">
        <v>-0.024</v>
      </c>
      <c r="G28" s="167">
        <v>-0.0797</v>
      </c>
      <c r="H28" s="167">
        <v>-0.3513</v>
      </c>
      <c r="I28" s="167">
        <v>-0.624</v>
      </c>
      <c r="J28" s="168">
        <v>-0.328</v>
      </c>
    </row>
    <row r="29" spans="1:10" s="20" customFormat="1" ht="14.25" collapsed="1">
      <c r="A29" s="21">
        <v>26</v>
      </c>
      <c r="B29" s="165" t="s">
        <v>36</v>
      </c>
      <c r="C29" s="166">
        <v>39869</v>
      </c>
      <c r="D29" s="166">
        <v>40162</v>
      </c>
      <c r="E29" s="167">
        <v>0.0089</v>
      </c>
      <c r="F29" s="167">
        <v>0.0348</v>
      </c>
      <c r="G29" s="167">
        <v>0.0688</v>
      </c>
      <c r="H29" s="167">
        <v>0.1463</v>
      </c>
      <c r="I29" s="167">
        <v>0.6606</v>
      </c>
      <c r="J29" s="168">
        <v>0.2386</v>
      </c>
    </row>
    <row r="30" spans="1:10" s="20" customFormat="1" ht="14.25" collapsed="1">
      <c r="A30" s="21">
        <v>27</v>
      </c>
      <c r="B30" s="165" t="s">
        <v>92</v>
      </c>
      <c r="C30" s="166">
        <v>40253</v>
      </c>
      <c r="D30" s="166">
        <v>40366</v>
      </c>
      <c r="E30" s="167">
        <v>-0.0461</v>
      </c>
      <c r="F30" s="167">
        <v>-0.0053</v>
      </c>
      <c r="G30" s="167">
        <v>-0.0193</v>
      </c>
      <c r="H30" s="167">
        <v>-0.1246</v>
      </c>
      <c r="I30" s="167">
        <v>-0.398</v>
      </c>
      <c r="J30" s="168">
        <v>-0.2444</v>
      </c>
    </row>
    <row r="31" spans="1:10" s="20" customFormat="1" ht="14.25" collapsed="1">
      <c r="A31" s="21">
        <v>28</v>
      </c>
      <c r="B31" s="165" t="s">
        <v>93</v>
      </c>
      <c r="C31" s="166">
        <v>40114</v>
      </c>
      <c r="D31" s="166">
        <v>40401</v>
      </c>
      <c r="E31" s="167">
        <v>-0.0617</v>
      </c>
      <c r="F31" s="167">
        <v>0.0755</v>
      </c>
      <c r="G31" s="167">
        <v>0.0662</v>
      </c>
      <c r="H31" s="167">
        <v>-0.1297</v>
      </c>
      <c r="I31" s="167">
        <v>-0.371</v>
      </c>
      <c r="J31" s="168">
        <v>-0.2369</v>
      </c>
    </row>
    <row r="32" spans="1:10" s="20" customFormat="1" ht="14.25" collapsed="1">
      <c r="A32" s="21">
        <v>29</v>
      </c>
      <c r="B32" s="165" t="s">
        <v>96</v>
      </c>
      <c r="C32" s="166">
        <v>40226</v>
      </c>
      <c r="D32" s="166">
        <v>40430</v>
      </c>
      <c r="E32" s="167">
        <v>0.014</v>
      </c>
      <c r="F32" s="167">
        <v>0.0416</v>
      </c>
      <c r="G32" s="167">
        <v>0.089</v>
      </c>
      <c r="H32" s="167">
        <v>0.1662</v>
      </c>
      <c r="I32" s="167">
        <v>0.4281</v>
      </c>
      <c r="J32" s="168">
        <v>0.2434</v>
      </c>
    </row>
    <row r="33" spans="1:10" s="20" customFormat="1" ht="14.25" collapsed="1">
      <c r="A33" s="21">
        <v>30</v>
      </c>
      <c r="B33" s="165" t="s">
        <v>98</v>
      </c>
      <c r="C33" s="166">
        <v>40268</v>
      </c>
      <c r="D33" s="166">
        <v>40430</v>
      </c>
      <c r="E33" s="167">
        <v>-0.0936</v>
      </c>
      <c r="F33" s="167">
        <v>-0.0451</v>
      </c>
      <c r="G33" s="167">
        <v>-0.1281</v>
      </c>
      <c r="H33" s="167">
        <v>-0.3785</v>
      </c>
      <c r="I33" s="167">
        <v>-0.645</v>
      </c>
      <c r="J33" s="168">
        <v>-0.4691</v>
      </c>
    </row>
    <row r="34" spans="1:10" s="20" customFormat="1" ht="14.25" collapsed="1">
      <c r="A34" s="21">
        <v>31</v>
      </c>
      <c r="B34" s="165" t="s">
        <v>105</v>
      </c>
      <c r="C34" s="166">
        <v>40269</v>
      </c>
      <c r="D34" s="166">
        <v>40513</v>
      </c>
      <c r="E34" s="167">
        <v>-0.0205</v>
      </c>
      <c r="F34" s="167">
        <v>0.0606</v>
      </c>
      <c r="G34" s="167">
        <v>0.0169</v>
      </c>
      <c r="H34" s="167">
        <v>-0.1953</v>
      </c>
      <c r="I34" s="167">
        <v>-0.5559</v>
      </c>
      <c r="J34" s="168">
        <v>-0.4381</v>
      </c>
    </row>
    <row r="35" spans="1:10" s="20" customFormat="1" ht="14.25">
      <c r="A35" s="21">
        <v>32</v>
      </c>
      <c r="B35" s="165" t="s">
        <v>127</v>
      </c>
      <c r="C35" s="166">
        <v>40427</v>
      </c>
      <c r="D35" s="166">
        <v>40543</v>
      </c>
      <c r="E35" s="167">
        <v>-0.0225</v>
      </c>
      <c r="F35" s="167">
        <v>0.0014</v>
      </c>
      <c r="G35" s="167">
        <v>0.0139</v>
      </c>
      <c r="H35" s="167">
        <v>-0.0307</v>
      </c>
      <c r="I35" s="167">
        <v>-0.0317</v>
      </c>
      <c r="J35" s="168">
        <v>-0.024</v>
      </c>
    </row>
    <row r="36" spans="1:10" s="20" customFormat="1" ht="14.25" collapsed="1">
      <c r="A36" s="21">
        <v>33</v>
      </c>
      <c r="B36" s="165" t="s">
        <v>177</v>
      </c>
      <c r="C36" s="166">
        <v>40333</v>
      </c>
      <c r="D36" s="166">
        <v>40572</v>
      </c>
      <c r="E36" s="167">
        <v>-0.0056</v>
      </c>
      <c r="F36" s="167">
        <v>-0.0135</v>
      </c>
      <c r="G36" s="167">
        <v>-0.0419</v>
      </c>
      <c r="H36" s="167" t="s">
        <v>32</v>
      </c>
      <c r="I36" s="167">
        <v>-0.0741</v>
      </c>
      <c r="J36" s="168">
        <v>-0.0599</v>
      </c>
    </row>
    <row r="37" spans="1:10" ht="14.25" collapsed="1">
      <c r="A37" s="21">
        <v>34</v>
      </c>
      <c r="B37" s="165" t="s">
        <v>111</v>
      </c>
      <c r="C37" s="166">
        <v>40416</v>
      </c>
      <c r="D37" s="166">
        <v>40583</v>
      </c>
      <c r="E37" s="167">
        <v>0.0008</v>
      </c>
      <c r="F37" s="167">
        <v>0.056</v>
      </c>
      <c r="G37" s="167">
        <v>0.0678</v>
      </c>
      <c r="H37" s="167">
        <v>0.0056</v>
      </c>
      <c r="I37" s="167">
        <v>-0.2762</v>
      </c>
      <c r="J37" s="168">
        <v>-0.2333</v>
      </c>
    </row>
    <row r="38" spans="1:10" ht="14.25" collapsed="1">
      <c r="A38" s="21">
        <v>35</v>
      </c>
      <c r="B38" s="165" t="s">
        <v>118</v>
      </c>
      <c r="C38" s="166">
        <v>40368</v>
      </c>
      <c r="D38" s="166">
        <v>40633</v>
      </c>
      <c r="E38" s="167">
        <v>0.0109</v>
      </c>
      <c r="F38" s="167">
        <v>0.0442</v>
      </c>
      <c r="G38" s="167">
        <v>0.0783</v>
      </c>
      <c r="H38" s="167">
        <v>0.1466</v>
      </c>
      <c r="I38" s="167">
        <v>0.2772</v>
      </c>
      <c r="J38" s="168">
        <v>0.2544</v>
      </c>
    </row>
    <row r="39" spans="1:10" ht="14.25" collapsed="1">
      <c r="A39" s="21">
        <v>36</v>
      </c>
      <c r="B39" s="165" t="s">
        <v>115</v>
      </c>
      <c r="C39" s="166">
        <v>40368</v>
      </c>
      <c r="D39" s="166">
        <v>40633</v>
      </c>
      <c r="E39" s="167">
        <v>-0.056</v>
      </c>
      <c r="F39" s="167">
        <v>0.0312</v>
      </c>
      <c r="G39" s="167">
        <v>0.0245</v>
      </c>
      <c r="H39" s="167">
        <v>-0.2949</v>
      </c>
      <c r="I39" s="167">
        <v>-0.6408</v>
      </c>
      <c r="J39" s="168">
        <v>-0.6126</v>
      </c>
    </row>
    <row r="40" spans="1:10" ht="14.25" collapsed="1">
      <c r="A40" s="21">
        <v>37</v>
      </c>
      <c r="B40" s="165" t="s">
        <v>112</v>
      </c>
      <c r="C40" s="166">
        <v>40444</v>
      </c>
      <c r="D40" s="166">
        <v>40638</v>
      </c>
      <c r="E40" s="167">
        <v>-0.013</v>
      </c>
      <c r="F40" s="167">
        <v>0.0123</v>
      </c>
      <c r="G40" s="167">
        <v>-0.05</v>
      </c>
      <c r="H40" s="167">
        <v>-0.068</v>
      </c>
      <c r="I40" s="167">
        <v>-0.1729</v>
      </c>
      <c r="J40" s="168">
        <v>-0.1632</v>
      </c>
    </row>
    <row r="41" spans="1:10" ht="14.25" collapsed="1">
      <c r="A41" s="21">
        <v>38</v>
      </c>
      <c r="B41" s="165" t="s">
        <v>126</v>
      </c>
      <c r="C41" s="166">
        <v>40427</v>
      </c>
      <c r="D41" s="166">
        <v>40708</v>
      </c>
      <c r="E41" s="167">
        <v>0.005</v>
      </c>
      <c r="F41" s="167">
        <v>0.0252</v>
      </c>
      <c r="G41" s="167">
        <v>0.081</v>
      </c>
      <c r="H41" s="167">
        <v>0.1293</v>
      </c>
      <c r="I41" s="167">
        <v>0.2305</v>
      </c>
      <c r="J41" s="168">
        <v>0.2679</v>
      </c>
    </row>
    <row r="42" spans="1:10" ht="14.25" collapsed="1">
      <c r="A42" s="21">
        <v>39</v>
      </c>
      <c r="B42" s="165" t="s">
        <v>140</v>
      </c>
      <c r="C42" s="166">
        <v>40624</v>
      </c>
      <c r="D42" s="166">
        <v>40795</v>
      </c>
      <c r="E42" s="167">
        <v>-0.0027</v>
      </c>
      <c r="F42" s="167">
        <v>0.004</v>
      </c>
      <c r="G42" s="167">
        <v>0.0048</v>
      </c>
      <c r="H42" s="167">
        <v>-0.0766</v>
      </c>
      <c r="I42" s="167">
        <v>-0.0666</v>
      </c>
      <c r="J42" s="168">
        <v>-0.1028</v>
      </c>
    </row>
    <row r="43" spans="1:10" s="20" customFormat="1" ht="14.25" collapsed="1">
      <c r="A43" s="21">
        <v>40</v>
      </c>
      <c r="B43" s="165" t="s">
        <v>145</v>
      </c>
      <c r="C43" s="166">
        <v>40716</v>
      </c>
      <c r="D43" s="166">
        <v>40897</v>
      </c>
      <c r="E43" s="167">
        <v>0.0108</v>
      </c>
      <c r="F43" s="167">
        <v>0.3846</v>
      </c>
      <c r="G43" s="167">
        <v>0.4763</v>
      </c>
      <c r="H43" s="167">
        <v>0.5066</v>
      </c>
      <c r="I43" s="167">
        <v>0.688</v>
      </c>
      <c r="J43" s="168">
        <v>3.3492</v>
      </c>
    </row>
    <row r="44" spans="1:10" s="20" customFormat="1" ht="14.25">
      <c r="A44" s="21">
        <v>41</v>
      </c>
      <c r="B44" s="165" t="s">
        <v>194</v>
      </c>
      <c r="C44" s="166">
        <v>41026</v>
      </c>
      <c r="D44" s="166">
        <v>41242</v>
      </c>
      <c r="E44" s="167">
        <v>-0.0334</v>
      </c>
      <c r="F44" s="167">
        <v>-0.0145</v>
      </c>
      <c r="G44" s="167" t="s">
        <v>32</v>
      </c>
      <c r="H44" s="167" t="s">
        <v>32</v>
      </c>
      <c r="I44" s="167">
        <v>-0.0044</v>
      </c>
      <c r="J44" s="168" t="s">
        <v>181</v>
      </c>
    </row>
    <row r="45" spans="1:10" s="20" customFormat="1" ht="14.25" collapsed="1">
      <c r="A45" s="21">
        <v>42</v>
      </c>
      <c r="B45" s="165" t="s">
        <v>200</v>
      </c>
      <c r="C45" s="166">
        <v>41127</v>
      </c>
      <c r="D45" s="166">
        <v>41332</v>
      </c>
      <c r="E45" s="167" t="s">
        <v>32</v>
      </c>
      <c r="F45" s="167" t="s">
        <v>32</v>
      </c>
      <c r="G45" s="167" t="s">
        <v>32</v>
      </c>
      <c r="H45" s="167" t="s">
        <v>32</v>
      </c>
      <c r="I45" s="167">
        <v>0.0232</v>
      </c>
      <c r="J45" s="168" t="s">
        <v>181</v>
      </c>
    </row>
    <row r="46" spans="1:11" s="20" customFormat="1" ht="15.75" thickBot="1">
      <c r="A46" s="164"/>
      <c r="B46" s="169" t="s">
        <v>195</v>
      </c>
      <c r="C46" s="170" t="s">
        <v>79</v>
      </c>
      <c r="D46" s="170" t="s">
        <v>79</v>
      </c>
      <c r="E46" s="171">
        <f>AVERAGE(E4:E45)</f>
        <v>-0.022348780487804875</v>
      </c>
      <c r="F46" s="171">
        <f>AVERAGE(F4:F45)</f>
        <v>0.003034146341463407</v>
      </c>
      <c r="G46" s="171">
        <f>AVERAGE(G4:G45)</f>
        <v>-0.03806749999999996</v>
      </c>
      <c r="H46" s="171">
        <f>AVERAGE(H4:H45)</f>
        <v>-0.1265552631578947</v>
      </c>
      <c r="I46" s="171">
        <f>AVERAGE(I4:I45)</f>
        <v>-0.059607142857142865</v>
      </c>
      <c r="J46" s="170" t="s">
        <v>79</v>
      </c>
      <c r="K46" s="172"/>
    </row>
    <row r="47" spans="1:10" s="20" customFormat="1" ht="14.25">
      <c r="A47" s="194" t="s">
        <v>166</v>
      </c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s="20" customFormat="1" ht="15" thickBot="1">
      <c r="A48" s="189" t="s">
        <v>167</v>
      </c>
      <c r="B48" s="189"/>
      <c r="C48" s="189"/>
      <c r="D48" s="189"/>
      <c r="E48" s="189"/>
      <c r="F48" s="189"/>
      <c r="G48" s="189"/>
      <c r="H48" s="189"/>
      <c r="I48" s="189"/>
      <c r="J48" s="189"/>
    </row>
    <row r="49" s="20" customFormat="1" ht="14.25" collapsed="1">
      <c r="J49" s="19"/>
    </row>
    <row r="50" spans="4:10" s="20" customFormat="1" ht="14.25" hidden="1" outlineLevel="1" collapsed="1">
      <c r="D50" s="20" t="s">
        <v>179</v>
      </c>
      <c r="E50" s="118">
        <f>AVERAGE(E4:E45)</f>
        <v>-0.022348780487804875</v>
      </c>
      <c r="J50" s="19"/>
    </row>
    <row r="51" spans="4:10" s="20" customFormat="1" ht="14.25" hidden="1" outlineLevel="1" collapsed="1">
      <c r="D51" s="20" t="s">
        <v>180</v>
      </c>
      <c r="E51" s="119" t="e">
        <f>AVERAGE(#REF!)</f>
        <v>#REF!</v>
      </c>
      <c r="J51" s="19"/>
    </row>
    <row r="52" spans="5:10" s="20" customFormat="1" ht="14.25" collapsed="1">
      <c r="E52" s="118"/>
      <c r="F52" s="118"/>
      <c r="J52" s="19"/>
    </row>
    <row r="53" spans="5:10" s="20" customFormat="1" ht="14.25" collapsed="1">
      <c r="E53" s="119"/>
      <c r="I53" s="119"/>
      <c r="J53" s="19"/>
    </row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 collapsed="1"/>
    <row r="62" s="20" customFormat="1" ht="14.25" collapsed="1"/>
    <row r="63" s="20" customFormat="1" ht="14.25" collapsed="1"/>
    <row r="64" s="20" customFormat="1" ht="14.25" collapsed="1"/>
    <row r="65" s="20" customFormat="1" ht="14.25" collapsed="1"/>
    <row r="66" s="20" customFormat="1" ht="14.25" collapsed="1"/>
    <row r="67" s="20" customFormat="1" ht="14.25"/>
    <row r="68" s="20" customFormat="1" ht="14.25"/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  <row r="77" spans="3:8" s="31" customFormat="1" ht="14.25">
      <c r="C77" s="32"/>
      <c r="D77" s="32"/>
      <c r="E77" s="33"/>
      <c r="F77" s="33"/>
      <c r="G77" s="33"/>
      <c r="H77" s="33"/>
    </row>
    <row r="78" spans="3:8" s="31" customFormat="1" ht="14.25">
      <c r="C78" s="32"/>
      <c r="D78" s="32"/>
      <c r="E78" s="33"/>
      <c r="F78" s="33"/>
      <c r="G78" s="33"/>
      <c r="H78" s="33"/>
    </row>
    <row r="79" spans="3:8" s="31" customFormat="1" ht="14.25">
      <c r="C79" s="32"/>
      <c r="D79" s="32"/>
      <c r="E79" s="33"/>
      <c r="F79" s="33"/>
      <c r="G79" s="33"/>
      <c r="H79" s="33"/>
    </row>
    <row r="80" spans="3:8" s="31" customFormat="1" ht="14.25">
      <c r="C80" s="32"/>
      <c r="D80" s="32"/>
      <c r="E80" s="33"/>
      <c r="F80" s="33"/>
      <c r="G80" s="33"/>
      <c r="H80" s="33"/>
    </row>
    <row r="81" spans="3:8" s="31" customFormat="1" ht="14.25">
      <c r="C81" s="32"/>
      <c r="D81" s="32"/>
      <c r="E81" s="33"/>
      <c r="F81" s="33"/>
      <c r="G81" s="33"/>
      <c r="H81" s="33"/>
    </row>
    <row r="82" spans="3:8" s="31" customFormat="1" ht="14.25">
      <c r="C82" s="32"/>
      <c r="D82" s="32"/>
      <c r="E82" s="33"/>
      <c r="F82" s="33"/>
      <c r="G82" s="33"/>
      <c r="H82" s="33"/>
    </row>
    <row r="83" spans="3:8" s="31" customFormat="1" ht="14.25">
      <c r="C83" s="32"/>
      <c r="D83" s="32"/>
      <c r="E83" s="33"/>
      <c r="F83" s="33"/>
      <c r="G83" s="33"/>
      <c r="H83" s="33"/>
    </row>
    <row r="84" spans="3:8" s="31" customFormat="1" ht="14.25">
      <c r="C84" s="32"/>
      <c r="D84" s="32"/>
      <c r="E84" s="33"/>
      <c r="F84" s="33"/>
      <c r="G84" s="33"/>
      <c r="H84" s="33"/>
    </row>
    <row r="85" spans="3:8" s="31" customFormat="1" ht="14.25">
      <c r="C85" s="32"/>
      <c r="D85" s="32"/>
      <c r="E85" s="33"/>
      <c r="F85" s="33"/>
      <c r="G85" s="33"/>
      <c r="H85" s="33"/>
    </row>
    <row r="86" spans="3:8" s="31" customFormat="1" ht="14.25">
      <c r="C86" s="32"/>
      <c r="D86" s="32"/>
      <c r="E86" s="33"/>
      <c r="F86" s="33"/>
      <c r="G86" s="33"/>
      <c r="H86" s="33"/>
    </row>
    <row r="87" spans="3:8" s="31" customFormat="1" ht="14.25">
      <c r="C87" s="32"/>
      <c r="D87" s="32"/>
      <c r="E87" s="33"/>
      <c r="F87" s="33"/>
      <c r="G87" s="33"/>
      <c r="H87" s="33"/>
    </row>
    <row r="88" spans="3:8" s="31" customFormat="1" ht="14.25">
      <c r="C88" s="32"/>
      <c r="D88" s="32"/>
      <c r="E88" s="33"/>
      <c r="F88" s="33"/>
      <c r="G88" s="33"/>
      <c r="H88" s="33"/>
    </row>
  </sheetData>
  <mergeCells count="5">
    <mergeCell ref="A48:J48"/>
    <mergeCell ref="A1:I1"/>
    <mergeCell ref="A2:A3"/>
    <mergeCell ref="E2:J2"/>
    <mergeCell ref="A47:J4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2"/>
  <sheetViews>
    <sheetView zoomScale="75" zoomScaleNormal="75" workbookViewId="0" topLeftCell="A31">
      <selection activeCell="G42" sqref="G42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5" t="s">
        <v>160</v>
      </c>
      <c r="B1" s="195"/>
      <c r="C1" s="195"/>
      <c r="D1" s="195"/>
      <c r="E1" s="195"/>
      <c r="F1" s="195"/>
      <c r="G1" s="195"/>
    </row>
    <row r="2" spans="1:7" ht="15.75" thickBot="1">
      <c r="A2" s="191" t="s">
        <v>61</v>
      </c>
      <c r="B2" s="100"/>
      <c r="C2" s="196" t="s">
        <v>39</v>
      </c>
      <c r="D2" s="197"/>
      <c r="E2" s="196" t="s">
        <v>40</v>
      </c>
      <c r="F2" s="197"/>
      <c r="G2" s="101"/>
    </row>
    <row r="3" spans="1:7" ht="45.75" thickBot="1">
      <c r="A3" s="192"/>
      <c r="B3" s="44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8" ht="15" customHeight="1">
      <c r="A4" s="21">
        <v>1</v>
      </c>
      <c r="B4" s="39" t="s">
        <v>36</v>
      </c>
      <c r="C4" s="40">
        <v>4145.49</v>
      </c>
      <c r="D4" s="106">
        <v>0.2996</v>
      </c>
      <c r="E4" s="41">
        <v>2422</v>
      </c>
      <c r="F4" s="106">
        <v>0.2881</v>
      </c>
      <c r="G4" s="42">
        <v>4001.97</v>
      </c>
      <c r="H4" s="59"/>
    </row>
    <row r="5" spans="1:8" ht="14.25" customHeight="1">
      <c r="A5" s="21">
        <v>2</v>
      </c>
      <c r="B5" s="39" t="s">
        <v>28</v>
      </c>
      <c r="C5" s="40">
        <v>214.55</v>
      </c>
      <c r="D5" s="106">
        <v>0.2859</v>
      </c>
      <c r="E5" s="41">
        <v>238</v>
      </c>
      <c r="F5" s="106">
        <v>0.3195</v>
      </c>
      <c r="G5" s="42">
        <v>239.2</v>
      </c>
      <c r="H5" s="59"/>
    </row>
    <row r="6" spans="1:7" ht="14.25">
      <c r="A6" s="21">
        <v>3</v>
      </c>
      <c r="B6" s="39" t="s">
        <v>194</v>
      </c>
      <c r="C6" s="40">
        <v>-48.04</v>
      </c>
      <c r="D6" s="106">
        <v>-0.0327</v>
      </c>
      <c r="E6" s="41">
        <v>10</v>
      </c>
      <c r="F6" s="106">
        <v>0.0007</v>
      </c>
      <c r="G6" s="42">
        <v>1.01</v>
      </c>
    </row>
    <row r="7" spans="1:7" ht="14.25">
      <c r="A7" s="21">
        <v>4</v>
      </c>
      <c r="B7" s="39" t="s">
        <v>138</v>
      </c>
      <c r="C7" s="40">
        <v>48.11</v>
      </c>
      <c r="D7" s="106">
        <v>0.0105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30</v>
      </c>
      <c r="C8" s="40">
        <v>39.22</v>
      </c>
      <c r="D8" s="106">
        <v>0.059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145</v>
      </c>
      <c r="C9" s="40">
        <v>29.92</v>
      </c>
      <c r="D9" s="106">
        <v>0.0108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118</v>
      </c>
      <c r="C10" s="40">
        <v>16.85</v>
      </c>
      <c r="D10" s="106">
        <v>0.0109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126</v>
      </c>
      <c r="C11" s="40">
        <v>8.01</v>
      </c>
      <c r="D11" s="106">
        <v>0.005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111</v>
      </c>
      <c r="C12" s="40">
        <v>1.13</v>
      </c>
      <c r="D12" s="106">
        <v>0.0008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75</v>
      </c>
      <c r="C13" s="40">
        <v>-0.11</v>
      </c>
      <c r="D13" s="106">
        <v>-0.0049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134</v>
      </c>
      <c r="C14" s="40">
        <v>-1.65</v>
      </c>
      <c r="D14" s="106">
        <v>-0.0039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177</v>
      </c>
      <c r="C15" s="40">
        <v>-6.57</v>
      </c>
      <c r="D15" s="106">
        <v>-0.0056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24</v>
      </c>
      <c r="C16" s="40">
        <v>-8.52</v>
      </c>
      <c r="D16" s="106">
        <v>-0.0273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98</v>
      </c>
      <c r="C17" s="40">
        <v>-17.9</v>
      </c>
      <c r="D17" s="106">
        <v>-0.0936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125</v>
      </c>
      <c r="C18" s="40">
        <v>-21.56</v>
      </c>
      <c r="D18" s="106">
        <v>-0.0276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174</v>
      </c>
      <c r="C19" s="40">
        <v>-23.57</v>
      </c>
      <c r="D19" s="106">
        <v>-0.0026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127</v>
      </c>
      <c r="C20" s="40">
        <v>-26.71</v>
      </c>
      <c r="D20" s="106">
        <v>-0.0225</v>
      </c>
      <c r="E20" s="41">
        <v>0</v>
      </c>
      <c r="F20" s="106">
        <v>0</v>
      </c>
      <c r="G20" s="42">
        <v>0</v>
      </c>
    </row>
    <row r="21" spans="1:7" ht="13.5" customHeight="1">
      <c r="A21" s="21">
        <v>18</v>
      </c>
      <c r="B21" s="39" t="s">
        <v>33</v>
      </c>
      <c r="C21" s="40">
        <v>-38.91</v>
      </c>
      <c r="D21" s="106">
        <v>-0.0547</v>
      </c>
      <c r="E21" s="41">
        <v>0</v>
      </c>
      <c r="F21" s="106">
        <v>0</v>
      </c>
      <c r="G21" s="42">
        <v>0</v>
      </c>
    </row>
    <row r="22" spans="1:7" ht="14.25">
      <c r="A22" s="21">
        <v>19</v>
      </c>
      <c r="B22" s="39" t="s">
        <v>124</v>
      </c>
      <c r="C22" s="40">
        <v>-66.62</v>
      </c>
      <c r="D22" s="106">
        <v>-0.0294</v>
      </c>
      <c r="E22" s="41">
        <v>0</v>
      </c>
      <c r="F22" s="106">
        <v>0</v>
      </c>
      <c r="G22" s="42">
        <v>0</v>
      </c>
    </row>
    <row r="23" spans="1:7" ht="14.25">
      <c r="A23" s="21">
        <v>20</v>
      </c>
      <c r="B23" s="39" t="s">
        <v>128</v>
      </c>
      <c r="C23" s="40">
        <v>-31.29</v>
      </c>
      <c r="D23" s="106">
        <v>-0.0402</v>
      </c>
      <c r="E23" s="41">
        <v>-1</v>
      </c>
      <c r="F23" s="106">
        <v>-0.0017</v>
      </c>
      <c r="G23" s="42">
        <v>-1.31</v>
      </c>
    </row>
    <row r="24" spans="1:7" ht="14.25">
      <c r="A24" s="21">
        <v>21</v>
      </c>
      <c r="B24" s="39" t="s">
        <v>115</v>
      </c>
      <c r="C24" s="40">
        <v>-31.57</v>
      </c>
      <c r="D24" s="106">
        <v>-0.0632</v>
      </c>
      <c r="E24" s="41">
        <v>-10</v>
      </c>
      <c r="F24" s="106">
        <v>-0.0076</v>
      </c>
      <c r="G24" s="42">
        <v>-3.66</v>
      </c>
    </row>
    <row r="25" spans="1:7" ht="14.25">
      <c r="A25" s="21">
        <v>22</v>
      </c>
      <c r="B25" s="39" t="s">
        <v>18</v>
      </c>
      <c r="C25" s="40">
        <v>-73.07</v>
      </c>
      <c r="D25" s="106">
        <v>-0.0689</v>
      </c>
      <c r="E25" s="41">
        <v>-12</v>
      </c>
      <c r="F25" s="106">
        <v>-0.0042</v>
      </c>
      <c r="G25" s="42">
        <v>-4.39</v>
      </c>
    </row>
    <row r="26" spans="1:7" ht="14.25">
      <c r="A26" s="21">
        <v>23</v>
      </c>
      <c r="B26" s="39" t="s">
        <v>35</v>
      </c>
      <c r="C26" s="40">
        <v>-158.87</v>
      </c>
      <c r="D26" s="106">
        <v>-0.0719</v>
      </c>
      <c r="E26" s="41">
        <v>-147</v>
      </c>
      <c r="F26" s="106">
        <v>-0.0027</v>
      </c>
      <c r="G26" s="42">
        <v>-5.81</v>
      </c>
    </row>
    <row r="27" spans="1:7" ht="14.25">
      <c r="A27" s="21">
        <v>24</v>
      </c>
      <c r="B27" s="39" t="s">
        <v>94</v>
      </c>
      <c r="C27" s="40">
        <v>14.38</v>
      </c>
      <c r="D27" s="106">
        <v>0.0082</v>
      </c>
      <c r="E27" s="41">
        <v>-5</v>
      </c>
      <c r="F27" s="106">
        <v>-0.0057</v>
      </c>
      <c r="G27" s="42">
        <v>-10.09</v>
      </c>
    </row>
    <row r="28" spans="1:7" ht="14.25">
      <c r="A28" s="21">
        <v>25</v>
      </c>
      <c r="B28" s="39" t="s">
        <v>122</v>
      </c>
      <c r="C28" s="40">
        <v>-91.64</v>
      </c>
      <c r="D28" s="106">
        <v>-0.0212</v>
      </c>
      <c r="E28" s="41">
        <v>-16</v>
      </c>
      <c r="F28" s="106">
        <v>-0.0027</v>
      </c>
      <c r="G28" s="42">
        <v>-11.58</v>
      </c>
    </row>
    <row r="29" spans="1:7" ht="14.25">
      <c r="A29" s="21">
        <v>26</v>
      </c>
      <c r="B29" s="39" t="s">
        <v>133</v>
      </c>
      <c r="C29" s="40">
        <v>-34.67</v>
      </c>
      <c r="D29" s="106">
        <v>-0.05</v>
      </c>
      <c r="E29" s="41">
        <v>-400</v>
      </c>
      <c r="F29" s="106">
        <v>-0.0198</v>
      </c>
      <c r="G29" s="42">
        <v>-13.73</v>
      </c>
    </row>
    <row r="30" spans="1:7" ht="14.25">
      <c r="A30" s="21">
        <v>27</v>
      </c>
      <c r="B30" s="39" t="s">
        <v>23</v>
      </c>
      <c r="C30" s="40">
        <v>-333.83</v>
      </c>
      <c r="D30" s="106">
        <v>-0.0762</v>
      </c>
      <c r="E30" s="41">
        <v>-43</v>
      </c>
      <c r="F30" s="106">
        <v>-0.0036</v>
      </c>
      <c r="G30" s="42">
        <v>-15.59</v>
      </c>
    </row>
    <row r="31" spans="1:7" ht="14.25">
      <c r="A31" s="21">
        <v>28</v>
      </c>
      <c r="B31" s="39" t="s">
        <v>21</v>
      </c>
      <c r="C31" s="40">
        <v>-109.59</v>
      </c>
      <c r="D31" s="106">
        <v>-0.0283</v>
      </c>
      <c r="E31" s="41">
        <v>-17</v>
      </c>
      <c r="F31" s="106">
        <v>-0.0044</v>
      </c>
      <c r="G31" s="42">
        <v>-16.86</v>
      </c>
    </row>
    <row r="32" spans="1:7" ht="14.25">
      <c r="A32" s="21">
        <v>29</v>
      </c>
      <c r="B32" s="39" t="s">
        <v>105</v>
      </c>
      <c r="C32" s="40">
        <v>-64.59</v>
      </c>
      <c r="D32" s="106">
        <v>-0.0466</v>
      </c>
      <c r="E32" s="41">
        <v>-163</v>
      </c>
      <c r="F32" s="106">
        <v>-0.0267</v>
      </c>
      <c r="G32" s="42">
        <v>-37.02</v>
      </c>
    </row>
    <row r="33" spans="1:7" ht="14.25">
      <c r="A33" s="21">
        <v>30</v>
      </c>
      <c r="B33" s="39" t="s">
        <v>140</v>
      </c>
      <c r="C33" s="40">
        <v>-37.64</v>
      </c>
      <c r="D33" s="106">
        <v>-0.3379</v>
      </c>
      <c r="E33" s="41">
        <v>-40</v>
      </c>
      <c r="F33" s="106">
        <v>-0.3361</v>
      </c>
      <c r="G33" s="42">
        <v>-37.53</v>
      </c>
    </row>
    <row r="34" spans="1:7" ht="14.25">
      <c r="A34" s="21">
        <v>31</v>
      </c>
      <c r="B34" s="39" t="s">
        <v>96</v>
      </c>
      <c r="C34" s="40">
        <v>-16.43</v>
      </c>
      <c r="D34" s="106">
        <v>-0.0087</v>
      </c>
      <c r="E34" s="41">
        <v>-30</v>
      </c>
      <c r="F34" s="106">
        <v>-0.0224</v>
      </c>
      <c r="G34" s="42">
        <v>-42.52</v>
      </c>
    </row>
    <row r="35" spans="1:7" ht="14.25">
      <c r="A35" s="21">
        <v>32</v>
      </c>
      <c r="B35" s="39" t="s">
        <v>26</v>
      </c>
      <c r="C35" s="40">
        <v>553.94</v>
      </c>
      <c r="D35" s="106">
        <v>0.0125</v>
      </c>
      <c r="E35" s="41">
        <v>-29</v>
      </c>
      <c r="F35" s="106">
        <v>-0.001</v>
      </c>
      <c r="G35" s="42">
        <v>-42.74</v>
      </c>
    </row>
    <row r="36" spans="1:7" ht="14.25">
      <c r="A36" s="21">
        <v>33</v>
      </c>
      <c r="B36" s="39" t="s">
        <v>156</v>
      </c>
      <c r="C36" s="40">
        <v>-523.82</v>
      </c>
      <c r="D36" s="106">
        <v>-0.1383</v>
      </c>
      <c r="E36" s="41">
        <v>-24784</v>
      </c>
      <c r="F36" s="106">
        <v>-0.0234</v>
      </c>
      <c r="G36" s="42">
        <v>-88.42</v>
      </c>
    </row>
    <row r="37" spans="1:7" ht="14.25">
      <c r="A37" s="21">
        <v>34</v>
      </c>
      <c r="B37" s="39" t="s">
        <v>97</v>
      </c>
      <c r="C37" s="40">
        <v>-81.97</v>
      </c>
      <c r="D37" s="106">
        <v>-0.0888</v>
      </c>
      <c r="E37" s="41">
        <v>-60</v>
      </c>
      <c r="F37" s="106">
        <v>-0.1005</v>
      </c>
      <c r="G37" s="42">
        <v>-93.22</v>
      </c>
    </row>
    <row r="38" spans="1:8" ht="14.25">
      <c r="A38" s="21">
        <v>35</v>
      </c>
      <c r="B38" s="39" t="s">
        <v>139</v>
      </c>
      <c r="C38" s="40">
        <v>-270.92</v>
      </c>
      <c r="D38" s="106">
        <v>-0.1523</v>
      </c>
      <c r="E38" s="41">
        <v>-3523</v>
      </c>
      <c r="F38" s="106">
        <v>-0.0634</v>
      </c>
      <c r="G38" s="42">
        <v>-110.36</v>
      </c>
      <c r="H38" s="59"/>
    </row>
    <row r="39" spans="1:7" ht="14.25">
      <c r="A39" s="21">
        <v>36</v>
      </c>
      <c r="B39" s="39" t="s">
        <v>92</v>
      </c>
      <c r="C39" s="40">
        <v>-381.98</v>
      </c>
      <c r="D39" s="106">
        <v>-0.0692</v>
      </c>
      <c r="E39" s="41">
        <v>-211949</v>
      </c>
      <c r="F39" s="106">
        <v>-0.0242</v>
      </c>
      <c r="G39" s="42">
        <v>-133.2</v>
      </c>
    </row>
    <row r="40" spans="1:7" ht="14.25">
      <c r="A40" s="21">
        <v>37</v>
      </c>
      <c r="B40" s="39" t="s">
        <v>22</v>
      </c>
      <c r="C40" s="40">
        <v>-100.18</v>
      </c>
      <c r="D40" s="106">
        <v>-0.0631</v>
      </c>
      <c r="E40" s="41">
        <v>-3070</v>
      </c>
      <c r="F40" s="106">
        <v>-0.0911</v>
      </c>
      <c r="G40" s="42">
        <v>-144.52</v>
      </c>
    </row>
    <row r="41" spans="1:7" ht="14.25">
      <c r="A41" s="21">
        <v>38</v>
      </c>
      <c r="B41" s="39" t="s">
        <v>93</v>
      </c>
      <c r="C41" s="40">
        <v>-342.34</v>
      </c>
      <c r="D41" s="106">
        <v>-0.1052</v>
      </c>
      <c r="E41" s="41">
        <v>-225</v>
      </c>
      <c r="F41" s="106">
        <v>-0.0463</v>
      </c>
      <c r="G41" s="42">
        <v>-150.87</v>
      </c>
    </row>
    <row r="42" spans="1:7" ht="14.25">
      <c r="A42" s="21">
        <v>39</v>
      </c>
      <c r="B42" s="39" t="s">
        <v>112</v>
      </c>
      <c r="C42" s="40">
        <v>-416.48</v>
      </c>
      <c r="D42" s="106">
        <v>-0.11</v>
      </c>
      <c r="E42" s="41">
        <v>-444</v>
      </c>
      <c r="F42" s="106">
        <v>-0.0983</v>
      </c>
      <c r="G42" s="42">
        <v>-369.13</v>
      </c>
    </row>
    <row r="43" spans="1:8" ht="14.25">
      <c r="A43" s="21">
        <v>40</v>
      </c>
      <c r="B43" s="39" t="s">
        <v>120</v>
      </c>
      <c r="C43" s="40">
        <v>-1926.92</v>
      </c>
      <c r="D43" s="106">
        <v>-0.0835</v>
      </c>
      <c r="E43" s="41">
        <v>-2113</v>
      </c>
      <c r="F43" s="106">
        <v>-0.0335</v>
      </c>
      <c r="G43" s="42">
        <v>-745.21</v>
      </c>
      <c r="H43" s="59"/>
    </row>
    <row r="44" spans="1:8" ht="14.25">
      <c r="A44" s="21">
        <v>41</v>
      </c>
      <c r="B44" s="39" t="s">
        <v>158</v>
      </c>
      <c r="C44" s="40">
        <v>-846.74</v>
      </c>
      <c r="D44" s="106">
        <v>-0.2144</v>
      </c>
      <c r="E44" s="41">
        <v>-82342</v>
      </c>
      <c r="F44" s="106">
        <v>-0.2197</v>
      </c>
      <c r="G44" s="42">
        <v>-867.3</v>
      </c>
      <c r="H44" s="59"/>
    </row>
    <row r="45" spans="1:8" ht="14.25">
      <c r="A45" s="21">
        <v>42</v>
      </c>
      <c r="B45" s="39" t="s">
        <v>200</v>
      </c>
      <c r="C45" s="40" t="s">
        <v>32</v>
      </c>
      <c r="D45" s="106" t="s">
        <v>32</v>
      </c>
      <c r="E45" s="41" t="s">
        <v>32</v>
      </c>
      <c r="F45" s="106" t="s">
        <v>32</v>
      </c>
      <c r="G45" s="42" t="s">
        <v>32</v>
      </c>
      <c r="H45" s="59"/>
    </row>
    <row r="46" spans="1:8" ht="15.75" thickBot="1">
      <c r="A46" s="99"/>
      <c r="B46" s="102" t="s">
        <v>78</v>
      </c>
      <c r="C46" s="103">
        <f>SUM(C4:C44)</f>
        <v>-1063.0999999999974</v>
      </c>
      <c r="D46" s="107">
        <v>-0.0066</v>
      </c>
      <c r="E46" s="104">
        <f>SUM(E4:E44)</f>
        <v>-326753</v>
      </c>
      <c r="F46" s="107">
        <v>-0.03075878182222105</v>
      </c>
      <c r="G46" s="105">
        <f>SUM(G4:G44)</f>
        <v>1297.1199999999997</v>
      </c>
      <c r="H46" s="59"/>
    </row>
    <row r="47" spans="2:8" ht="14.25">
      <c r="B47" s="75"/>
      <c r="C47" s="76"/>
      <c r="D47" s="77"/>
      <c r="E47" s="78"/>
      <c r="F47" s="77"/>
      <c r="G47" s="76"/>
      <c r="H47" s="59"/>
    </row>
    <row r="66" spans="2:5" ht="15">
      <c r="B66" s="67"/>
      <c r="C66" s="68"/>
      <c r="D66" s="69"/>
      <c r="E66" s="70"/>
    </row>
    <row r="67" spans="2:5" ht="15">
      <c r="B67" s="67"/>
      <c r="C67" s="68"/>
      <c r="D67" s="69"/>
      <c r="E67" s="70"/>
    </row>
    <row r="68" spans="2:5" ht="15">
      <c r="B68" s="67"/>
      <c r="C68" s="68"/>
      <c r="D68" s="69"/>
      <c r="E68" s="70"/>
    </row>
    <row r="69" spans="2:5" ht="15">
      <c r="B69" s="67"/>
      <c r="C69" s="68"/>
      <c r="D69" s="69"/>
      <c r="E69" s="70"/>
    </row>
    <row r="70" spans="2:5" ht="15">
      <c r="B70" s="67"/>
      <c r="C70" s="68"/>
      <c r="D70" s="69"/>
      <c r="E70" s="70"/>
    </row>
    <row r="71" spans="2:5" ht="15">
      <c r="B71" s="67"/>
      <c r="C71" s="68"/>
      <c r="D71" s="69"/>
      <c r="E71" s="70"/>
    </row>
    <row r="72" spans="2:5" ht="15.75" thickBot="1">
      <c r="B72" s="89"/>
      <c r="C72" s="89"/>
      <c r="D72" s="89"/>
      <c r="E72" s="89"/>
    </row>
    <row r="75" ht="14.25" customHeight="1"/>
    <row r="76" ht="14.25">
      <c r="F76" s="59"/>
    </row>
    <row r="78" ht="14.25">
      <c r="F78"/>
    </row>
    <row r="79" ht="14.25">
      <c r="F79"/>
    </row>
    <row r="80" spans="2:6" ht="30.75" thickBot="1">
      <c r="B80" s="44" t="s">
        <v>38</v>
      </c>
      <c r="C80" s="37" t="s">
        <v>86</v>
      </c>
      <c r="D80" s="37" t="s">
        <v>87</v>
      </c>
      <c r="E80" s="66" t="s">
        <v>82</v>
      </c>
      <c r="F80"/>
    </row>
    <row r="81" spans="2:5" ht="14.25">
      <c r="B81" s="39" t="str">
        <f aca="true" t="shared" si="0" ref="B81:D85">B4</f>
        <v>Райффайзен грошовий ринок</v>
      </c>
      <c r="C81" s="40">
        <f t="shared" si="0"/>
        <v>4145.49</v>
      </c>
      <c r="D81" s="106">
        <f t="shared" si="0"/>
        <v>0.2996</v>
      </c>
      <c r="E81" s="42">
        <f>G4</f>
        <v>4001.97</v>
      </c>
    </row>
    <row r="82" spans="2:5" ht="14.25">
      <c r="B82" s="39" t="str">
        <f t="shared" si="0"/>
        <v>ТАСК Ресурс</v>
      </c>
      <c r="C82" s="40">
        <f t="shared" si="0"/>
        <v>214.55</v>
      </c>
      <c r="D82" s="106">
        <f t="shared" si="0"/>
        <v>0.2859</v>
      </c>
      <c r="E82" s="42">
        <f>G5</f>
        <v>239.2</v>
      </c>
    </row>
    <row r="83" spans="2:5" ht="14.25">
      <c r="B83" s="39" t="str">
        <f t="shared" si="0"/>
        <v>КІНТО-Казначейський</v>
      </c>
      <c r="C83" s="40">
        <f t="shared" si="0"/>
        <v>-48.04</v>
      </c>
      <c r="D83" s="106">
        <f t="shared" si="0"/>
        <v>-0.0327</v>
      </c>
      <c r="E83" s="42">
        <f>G6</f>
        <v>1.01</v>
      </c>
    </row>
    <row r="84" spans="2:5" ht="14.25">
      <c r="B84" s="39" t="str">
        <f t="shared" si="0"/>
        <v>СЕБ Фонд Облігаційний</v>
      </c>
      <c r="C84" s="40">
        <f t="shared" si="0"/>
        <v>48.11</v>
      </c>
      <c r="D84" s="106">
        <f t="shared" si="0"/>
        <v>0.0105</v>
      </c>
      <c r="E84" s="42">
        <f>G7</f>
        <v>0</v>
      </c>
    </row>
    <row r="85" spans="2:5" ht="14.25">
      <c r="B85" s="139" t="str">
        <f t="shared" si="0"/>
        <v>СЕМ Ажіо</v>
      </c>
      <c r="C85" s="140">
        <f t="shared" si="0"/>
        <v>39.22</v>
      </c>
      <c r="D85" s="141">
        <f t="shared" si="0"/>
        <v>0.059</v>
      </c>
      <c r="E85" s="142">
        <f>G8</f>
        <v>0</v>
      </c>
    </row>
    <row r="86" spans="2:5" ht="14.25">
      <c r="B86" s="135" t="str">
        <f aca="true" t="shared" si="1" ref="B86:D90">B40</f>
        <v>Конкорд Достаток</v>
      </c>
      <c r="C86" s="136">
        <f t="shared" si="1"/>
        <v>-100.18</v>
      </c>
      <c r="D86" s="137">
        <f t="shared" si="1"/>
        <v>-0.0631</v>
      </c>
      <c r="E86" s="138">
        <f>G40</f>
        <v>-144.52</v>
      </c>
    </row>
    <row r="87" spans="2:5" ht="14.25">
      <c r="B87" s="135" t="str">
        <f t="shared" si="1"/>
        <v>Софіївський</v>
      </c>
      <c r="C87" s="40">
        <f t="shared" si="1"/>
        <v>-342.34</v>
      </c>
      <c r="D87" s="106">
        <f t="shared" si="1"/>
        <v>-0.1052</v>
      </c>
      <c r="E87" s="42">
        <f>G41</f>
        <v>-150.87</v>
      </c>
    </row>
    <row r="88" spans="2:5" ht="14.25">
      <c r="B88" s="135" t="str">
        <f t="shared" si="1"/>
        <v>ВСІ</v>
      </c>
      <c r="C88" s="40">
        <f t="shared" si="1"/>
        <v>-416.48</v>
      </c>
      <c r="D88" s="106">
        <f t="shared" si="1"/>
        <v>-0.11</v>
      </c>
      <c r="E88" s="42">
        <f>G42</f>
        <v>-369.13</v>
      </c>
    </row>
    <row r="89" spans="2:5" ht="14.25">
      <c r="B89" s="135" t="str">
        <f t="shared" si="1"/>
        <v>КІНТО-Класичний</v>
      </c>
      <c r="C89" s="40">
        <f t="shared" si="1"/>
        <v>-1926.92</v>
      </c>
      <c r="D89" s="106">
        <f t="shared" si="1"/>
        <v>-0.0835</v>
      </c>
      <c r="E89" s="42">
        <f>G43</f>
        <v>-745.21</v>
      </c>
    </row>
    <row r="90" spans="2:5" ht="14.25">
      <c r="B90" s="135" t="str">
        <f t="shared" si="1"/>
        <v>Цитаделе фонд Українських Облігацій</v>
      </c>
      <c r="C90" s="40">
        <f t="shared" si="1"/>
        <v>-846.74</v>
      </c>
      <c r="D90" s="106">
        <f t="shared" si="1"/>
        <v>-0.2144</v>
      </c>
      <c r="E90" s="42">
        <f>G44</f>
        <v>-867.3</v>
      </c>
    </row>
    <row r="91" spans="2:5" ht="14.25">
      <c r="B91" s="149" t="s">
        <v>85</v>
      </c>
      <c r="C91" s="150">
        <f>C46-SUM(C81:C90)</f>
        <v>-1829.7699999999968</v>
      </c>
      <c r="D91" s="151"/>
      <c r="E91" s="150">
        <f>G46-SUM(E81:E90)</f>
        <v>-668.0300000000002</v>
      </c>
    </row>
    <row r="92" spans="2:5" ht="15">
      <c r="B92" s="147" t="s">
        <v>78</v>
      </c>
      <c r="C92" s="148">
        <f>SUM(C81:C91)</f>
        <v>-1063.0999999999974</v>
      </c>
      <c r="D92" s="148"/>
      <c r="E92" s="148">
        <f>SUM(E81:E91)</f>
        <v>1297.1199999999997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31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38</v>
      </c>
      <c r="B1" s="74" t="s">
        <v>148</v>
      </c>
      <c r="C1" s="10"/>
    </row>
    <row r="2" spans="1:3" ht="14.25">
      <c r="A2" s="173" t="s">
        <v>156</v>
      </c>
      <c r="B2" s="174">
        <v>-0.1177</v>
      </c>
      <c r="C2" s="10"/>
    </row>
    <row r="3" spans="1:3" ht="14.25">
      <c r="A3" s="152" t="s">
        <v>139</v>
      </c>
      <c r="B3" s="160">
        <v>-0.0949</v>
      </c>
      <c r="C3" s="10"/>
    </row>
    <row r="4" spans="1:3" ht="14.25">
      <c r="A4" s="152" t="s">
        <v>98</v>
      </c>
      <c r="B4" s="160">
        <v>-0.0936</v>
      </c>
      <c r="C4" s="10"/>
    </row>
    <row r="5" spans="1:3" ht="14.25">
      <c r="A5" s="153" t="s">
        <v>23</v>
      </c>
      <c r="B5" s="162">
        <v>-0.0728</v>
      </c>
      <c r="C5" s="10"/>
    </row>
    <row r="6" spans="1:3" ht="14.25">
      <c r="A6" s="152" t="s">
        <v>35</v>
      </c>
      <c r="B6" s="161">
        <v>-0.0694</v>
      </c>
      <c r="C6" s="10"/>
    </row>
    <row r="7" spans="1:3" ht="14.25">
      <c r="A7" s="152" t="s">
        <v>18</v>
      </c>
      <c r="B7" s="161">
        <v>-0.065</v>
      </c>
      <c r="C7" s="10"/>
    </row>
    <row r="8" spans="1:3" ht="14.25">
      <c r="A8" s="152" t="s">
        <v>93</v>
      </c>
      <c r="B8" s="161">
        <v>-0.0617</v>
      </c>
      <c r="C8" s="10"/>
    </row>
    <row r="9" spans="1:3" ht="14.25">
      <c r="A9" s="152" t="s">
        <v>115</v>
      </c>
      <c r="B9" s="161">
        <v>-0.056</v>
      </c>
      <c r="C9" s="10"/>
    </row>
    <row r="10" spans="1:3" ht="14.25">
      <c r="A10" s="152" t="s">
        <v>33</v>
      </c>
      <c r="B10" s="161">
        <v>-0.0547</v>
      </c>
      <c r="C10" s="10"/>
    </row>
    <row r="11" spans="1:3" ht="14.25">
      <c r="A11" s="152" t="s">
        <v>120</v>
      </c>
      <c r="B11" s="161">
        <v>-0.0517</v>
      </c>
      <c r="C11" s="10"/>
    </row>
    <row r="12" spans="1:3" ht="14.25">
      <c r="A12" s="152" t="s">
        <v>92</v>
      </c>
      <c r="B12" s="161">
        <v>-0.0461</v>
      </c>
      <c r="C12" s="10"/>
    </row>
    <row r="13" spans="1:3" ht="14.25">
      <c r="A13" s="152" t="s">
        <v>128</v>
      </c>
      <c r="B13" s="161">
        <v>-0.0385</v>
      </c>
      <c r="C13" s="10"/>
    </row>
    <row r="14" spans="1:3" ht="14.25">
      <c r="A14" s="152" t="s">
        <v>194</v>
      </c>
      <c r="B14" s="161">
        <v>-0.0334</v>
      </c>
      <c r="C14" s="10"/>
    </row>
    <row r="15" spans="1:3" ht="14.25">
      <c r="A15" s="152" t="s">
        <v>133</v>
      </c>
      <c r="B15" s="161">
        <v>-0.0307</v>
      </c>
      <c r="C15" s="10"/>
    </row>
    <row r="16" spans="1:3" ht="14.25">
      <c r="A16" s="152" t="s">
        <v>124</v>
      </c>
      <c r="B16" s="161">
        <v>-0.0294</v>
      </c>
      <c r="C16" s="10"/>
    </row>
    <row r="17" spans="1:3" ht="14.25">
      <c r="A17" s="152" t="s">
        <v>125</v>
      </c>
      <c r="B17" s="161">
        <v>-0.0276</v>
      </c>
      <c r="C17" s="10"/>
    </row>
    <row r="18" spans="1:3" ht="14.25">
      <c r="A18" s="152" t="s">
        <v>24</v>
      </c>
      <c r="B18" s="161">
        <v>-0.0273</v>
      </c>
      <c r="C18" s="10"/>
    </row>
    <row r="19" spans="1:3" ht="14.25">
      <c r="A19" s="153" t="s">
        <v>28</v>
      </c>
      <c r="B19" s="162">
        <v>-0.0255</v>
      </c>
      <c r="C19" s="10"/>
    </row>
    <row r="20" spans="1:3" ht="14.25">
      <c r="A20" s="152" t="s">
        <v>21</v>
      </c>
      <c r="B20" s="161">
        <v>-0.024</v>
      </c>
      <c r="C20" s="10"/>
    </row>
    <row r="21" spans="1:3" ht="14.25">
      <c r="A21" s="152" t="s">
        <v>127</v>
      </c>
      <c r="B21" s="161">
        <v>-0.0225</v>
      </c>
      <c r="C21" s="10"/>
    </row>
    <row r="22" spans="1:3" ht="14.25">
      <c r="A22" s="152" t="s">
        <v>105</v>
      </c>
      <c r="B22" s="161">
        <v>-0.0205</v>
      </c>
      <c r="C22" s="10"/>
    </row>
    <row r="23" spans="1:3" ht="14.25">
      <c r="A23" s="152" t="s">
        <v>122</v>
      </c>
      <c r="B23" s="161">
        <v>-0.0185</v>
      </c>
      <c r="C23" s="10"/>
    </row>
    <row r="24" spans="1:3" ht="14.25">
      <c r="A24" s="152" t="s">
        <v>112</v>
      </c>
      <c r="B24" s="161">
        <v>-0.013</v>
      </c>
      <c r="C24" s="10"/>
    </row>
    <row r="25" spans="1:3" ht="14.25">
      <c r="A25" s="152" t="s">
        <v>177</v>
      </c>
      <c r="B25" s="161">
        <v>-0.0056</v>
      </c>
      <c r="C25" s="10"/>
    </row>
    <row r="26" spans="1:3" ht="14.25">
      <c r="A26" s="152" t="s">
        <v>75</v>
      </c>
      <c r="B26" s="161">
        <v>-0.0049</v>
      </c>
      <c r="C26" s="10"/>
    </row>
    <row r="27" spans="1:3" ht="14.25">
      <c r="A27" s="153" t="s">
        <v>134</v>
      </c>
      <c r="B27" s="162">
        <v>-0.0039</v>
      </c>
      <c r="C27" s="10"/>
    </row>
    <row r="28" spans="1:3" ht="14.25">
      <c r="A28" s="152" t="s">
        <v>140</v>
      </c>
      <c r="B28" s="161">
        <v>-0.0027</v>
      </c>
      <c r="C28" s="10"/>
    </row>
    <row r="29" spans="1:3" ht="14.25">
      <c r="A29" s="152" t="s">
        <v>174</v>
      </c>
      <c r="B29" s="161">
        <v>-0.0026</v>
      </c>
      <c r="C29" s="10"/>
    </row>
    <row r="30" spans="1:3" ht="14.25">
      <c r="A30" s="152" t="s">
        <v>111</v>
      </c>
      <c r="B30" s="161">
        <v>0.0008</v>
      </c>
      <c r="C30" s="10"/>
    </row>
    <row r="31" spans="1:3" ht="14.25">
      <c r="A31" s="152" t="s">
        <v>126</v>
      </c>
      <c r="B31" s="161">
        <v>0.005</v>
      </c>
      <c r="C31" s="10"/>
    </row>
    <row r="32" spans="1:3" ht="14.25">
      <c r="A32" s="152" t="s">
        <v>158</v>
      </c>
      <c r="B32" s="161">
        <v>0.0067</v>
      </c>
      <c r="C32" s="10"/>
    </row>
    <row r="33" spans="1:3" ht="14.25">
      <c r="A33" s="152" t="s">
        <v>36</v>
      </c>
      <c r="B33" s="161">
        <v>0.0089</v>
      </c>
      <c r="C33" s="10"/>
    </row>
    <row r="34" spans="1:3" ht="14.25">
      <c r="A34" s="152" t="s">
        <v>138</v>
      </c>
      <c r="B34" s="161">
        <v>0.0105</v>
      </c>
      <c r="C34" s="10"/>
    </row>
    <row r="35" spans="1:3" ht="14.25">
      <c r="A35" s="152" t="s">
        <v>145</v>
      </c>
      <c r="B35" s="161">
        <v>0.0108</v>
      </c>
      <c r="C35" s="10"/>
    </row>
    <row r="36" spans="1:3" ht="14.25">
      <c r="A36" s="152" t="s">
        <v>118</v>
      </c>
      <c r="B36" s="161">
        <v>0.0109</v>
      </c>
      <c r="C36" s="10"/>
    </row>
    <row r="37" spans="1:3" ht="14.25">
      <c r="A37" s="152" t="s">
        <v>97</v>
      </c>
      <c r="B37" s="161">
        <v>0.013</v>
      </c>
      <c r="C37" s="10"/>
    </row>
    <row r="38" spans="1:3" ht="14.25">
      <c r="A38" s="152" t="s">
        <v>26</v>
      </c>
      <c r="B38" s="161">
        <v>0.0134</v>
      </c>
      <c r="C38" s="10"/>
    </row>
    <row r="39" spans="1:3" ht="14.25">
      <c r="A39" s="152" t="s">
        <v>94</v>
      </c>
      <c r="B39" s="161">
        <v>0.014</v>
      </c>
      <c r="C39" s="10"/>
    </row>
    <row r="40" spans="1:3" ht="14.25">
      <c r="A40" s="152" t="s">
        <v>96</v>
      </c>
      <c r="B40" s="161">
        <v>0.014</v>
      </c>
      <c r="C40" s="10"/>
    </row>
    <row r="41" spans="1:3" ht="14.25">
      <c r="A41" s="152" t="s">
        <v>22</v>
      </c>
      <c r="B41" s="161">
        <v>0.0309</v>
      </c>
      <c r="C41" s="10"/>
    </row>
    <row r="42" spans="1:3" ht="14.25">
      <c r="A42" s="152" t="s">
        <v>30</v>
      </c>
      <c r="B42" s="160">
        <v>0.059</v>
      </c>
      <c r="C42" s="10"/>
    </row>
    <row r="43" spans="1:3" ht="14.25">
      <c r="A43" s="154" t="s">
        <v>43</v>
      </c>
      <c r="B43" s="160">
        <v>-0.022348780487804875</v>
      </c>
      <c r="C43" s="10"/>
    </row>
    <row r="44" spans="1:3" ht="14.25">
      <c r="A44" s="154" t="s">
        <v>1</v>
      </c>
      <c r="B44" s="160">
        <v>-0.1235399122977221</v>
      </c>
      <c r="C44" s="10"/>
    </row>
    <row r="45" spans="1:3" ht="14.25">
      <c r="A45" s="154" t="s">
        <v>0</v>
      </c>
      <c r="B45" s="160">
        <v>-0.09627653723462759</v>
      </c>
      <c r="C45" s="64"/>
    </row>
    <row r="46" spans="1:3" ht="14.25">
      <c r="A46" s="154" t="s">
        <v>44</v>
      </c>
      <c r="B46" s="160">
        <v>-0.01608067209646724</v>
      </c>
      <c r="C46" s="9"/>
    </row>
    <row r="47" spans="1:3" ht="14.25">
      <c r="A47" s="154" t="s">
        <v>45</v>
      </c>
      <c r="B47" s="160">
        <v>0.007547945205479412</v>
      </c>
      <c r="C47" s="84"/>
    </row>
    <row r="48" spans="1:3" ht="14.25">
      <c r="A48" s="154" t="s">
        <v>46</v>
      </c>
      <c r="B48" s="160">
        <v>0.017876712328767124</v>
      </c>
      <c r="C48" s="10"/>
    </row>
    <row r="49" spans="1:3" ht="15" thickBot="1">
      <c r="A49" s="155" t="s">
        <v>202</v>
      </c>
      <c r="B49" s="163">
        <v>-0.0014874652588584558</v>
      </c>
      <c r="C49" s="10"/>
    </row>
    <row r="50" spans="2:3" ht="12.75">
      <c r="B50" s="10"/>
      <c r="C50" s="10"/>
    </row>
    <row r="51" ht="12.75">
      <c r="C51" s="10"/>
    </row>
    <row r="52" spans="2:3" ht="12.75">
      <c r="B52" s="10"/>
      <c r="C52" s="10"/>
    </row>
    <row r="53" ht="12.75">
      <c r="C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4"/>
  <sheetViews>
    <sheetView zoomScale="85" zoomScaleNormal="85" workbookViewId="0" topLeftCell="A1">
      <selection activeCell="E14" sqref="E14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5" t="s">
        <v>183</v>
      </c>
      <c r="B1" s="185"/>
      <c r="C1" s="185"/>
      <c r="D1" s="185"/>
      <c r="E1" s="185"/>
      <c r="F1" s="185"/>
      <c r="G1" s="185"/>
      <c r="H1" s="185"/>
      <c r="I1" s="185"/>
      <c r="J1" s="185"/>
      <c r="K1" s="13"/>
      <c r="L1" s="14"/>
      <c r="M1" s="14"/>
    </row>
    <row r="2" spans="1:10" ht="30.75" thickBot="1">
      <c r="A2" s="15" t="s">
        <v>61</v>
      </c>
      <c r="B2" s="15" t="s">
        <v>38</v>
      </c>
      <c r="C2" s="46" t="s">
        <v>52</v>
      </c>
      <c r="D2" s="46" t="s">
        <v>53</v>
      </c>
      <c r="E2" s="46" t="s">
        <v>62</v>
      </c>
      <c r="F2" s="46" t="s">
        <v>63</v>
      </c>
      <c r="G2" s="46" t="s">
        <v>64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20" t="s">
        <v>89</v>
      </c>
      <c r="C3" s="121" t="s">
        <v>57</v>
      </c>
      <c r="D3" s="122" t="s">
        <v>58</v>
      </c>
      <c r="E3" s="123">
        <v>12353992.03</v>
      </c>
      <c r="F3" s="124">
        <v>43281</v>
      </c>
      <c r="G3" s="123">
        <v>285.4368436</v>
      </c>
      <c r="H3" s="58">
        <v>100</v>
      </c>
      <c r="I3" s="120" t="s">
        <v>90</v>
      </c>
      <c r="J3" s="125" t="s">
        <v>91</v>
      </c>
    </row>
    <row r="4" spans="1:10" ht="14.25" customHeight="1">
      <c r="A4" s="21">
        <v>2</v>
      </c>
      <c r="B4" s="120" t="s">
        <v>150</v>
      </c>
      <c r="C4" s="121" t="s">
        <v>57</v>
      </c>
      <c r="D4" s="122" t="s">
        <v>58</v>
      </c>
      <c r="E4" s="123">
        <v>11515614.08</v>
      </c>
      <c r="F4" s="124">
        <v>16438273</v>
      </c>
      <c r="G4" s="123">
        <v>0.700536734</v>
      </c>
      <c r="H4" s="92">
        <v>0.5</v>
      </c>
      <c r="I4" s="120" t="s">
        <v>151</v>
      </c>
      <c r="J4" s="125"/>
    </row>
    <row r="5" spans="1:10" ht="14.25">
      <c r="A5" s="21">
        <v>3</v>
      </c>
      <c r="B5" s="120" t="s">
        <v>48</v>
      </c>
      <c r="C5" s="121" t="s">
        <v>57</v>
      </c>
      <c r="D5" s="122" t="s">
        <v>58</v>
      </c>
      <c r="E5" s="123">
        <v>3077314.4</v>
      </c>
      <c r="F5" s="124">
        <v>52160</v>
      </c>
      <c r="G5" s="123">
        <v>58.99759202</v>
      </c>
      <c r="H5" s="58">
        <v>100</v>
      </c>
      <c r="I5" s="120" t="s">
        <v>49</v>
      </c>
      <c r="J5" s="125" t="s">
        <v>60</v>
      </c>
    </row>
    <row r="6" spans="1:10" ht="14.25">
      <c r="A6" s="21">
        <v>4</v>
      </c>
      <c r="B6" s="120" t="s">
        <v>188</v>
      </c>
      <c r="C6" s="121" t="s">
        <v>57</v>
      </c>
      <c r="D6" s="122" t="s">
        <v>58</v>
      </c>
      <c r="E6" s="123">
        <v>2663800.55</v>
      </c>
      <c r="F6" s="124">
        <v>1803</v>
      </c>
      <c r="G6" s="123">
        <v>1477.426816</v>
      </c>
      <c r="H6" s="58">
        <v>1000</v>
      </c>
      <c r="I6" s="120" t="s">
        <v>189</v>
      </c>
      <c r="J6" s="125" t="s">
        <v>190</v>
      </c>
    </row>
    <row r="7" spans="1:10" s="47" customFormat="1" ht="14.25" collapsed="1">
      <c r="A7" s="21">
        <v>5</v>
      </c>
      <c r="B7" s="120" t="s">
        <v>104</v>
      </c>
      <c r="C7" s="121" t="s">
        <v>57</v>
      </c>
      <c r="D7" s="122" t="s">
        <v>58</v>
      </c>
      <c r="E7" s="123">
        <v>2082016.76</v>
      </c>
      <c r="F7" s="124">
        <v>52575</v>
      </c>
      <c r="G7" s="123">
        <v>39.6008894</v>
      </c>
      <c r="H7" s="58">
        <v>100</v>
      </c>
      <c r="I7" s="120" t="s">
        <v>65</v>
      </c>
      <c r="J7" s="125" t="s">
        <v>66</v>
      </c>
    </row>
    <row r="8" spans="1:10" s="47" customFormat="1" ht="14.25">
      <c r="A8" s="21">
        <v>6</v>
      </c>
      <c r="B8" s="120" t="s">
        <v>50</v>
      </c>
      <c r="C8" s="121" t="s">
        <v>57</v>
      </c>
      <c r="D8" s="122" t="s">
        <v>58</v>
      </c>
      <c r="E8" s="123">
        <v>1433479.1</v>
      </c>
      <c r="F8" s="124">
        <v>1554</v>
      </c>
      <c r="G8" s="123">
        <v>922.4447233</v>
      </c>
      <c r="H8" s="58">
        <v>1000</v>
      </c>
      <c r="I8" s="120" t="s">
        <v>27</v>
      </c>
      <c r="J8" s="125" t="s">
        <v>74</v>
      </c>
    </row>
    <row r="9" spans="1:10" s="47" customFormat="1" ht="14.25">
      <c r="A9" s="21">
        <v>7</v>
      </c>
      <c r="B9" s="120" t="s">
        <v>203</v>
      </c>
      <c r="C9" s="121" t="s">
        <v>57</v>
      </c>
      <c r="D9" s="122" t="s">
        <v>58</v>
      </c>
      <c r="E9" s="123">
        <v>1323583.964</v>
      </c>
      <c r="F9" s="124">
        <v>1507</v>
      </c>
      <c r="G9" s="123">
        <v>878.2906195</v>
      </c>
      <c r="H9" s="58">
        <v>1000</v>
      </c>
      <c r="I9" s="120" t="s">
        <v>204</v>
      </c>
      <c r="J9" s="125" t="s">
        <v>205</v>
      </c>
    </row>
    <row r="10" spans="1:10" s="47" customFormat="1" ht="14.25">
      <c r="A10" s="21">
        <v>8</v>
      </c>
      <c r="B10" s="120" t="s">
        <v>47</v>
      </c>
      <c r="C10" s="121" t="s">
        <v>57</v>
      </c>
      <c r="D10" s="122" t="s">
        <v>58</v>
      </c>
      <c r="E10" s="123">
        <v>1024450.15</v>
      </c>
      <c r="F10" s="124">
        <v>932</v>
      </c>
      <c r="G10" s="123">
        <v>1099.19544</v>
      </c>
      <c r="H10" s="58">
        <v>1000</v>
      </c>
      <c r="I10" s="120" t="s">
        <v>34</v>
      </c>
      <c r="J10" s="125" t="s">
        <v>178</v>
      </c>
    </row>
    <row r="11" spans="1:10" s="47" customFormat="1" ht="14.25">
      <c r="A11" s="21">
        <v>9</v>
      </c>
      <c r="B11" s="120" t="s">
        <v>108</v>
      </c>
      <c r="C11" s="121" t="s">
        <v>57</v>
      </c>
      <c r="D11" s="122" t="s">
        <v>58</v>
      </c>
      <c r="E11" s="123">
        <v>768953.38</v>
      </c>
      <c r="F11" s="124">
        <v>684</v>
      </c>
      <c r="G11" s="123">
        <v>1124.200848</v>
      </c>
      <c r="H11" s="58">
        <v>1000</v>
      </c>
      <c r="I11" s="120" t="s">
        <v>109</v>
      </c>
      <c r="J11" s="125" t="s">
        <v>73</v>
      </c>
    </row>
    <row r="12" spans="1:10" s="47" customFormat="1" ht="14.25">
      <c r="A12" s="21">
        <v>10</v>
      </c>
      <c r="B12" s="120" t="s">
        <v>129</v>
      </c>
      <c r="C12" s="121" t="s">
        <v>57</v>
      </c>
      <c r="D12" s="122" t="s">
        <v>58</v>
      </c>
      <c r="E12" s="123">
        <v>638049.08</v>
      </c>
      <c r="F12" s="124">
        <v>933</v>
      </c>
      <c r="G12" s="123">
        <v>683.8682529</v>
      </c>
      <c r="H12" s="58">
        <v>1000</v>
      </c>
      <c r="I12" s="120" t="s">
        <v>20</v>
      </c>
      <c r="J12" s="125" t="s">
        <v>69</v>
      </c>
    </row>
    <row r="13" spans="1:10" ht="14.25">
      <c r="A13" s="21">
        <v>11</v>
      </c>
      <c r="B13" s="120" t="s">
        <v>206</v>
      </c>
      <c r="C13" s="121" t="s">
        <v>57</v>
      </c>
      <c r="D13" s="122" t="s">
        <v>58</v>
      </c>
      <c r="E13" s="123">
        <v>298676.658</v>
      </c>
      <c r="F13" s="124">
        <v>26873</v>
      </c>
      <c r="G13" s="123">
        <v>11.11437718</v>
      </c>
      <c r="H13" s="58">
        <v>10.5</v>
      </c>
      <c r="I13" s="120" t="s">
        <v>207</v>
      </c>
      <c r="J13" s="125" t="s">
        <v>208</v>
      </c>
    </row>
    <row r="14" spans="1:10" ht="15.75" thickBot="1">
      <c r="A14" s="186" t="s">
        <v>78</v>
      </c>
      <c r="B14" s="187"/>
      <c r="C14" s="126" t="s">
        <v>79</v>
      </c>
      <c r="D14" s="126" t="s">
        <v>79</v>
      </c>
      <c r="E14" s="108">
        <f>SUM(E3:E13)</f>
        <v>37179930.152</v>
      </c>
      <c r="F14" s="109">
        <f>SUM(F3:F13)</f>
        <v>16620575</v>
      </c>
      <c r="G14" s="126" t="s">
        <v>79</v>
      </c>
      <c r="H14" s="126" t="s">
        <v>79</v>
      </c>
      <c r="I14" s="126" t="s">
        <v>79</v>
      </c>
      <c r="J14" s="127" t="s">
        <v>79</v>
      </c>
    </row>
  </sheetData>
  <mergeCells count="2">
    <mergeCell ref="A1:J1"/>
    <mergeCell ref="A14:B14"/>
  </mergeCells>
  <hyperlinks>
    <hyperlink ref="J1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6"/>
  <sheetViews>
    <sheetView zoomScale="85" zoomScaleNormal="85" workbookViewId="0" topLeftCell="A1">
      <selection activeCell="E15" sqref="E1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8" t="s">
        <v>168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75" customHeight="1" thickBot="1">
      <c r="A2" s="191" t="s">
        <v>61</v>
      </c>
      <c r="B2" s="112"/>
      <c r="C2" s="113"/>
      <c r="D2" s="114"/>
      <c r="E2" s="193" t="s">
        <v>106</v>
      </c>
      <c r="F2" s="193"/>
      <c r="G2" s="193"/>
      <c r="H2" s="193"/>
      <c r="I2" s="193"/>
      <c r="J2" s="193"/>
    </row>
    <row r="3" spans="1:10" ht="75.75" thickBot="1">
      <c r="A3" s="192"/>
      <c r="B3" s="115" t="s">
        <v>38</v>
      </c>
      <c r="C3" s="28" t="s">
        <v>13</v>
      </c>
      <c r="D3" s="28" t="s">
        <v>14</v>
      </c>
      <c r="E3" s="17" t="s">
        <v>164</v>
      </c>
      <c r="F3" s="17" t="s">
        <v>201</v>
      </c>
      <c r="G3" s="17" t="s">
        <v>185</v>
      </c>
      <c r="H3" s="17" t="s">
        <v>154</v>
      </c>
      <c r="I3" s="17" t="s">
        <v>80</v>
      </c>
      <c r="J3" s="17" t="s">
        <v>165</v>
      </c>
    </row>
    <row r="4" spans="1:10" ht="14.25" collapsed="1">
      <c r="A4" s="21">
        <v>1</v>
      </c>
      <c r="B4" s="29" t="s">
        <v>108</v>
      </c>
      <c r="C4" s="116">
        <v>38441</v>
      </c>
      <c r="D4" s="116">
        <v>38625</v>
      </c>
      <c r="E4" s="110">
        <v>0.1357</v>
      </c>
      <c r="F4" s="110">
        <v>0.166</v>
      </c>
      <c r="G4" s="110">
        <v>0.2241</v>
      </c>
      <c r="H4" s="110">
        <v>0.0288</v>
      </c>
      <c r="I4" s="110">
        <v>0.1242</v>
      </c>
      <c r="J4" s="117">
        <v>0.0179</v>
      </c>
    </row>
    <row r="5" spans="1:10" ht="14.25" collapsed="1">
      <c r="A5" s="21">
        <v>2</v>
      </c>
      <c r="B5" s="29" t="s">
        <v>206</v>
      </c>
      <c r="C5" s="116">
        <v>38572</v>
      </c>
      <c r="D5" s="116">
        <v>38888</v>
      </c>
      <c r="E5" s="110" t="s">
        <v>32</v>
      </c>
      <c r="F5" s="110" t="s">
        <v>32</v>
      </c>
      <c r="G5" s="110">
        <v>0.0145</v>
      </c>
      <c r="H5" s="110">
        <v>-0.1087</v>
      </c>
      <c r="I5" s="110">
        <v>0.0585</v>
      </c>
      <c r="J5" s="117">
        <v>0.0098</v>
      </c>
    </row>
    <row r="6" spans="1:10" ht="14.25">
      <c r="A6" s="21">
        <v>3</v>
      </c>
      <c r="B6" s="29" t="s">
        <v>89</v>
      </c>
      <c r="C6" s="116">
        <v>38862</v>
      </c>
      <c r="D6" s="116">
        <v>38958</v>
      </c>
      <c r="E6" s="110">
        <v>-0.0379</v>
      </c>
      <c r="F6" s="110">
        <v>0.0534</v>
      </c>
      <c r="G6" s="110">
        <v>0.0674</v>
      </c>
      <c r="H6" s="110">
        <v>-0.021</v>
      </c>
      <c r="I6" s="110">
        <v>1.8544</v>
      </c>
      <c r="J6" s="117">
        <v>0.2033</v>
      </c>
    </row>
    <row r="7" spans="1:10" ht="14.25">
      <c r="A7" s="21">
        <v>4</v>
      </c>
      <c r="B7" s="29" t="s">
        <v>150</v>
      </c>
      <c r="C7" s="116">
        <v>38989</v>
      </c>
      <c r="D7" s="116">
        <v>39128</v>
      </c>
      <c r="E7" s="110">
        <v>-0.0167</v>
      </c>
      <c r="F7" s="110" t="s">
        <v>32</v>
      </c>
      <c r="G7" s="110">
        <v>-0.049</v>
      </c>
      <c r="H7" s="110">
        <v>-0.0879</v>
      </c>
      <c r="I7" s="110">
        <v>0.4011</v>
      </c>
      <c r="J7" s="117">
        <v>0.067</v>
      </c>
    </row>
    <row r="8" spans="1:10" ht="14.25">
      <c r="A8" s="21">
        <v>5</v>
      </c>
      <c r="B8" s="29" t="s">
        <v>47</v>
      </c>
      <c r="C8" s="116">
        <v>39100</v>
      </c>
      <c r="D8" s="116">
        <v>39268</v>
      </c>
      <c r="E8" s="110">
        <v>-0.0272</v>
      </c>
      <c r="F8" s="110">
        <v>-0.0018</v>
      </c>
      <c r="G8" s="110">
        <v>0.023</v>
      </c>
      <c r="H8" s="110">
        <v>-0.0653</v>
      </c>
      <c r="I8" s="110">
        <v>0.0992</v>
      </c>
      <c r="J8" s="117">
        <v>0.0198</v>
      </c>
    </row>
    <row r="9" spans="1:10" ht="14.25">
      <c r="A9" s="21">
        <v>6</v>
      </c>
      <c r="B9" s="29" t="s">
        <v>48</v>
      </c>
      <c r="C9" s="116">
        <v>39269</v>
      </c>
      <c r="D9" s="116">
        <v>39420</v>
      </c>
      <c r="E9" s="110">
        <v>-0.0019</v>
      </c>
      <c r="F9" s="110">
        <v>-0.0056</v>
      </c>
      <c r="G9" s="110">
        <v>-0.0097</v>
      </c>
      <c r="H9" s="110">
        <v>-0.0231</v>
      </c>
      <c r="I9" s="110">
        <v>-0.41</v>
      </c>
      <c r="J9" s="117">
        <v>-0.1129</v>
      </c>
    </row>
    <row r="10" spans="1:10" ht="14.25">
      <c r="A10" s="21">
        <v>7</v>
      </c>
      <c r="B10" s="29" t="s">
        <v>50</v>
      </c>
      <c r="C10" s="116">
        <v>39412</v>
      </c>
      <c r="D10" s="116">
        <v>39589</v>
      </c>
      <c r="E10" s="110">
        <v>-0.0153</v>
      </c>
      <c r="F10" s="110">
        <v>0.0134</v>
      </c>
      <c r="G10" s="110">
        <v>0.0335</v>
      </c>
      <c r="H10" s="110">
        <v>-0.0136</v>
      </c>
      <c r="I10" s="110">
        <v>-0.0776</v>
      </c>
      <c r="J10" s="117">
        <v>-0.0203</v>
      </c>
    </row>
    <row r="11" spans="1:10" s="20" customFormat="1" ht="14.25">
      <c r="A11" s="21">
        <v>8</v>
      </c>
      <c r="B11" s="29" t="s">
        <v>203</v>
      </c>
      <c r="C11" s="116">
        <v>39443</v>
      </c>
      <c r="D11" s="116">
        <v>39671</v>
      </c>
      <c r="E11" s="110" t="s">
        <v>32</v>
      </c>
      <c r="F11" s="110" t="s">
        <v>32</v>
      </c>
      <c r="G11" s="110">
        <v>-0.0224</v>
      </c>
      <c r="H11" s="110">
        <v>0.0132</v>
      </c>
      <c r="I11" s="110">
        <v>-0.1217</v>
      </c>
      <c r="J11" s="117">
        <v>-0.0343</v>
      </c>
    </row>
    <row r="12" spans="1:10" s="20" customFormat="1" ht="14.25">
      <c r="A12" s="21">
        <v>9</v>
      </c>
      <c r="B12" s="29" t="s">
        <v>129</v>
      </c>
      <c r="C12" s="116">
        <v>39647</v>
      </c>
      <c r="D12" s="116">
        <v>39861</v>
      </c>
      <c r="E12" s="110">
        <v>-0.1231</v>
      </c>
      <c r="F12" s="110">
        <v>0.0711</v>
      </c>
      <c r="G12" s="110">
        <v>0.1021</v>
      </c>
      <c r="H12" s="110">
        <v>-0.3773</v>
      </c>
      <c r="I12" s="110">
        <v>-0.3161</v>
      </c>
      <c r="J12" s="117">
        <v>-0.1121</v>
      </c>
    </row>
    <row r="13" spans="1:10" ht="14.25" collapsed="1">
      <c r="A13" s="21">
        <v>10</v>
      </c>
      <c r="B13" s="29" t="s">
        <v>104</v>
      </c>
      <c r="C13" s="116">
        <v>40253</v>
      </c>
      <c r="D13" s="116">
        <v>40445</v>
      </c>
      <c r="E13" s="110">
        <v>-0.0565</v>
      </c>
      <c r="F13" s="110">
        <v>-0.0093</v>
      </c>
      <c r="G13" s="110">
        <v>-0.04</v>
      </c>
      <c r="H13" s="110">
        <v>-0.2686</v>
      </c>
      <c r="I13" s="110">
        <v>-0.604</v>
      </c>
      <c r="J13" s="117">
        <v>-0.4406</v>
      </c>
    </row>
    <row r="14" spans="1:10" ht="14.25">
      <c r="A14" s="21">
        <v>11</v>
      </c>
      <c r="B14" s="29" t="s">
        <v>188</v>
      </c>
      <c r="C14" s="116">
        <v>40716</v>
      </c>
      <c r="D14" s="116">
        <v>40995</v>
      </c>
      <c r="E14" s="110">
        <v>-0.0095</v>
      </c>
      <c r="F14" s="110">
        <v>0.2248</v>
      </c>
      <c r="G14" s="110">
        <v>0.3338</v>
      </c>
      <c r="H14" s="110" t="s">
        <v>32</v>
      </c>
      <c r="I14" s="110">
        <v>0.4774</v>
      </c>
      <c r="J14" s="117" t="s">
        <v>181</v>
      </c>
    </row>
    <row r="15" spans="1:10" ht="15.75" thickBot="1">
      <c r="A15" s="164"/>
      <c r="B15" s="169" t="s">
        <v>195</v>
      </c>
      <c r="C15" s="170" t="s">
        <v>79</v>
      </c>
      <c r="D15" s="170" t="s">
        <v>79</v>
      </c>
      <c r="E15" s="171">
        <f>AVERAGE(E4:E14)</f>
        <v>-0.01693333333333334</v>
      </c>
      <c r="F15" s="171">
        <f>AVERAGE(F4:F14)</f>
        <v>0.064</v>
      </c>
      <c r="G15" s="171">
        <f>AVERAGE(G4:G14)</f>
        <v>0.06157272727272727</v>
      </c>
      <c r="H15" s="171">
        <f>AVERAGE(H4:H14)</f>
        <v>-0.09235</v>
      </c>
      <c r="I15" s="171">
        <f>AVERAGE(I4:I14)</f>
        <v>0.13503636363636368</v>
      </c>
      <c r="J15" s="170" t="s">
        <v>79</v>
      </c>
    </row>
    <row r="16" spans="1:10" ht="15" thickBot="1">
      <c r="A16" s="199" t="s">
        <v>166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2:9" ht="14.25">
      <c r="B17" s="31"/>
      <c r="C17" s="32"/>
      <c r="D17" s="32"/>
      <c r="E17" s="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132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4" spans="2:9" ht="14.25">
      <c r="B24" s="31"/>
      <c r="C24" s="32"/>
      <c r="D24" s="32"/>
      <c r="E24" s="31"/>
      <c r="F24" s="31"/>
      <c r="G24" s="31"/>
      <c r="H24" s="31"/>
      <c r="I24" s="31"/>
    </row>
    <row r="25" spans="2:9" ht="14.25">
      <c r="B25" s="31"/>
      <c r="C25" s="32"/>
      <c r="D25" s="32"/>
      <c r="E25" s="31"/>
      <c r="F25" s="31"/>
      <c r="G25" s="31"/>
      <c r="H25" s="31"/>
      <c r="I25" s="31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J2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2"/>
  <sheetViews>
    <sheetView zoomScale="85" zoomScaleNormal="85" workbookViewId="0" topLeftCell="A1">
      <selection activeCell="G11" sqref="G11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5" t="s">
        <v>161</v>
      </c>
      <c r="B1" s="195"/>
      <c r="C1" s="195"/>
      <c r="D1" s="195"/>
      <c r="E1" s="195"/>
      <c r="F1" s="195"/>
      <c r="G1" s="195"/>
    </row>
    <row r="2" spans="1:7" s="33" customFormat="1" ht="15.75" customHeight="1" thickBot="1">
      <c r="A2" s="191" t="s">
        <v>61</v>
      </c>
      <c r="B2" s="100"/>
      <c r="C2" s="196" t="s">
        <v>39</v>
      </c>
      <c r="D2" s="197"/>
      <c r="E2" s="196" t="s">
        <v>40</v>
      </c>
      <c r="F2" s="197"/>
      <c r="G2" s="101"/>
    </row>
    <row r="3" spans="1:7" s="33" customFormat="1" ht="45.75" thickBot="1">
      <c r="A3" s="192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173</v>
      </c>
    </row>
    <row r="4" spans="1:7" s="33" customFormat="1" ht="14.25">
      <c r="A4" s="21">
        <v>1</v>
      </c>
      <c r="B4" s="39" t="s">
        <v>89</v>
      </c>
      <c r="C4" s="40">
        <v>-245.34</v>
      </c>
      <c r="D4" s="110">
        <v>-0.0195</v>
      </c>
      <c r="E4" s="41">
        <v>813</v>
      </c>
      <c r="F4" s="110">
        <v>0.0191</v>
      </c>
      <c r="G4" s="42">
        <v>235.29</v>
      </c>
    </row>
    <row r="5" spans="1:7" s="33" customFormat="1" ht="14.25">
      <c r="A5" s="21">
        <v>2</v>
      </c>
      <c r="B5" s="39" t="s">
        <v>104</v>
      </c>
      <c r="C5" s="40">
        <v>-123.71</v>
      </c>
      <c r="D5" s="110">
        <v>-0.0561</v>
      </c>
      <c r="E5" s="41">
        <v>25</v>
      </c>
      <c r="F5" s="110">
        <v>0.0005</v>
      </c>
      <c r="G5" s="42">
        <v>1.05</v>
      </c>
    </row>
    <row r="6" spans="1:7" s="33" customFormat="1" ht="14.25">
      <c r="A6" s="21">
        <v>3</v>
      </c>
      <c r="B6" s="39" t="s">
        <v>108</v>
      </c>
      <c r="C6" s="40">
        <v>91.88</v>
      </c>
      <c r="D6" s="110">
        <v>0.1357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50</v>
      </c>
      <c r="C7" s="40">
        <v>-22.25</v>
      </c>
      <c r="D7" s="110">
        <v>-0.0153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188</v>
      </c>
      <c r="C8" s="40">
        <v>-25.47</v>
      </c>
      <c r="D8" s="110">
        <v>-0.0095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129</v>
      </c>
      <c r="C9" s="40">
        <v>-89.58</v>
      </c>
      <c r="D9" s="110">
        <v>-0.1231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150</v>
      </c>
      <c r="C10" s="40">
        <v>-195.08</v>
      </c>
      <c r="D10" s="110">
        <v>-0.0167</v>
      </c>
      <c r="E10" s="41">
        <v>0</v>
      </c>
      <c r="F10" s="110">
        <v>0</v>
      </c>
      <c r="G10" s="42">
        <v>0</v>
      </c>
    </row>
    <row r="11" spans="1:7" s="33" customFormat="1" ht="14.25">
      <c r="A11" s="21">
        <v>8</v>
      </c>
      <c r="B11" s="39" t="s">
        <v>48</v>
      </c>
      <c r="C11" s="40">
        <v>-10.49</v>
      </c>
      <c r="D11" s="110">
        <v>-0.0034</v>
      </c>
      <c r="E11" s="41">
        <v>-80</v>
      </c>
      <c r="F11" s="110">
        <v>-0.0015</v>
      </c>
      <c r="G11" s="42">
        <v>-4.73</v>
      </c>
    </row>
    <row r="12" spans="1:7" s="33" customFormat="1" ht="14.25">
      <c r="A12" s="21">
        <v>9</v>
      </c>
      <c r="B12" s="39" t="s">
        <v>47</v>
      </c>
      <c r="C12" s="40">
        <v>-55.78</v>
      </c>
      <c r="D12" s="110">
        <v>-0.0516</v>
      </c>
      <c r="E12" s="41">
        <v>-24</v>
      </c>
      <c r="F12" s="110">
        <v>-0.0251</v>
      </c>
      <c r="G12" s="42">
        <v>-26.66</v>
      </c>
    </row>
    <row r="13" spans="1:7" s="33" customFormat="1" ht="14.25">
      <c r="A13" s="21">
        <v>10</v>
      </c>
      <c r="B13" s="39" t="s">
        <v>203</v>
      </c>
      <c r="C13" s="40" t="s">
        <v>32</v>
      </c>
      <c r="D13" s="110" t="s">
        <v>32</v>
      </c>
      <c r="E13" s="41" t="s">
        <v>32</v>
      </c>
      <c r="F13" s="110" t="s">
        <v>32</v>
      </c>
      <c r="G13" s="42" t="s">
        <v>32</v>
      </c>
    </row>
    <row r="14" spans="1:7" s="33" customFormat="1" ht="14.25">
      <c r="A14" s="21">
        <v>11</v>
      </c>
      <c r="B14" s="39" t="s">
        <v>206</v>
      </c>
      <c r="C14" s="40" t="s">
        <v>32</v>
      </c>
      <c r="D14" s="110" t="s">
        <v>32</v>
      </c>
      <c r="E14" s="41" t="s">
        <v>32</v>
      </c>
      <c r="F14" s="110" t="s">
        <v>32</v>
      </c>
      <c r="G14" s="42" t="s">
        <v>32</v>
      </c>
    </row>
    <row r="15" spans="1:7" s="33" customFormat="1" ht="15.75" thickBot="1">
      <c r="A15" s="128"/>
      <c r="B15" s="102" t="s">
        <v>78</v>
      </c>
      <c r="C15" s="129">
        <f>SUM(C4:C12)</f>
        <v>-675.8199999999999</v>
      </c>
      <c r="D15" s="107">
        <v>-0.0187</v>
      </c>
      <c r="E15" s="104">
        <f>SUM(E4:E12)</f>
        <v>734</v>
      </c>
      <c r="F15" s="107">
        <v>0</v>
      </c>
      <c r="G15" s="105">
        <f>SUM(G4:G12)</f>
        <v>204.95000000000002</v>
      </c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>
      <c r="D35" s="43"/>
    </row>
    <row r="36" s="33" customFormat="1" ht="14.25">
      <c r="D36" s="43"/>
    </row>
    <row r="37" s="33" customFormat="1" ht="14.25"/>
    <row r="38" s="33" customFormat="1" ht="14.25"/>
    <row r="39" spans="8:9" s="33" customFormat="1" ht="14.25">
      <c r="H39" s="24"/>
      <c r="I39" s="24"/>
    </row>
    <row r="42" spans="2:5" ht="30.75" thickBot="1">
      <c r="B42" s="44" t="s">
        <v>38</v>
      </c>
      <c r="C42" s="37" t="s">
        <v>86</v>
      </c>
      <c r="D42" s="37" t="s">
        <v>87</v>
      </c>
      <c r="E42" s="38" t="s">
        <v>82</v>
      </c>
    </row>
    <row r="43" spans="1:5" ht="14.25">
      <c r="A43" s="24">
        <v>1</v>
      </c>
      <c r="B43" s="39" t="str">
        <f aca="true" t="shared" si="0" ref="B43:D51">B4</f>
        <v>Платинум</v>
      </c>
      <c r="C43" s="133">
        <f t="shared" si="0"/>
        <v>-245.34</v>
      </c>
      <c r="D43" s="110">
        <f t="shared" si="0"/>
        <v>-0.0195</v>
      </c>
      <c r="E43" s="134">
        <f aca="true" t="shared" si="1" ref="E43:E51">G4</f>
        <v>235.29</v>
      </c>
    </row>
    <row r="44" spans="1:5" ht="14.25">
      <c r="A44" s="24">
        <v>2</v>
      </c>
      <c r="B44" s="39" t="str">
        <f t="shared" si="0"/>
        <v>Аурум</v>
      </c>
      <c r="C44" s="133">
        <f t="shared" si="0"/>
        <v>-123.71</v>
      </c>
      <c r="D44" s="110">
        <f t="shared" si="0"/>
        <v>-0.0561</v>
      </c>
      <c r="E44" s="134">
        <f t="shared" si="1"/>
        <v>1.05</v>
      </c>
    </row>
    <row r="45" spans="1:5" ht="14.25">
      <c r="A45" s="24">
        <v>3</v>
      </c>
      <c r="B45" s="39" t="str">
        <f t="shared" si="0"/>
        <v>Оптімум</v>
      </c>
      <c r="C45" s="133">
        <f t="shared" si="0"/>
        <v>91.88</v>
      </c>
      <c r="D45" s="110">
        <f t="shared" si="0"/>
        <v>0.1357</v>
      </c>
      <c r="E45" s="134">
        <f t="shared" si="1"/>
        <v>0</v>
      </c>
    </row>
    <row r="46" spans="1:5" ht="14.25">
      <c r="A46" s="24">
        <v>4</v>
      </c>
      <c r="B46" s="39" t="str">
        <f t="shared" si="0"/>
        <v>ОТП Збалансований</v>
      </c>
      <c r="C46" s="133">
        <f t="shared" si="0"/>
        <v>-22.25</v>
      </c>
      <c r="D46" s="110">
        <f t="shared" si="0"/>
        <v>-0.0153</v>
      </c>
      <c r="E46" s="134">
        <f t="shared" si="1"/>
        <v>0</v>
      </c>
    </row>
    <row r="47" spans="1:5" ht="14.25">
      <c r="A47" s="24">
        <v>5</v>
      </c>
      <c r="B47" s="39" t="str">
        <f t="shared" si="0"/>
        <v>Оріон</v>
      </c>
      <c r="C47" s="133">
        <f t="shared" si="0"/>
        <v>-25.47</v>
      </c>
      <c r="D47" s="110">
        <f t="shared" si="0"/>
        <v>-0.0095</v>
      </c>
      <c r="E47" s="134">
        <f t="shared" si="1"/>
        <v>0</v>
      </c>
    </row>
    <row r="48" spans="1:5" ht="14.25">
      <c r="A48" s="24">
        <v>6</v>
      </c>
      <c r="B48" s="39" t="str">
        <f t="shared" si="0"/>
        <v>УНІВЕР.УА/Отаман: Фонд Перспективних Акцій</v>
      </c>
      <c r="C48" s="133">
        <f t="shared" si="0"/>
        <v>-89.58</v>
      </c>
      <c r="D48" s="110">
        <f t="shared" si="0"/>
        <v>-0.1231</v>
      </c>
      <c r="E48" s="134">
        <f t="shared" si="1"/>
        <v>0</v>
      </c>
    </row>
    <row r="49" spans="1:5" ht="14.25">
      <c r="A49" s="24">
        <v>7</v>
      </c>
      <c r="B49" s="39" t="str">
        <f t="shared" si="0"/>
        <v>Абсолют-Інвест</v>
      </c>
      <c r="C49" s="133">
        <f t="shared" si="0"/>
        <v>-195.08</v>
      </c>
      <c r="D49" s="110">
        <f t="shared" si="0"/>
        <v>-0.0167</v>
      </c>
      <c r="E49" s="134">
        <f t="shared" si="1"/>
        <v>0</v>
      </c>
    </row>
    <row r="50" spans="1:5" ht="14.25">
      <c r="A50" s="24">
        <v>8</v>
      </c>
      <c r="B50" s="39" t="str">
        <f t="shared" si="0"/>
        <v>Конкорд Перспектива</v>
      </c>
      <c r="C50" s="133">
        <f t="shared" si="0"/>
        <v>-10.49</v>
      </c>
      <c r="D50" s="110">
        <f t="shared" si="0"/>
        <v>-0.0034</v>
      </c>
      <c r="E50" s="134">
        <f t="shared" si="1"/>
        <v>-4.73</v>
      </c>
    </row>
    <row r="51" spans="1:5" ht="14.25">
      <c r="A51" s="24">
        <v>9</v>
      </c>
      <c r="B51" s="39" t="str">
        <f t="shared" si="0"/>
        <v>Збалансований фонд "Паритет"</v>
      </c>
      <c r="C51" s="133">
        <f t="shared" si="0"/>
        <v>-55.78</v>
      </c>
      <c r="D51" s="110">
        <f t="shared" si="0"/>
        <v>-0.0516</v>
      </c>
      <c r="E51" s="134">
        <f t="shared" si="1"/>
        <v>-26.66</v>
      </c>
    </row>
    <row r="52" ht="14.25">
      <c r="B52" s="3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148</v>
      </c>
      <c r="C1" s="10"/>
      <c r="D1" s="10"/>
    </row>
    <row r="2" spans="1:4" ht="14.25">
      <c r="A2" s="29" t="s">
        <v>129</v>
      </c>
      <c r="B2" s="156">
        <v>-0.1231</v>
      </c>
      <c r="C2" s="10"/>
      <c r="D2" s="10"/>
    </row>
    <row r="3" spans="1:4" ht="14.25">
      <c r="A3" s="29" t="s">
        <v>104</v>
      </c>
      <c r="B3" s="156">
        <v>-0.0565</v>
      </c>
      <c r="C3" s="10"/>
      <c r="D3" s="10"/>
    </row>
    <row r="4" spans="1:4" ht="14.25">
      <c r="A4" s="29" t="s">
        <v>89</v>
      </c>
      <c r="B4" s="110">
        <v>-0.0379</v>
      </c>
      <c r="C4" s="10"/>
      <c r="D4" s="10"/>
    </row>
    <row r="5" spans="1:4" ht="14.25">
      <c r="A5" s="29" t="s">
        <v>47</v>
      </c>
      <c r="B5" s="110">
        <v>-0.0272</v>
      </c>
      <c r="C5" s="10"/>
      <c r="D5" s="10"/>
    </row>
    <row r="6" spans="1:4" ht="14.25">
      <c r="A6" s="29" t="s">
        <v>150</v>
      </c>
      <c r="B6" s="110">
        <v>-0.0167</v>
      </c>
      <c r="C6" s="10"/>
      <c r="D6" s="10"/>
    </row>
    <row r="7" spans="1:4" ht="14.25">
      <c r="A7" s="29" t="s">
        <v>50</v>
      </c>
      <c r="B7" s="110">
        <v>-0.0153</v>
      </c>
      <c r="C7" s="10"/>
      <c r="D7" s="10"/>
    </row>
    <row r="8" spans="1:4" ht="14.25">
      <c r="A8" s="29" t="s">
        <v>188</v>
      </c>
      <c r="B8" s="156">
        <v>-0.0095</v>
      </c>
      <c r="C8" s="10"/>
      <c r="D8" s="10"/>
    </row>
    <row r="9" spans="1:4" ht="14.25">
      <c r="A9" s="29" t="s">
        <v>48</v>
      </c>
      <c r="B9" s="184">
        <v>-0.0019</v>
      </c>
      <c r="C9" s="10"/>
      <c r="D9" s="10"/>
    </row>
    <row r="10" spans="1:4" ht="14.25">
      <c r="A10" s="29" t="s">
        <v>108</v>
      </c>
      <c r="B10" s="159">
        <v>0.1357</v>
      </c>
      <c r="C10" s="10"/>
      <c r="D10" s="10"/>
    </row>
    <row r="11" spans="1:4" ht="14.25">
      <c r="A11" s="29" t="s">
        <v>43</v>
      </c>
      <c r="B11" s="157">
        <v>-0.0169</v>
      </c>
      <c r="C11" s="10"/>
      <c r="D11" s="10"/>
    </row>
    <row r="12" spans="1:4" ht="14.25">
      <c r="A12" s="29" t="s">
        <v>1</v>
      </c>
      <c r="B12" s="157">
        <v>-0.1235</v>
      </c>
      <c r="C12" s="10"/>
      <c r="D12" s="10"/>
    </row>
    <row r="13" spans="1:4" ht="14.25">
      <c r="A13" s="29" t="s">
        <v>0</v>
      </c>
      <c r="B13" s="157">
        <v>-0.0963</v>
      </c>
      <c r="C13" s="10"/>
      <c r="D13" s="10"/>
    </row>
    <row r="14" spans="1:4" ht="14.25">
      <c r="A14" s="29" t="s">
        <v>44</v>
      </c>
      <c r="B14" s="157">
        <v>-0.0161</v>
      </c>
      <c r="C14" s="10"/>
      <c r="D14" s="10"/>
    </row>
    <row r="15" spans="1:4" ht="14.25">
      <c r="A15" s="29" t="s">
        <v>45</v>
      </c>
      <c r="B15" s="157">
        <v>0.0075</v>
      </c>
      <c r="C15" s="10"/>
      <c r="D15" s="10"/>
    </row>
    <row r="16" spans="1:4" ht="14.25">
      <c r="A16" s="29" t="s">
        <v>46</v>
      </c>
      <c r="B16" s="157">
        <v>0.0179</v>
      </c>
      <c r="C16" s="10"/>
      <c r="D16" s="10"/>
    </row>
    <row r="17" spans="1:4" ht="15" thickBot="1">
      <c r="A17" s="86" t="s">
        <v>198</v>
      </c>
      <c r="B17" s="158">
        <v>-0.0015</v>
      </c>
      <c r="C17" s="10"/>
      <c r="D17" s="10"/>
    </row>
    <row r="18" spans="2:4" ht="12.75">
      <c r="B18" s="10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spans="1:4" ht="14.25">
      <c r="A23" s="60"/>
      <c r="B23" s="61"/>
      <c r="C23" s="10"/>
      <c r="D23" s="10"/>
    </row>
    <row r="24" ht="12.75">
      <c r="B24" s="10"/>
    </row>
    <row r="28" spans="1:2" ht="12.75">
      <c r="A28" s="7"/>
      <c r="B28" s="8"/>
    </row>
    <row r="29" ht="12.75">
      <c r="B29" s="8"/>
    </row>
    <row r="30" ht="12.75">
      <c r="B30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2013-04-08T09:42:56Z</dcterms:modified>
  <cp:category/>
  <cp:version/>
  <cp:contentType/>
  <cp:contentStatus/>
</cp:coreProperties>
</file>