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Luba's_salary+pension\квартал\Звіти - 2023-2024\Звіти -2024\"/>
    </mc:Choice>
  </mc:AlternateContent>
  <xr:revisionPtr revIDLastSave="0" documentId="8_{F9228250-5862-4B32-9F59-8E7F3B8EC245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4" l="1"/>
  <c r="E23" i="54"/>
  <c r="D7" i="54" l="1"/>
  <c r="F4" i="36" l="1"/>
  <c r="F15" i="36" l="1"/>
  <c r="F17" i="36"/>
  <c r="E16" i="36"/>
  <c r="E17" i="36"/>
  <c r="F16" i="36"/>
  <c r="E15" i="36"/>
  <c r="E8" i="36"/>
  <c r="E4" i="36"/>
  <c r="D9" i="36" l="1"/>
  <c r="B9" i="36"/>
  <c r="C9" i="36"/>
  <c r="B28" i="36"/>
  <c r="B29" i="36"/>
  <c r="F9" i="36" l="1"/>
  <c r="F3" i="30"/>
  <c r="D25" i="54"/>
  <c r="F34" i="54"/>
  <c r="F3" i="54" l="1"/>
  <c r="E3" i="54"/>
  <c r="E18" i="30" l="1"/>
  <c r="E7" i="36" l="1"/>
  <c r="F28" i="54" l="1"/>
  <c r="F5" i="36"/>
  <c r="E32" i="54" l="1"/>
  <c r="D29" i="54"/>
  <c r="D37" i="54"/>
  <c r="F7" i="36" l="1"/>
  <c r="F6" i="30" l="1"/>
  <c r="E14" i="30"/>
  <c r="E11" i="30"/>
  <c r="F4" i="30"/>
  <c r="E4" i="30"/>
  <c r="F18" i="30"/>
  <c r="F13" i="30"/>
  <c r="F10" i="30"/>
  <c r="F9" i="30"/>
  <c r="F5" i="30"/>
  <c r="F17" i="30"/>
  <c r="F7" i="30"/>
  <c r="F12" i="30"/>
  <c r="F16" i="30"/>
  <c r="F8" i="30"/>
  <c r="F11" i="30"/>
  <c r="F15" i="30"/>
  <c r="F14" i="30"/>
  <c r="E6" i="54"/>
  <c r="F6" i="54"/>
  <c r="F23" i="54"/>
  <c r="E24" i="54"/>
  <c r="F32" i="54"/>
  <c r="F30" i="54"/>
  <c r="F18" i="54"/>
  <c r="F16" i="54"/>
  <c r="F12" i="54"/>
  <c r="F10" i="54"/>
  <c r="F8" i="54"/>
  <c r="F4" i="54"/>
  <c r="D5" i="54" l="1"/>
  <c r="F5" i="54" s="1"/>
  <c r="F7" i="54"/>
  <c r="E6" i="36" l="1"/>
  <c r="E15" i="30" l="1"/>
  <c r="D35" i="54" l="1"/>
  <c r="F35" i="54" s="1"/>
  <c r="E34" i="54" l="1"/>
  <c r="F6" i="36" l="1"/>
  <c r="E5" i="36"/>
  <c r="E9" i="36" l="1"/>
  <c r="E6" i="30" l="1"/>
  <c r="E7" i="30"/>
  <c r="E5" i="30"/>
  <c r="E9" i="30"/>
  <c r="E16" i="30"/>
  <c r="E13" i="30"/>
  <c r="E3" i="30"/>
  <c r="E8" i="30"/>
  <c r="E12" i="30"/>
  <c r="E10" i="30"/>
  <c r="E17" i="30"/>
  <c r="D27" i="54"/>
  <c r="D9" i="54"/>
  <c r="E30" i="54"/>
  <c r="E28" i="54"/>
  <c r="E18" i="54"/>
  <c r="E16" i="54"/>
  <c r="E12" i="54"/>
  <c r="E10" i="54"/>
  <c r="E8" i="54"/>
  <c r="E4" i="54"/>
  <c r="F9" i="54" l="1"/>
  <c r="E9" i="54"/>
  <c r="F25" i="54"/>
  <c r="E7" i="54"/>
  <c r="E5" i="54"/>
  <c r="F8" i="36" l="1"/>
  <c r="D17" i="54" l="1"/>
  <c r="F17" i="54" s="1"/>
  <c r="E17" i="54" l="1"/>
  <c r="E25" i="54"/>
  <c r="D31" i="54" l="1"/>
  <c r="D15" i="54"/>
  <c r="D11" i="54"/>
  <c r="F11" i="54" s="1"/>
  <c r="D33" i="54"/>
  <c r="F33" i="54" s="1"/>
  <c r="F29" i="54"/>
  <c r="D38" i="54" l="1"/>
  <c r="F31" i="54"/>
  <c r="E35" i="54"/>
  <c r="E29" i="54"/>
  <c r="E33" i="54"/>
  <c r="E11" i="54"/>
  <c r="E31" i="54"/>
  <c r="E38" i="54" l="1"/>
  <c r="F38" i="54"/>
  <c r="D21" i="54"/>
  <c r="D19" i="54" l="1"/>
  <c r="F19" i="54" s="1"/>
  <c r="D13" i="54"/>
  <c r="F13" i="54" s="1"/>
  <c r="D22" i="54" l="1"/>
  <c r="F22" i="54" s="1"/>
  <c r="E19" i="54"/>
  <c r="E13" i="54"/>
  <c r="E22" i="54" l="1"/>
</calcChain>
</file>

<file path=xl/sharedStrings.xml><?xml version="1.0" encoding="utf-8"?>
<sst xmlns="http://schemas.openxmlformats.org/spreadsheetml/2006/main" count="181" uniqueCount="110">
  <si>
    <t>Фонди</t>
  </si>
  <si>
    <t>ПФТС (Україна)</t>
  </si>
  <si>
    <t>S&amp;P 500 (США)</t>
  </si>
  <si>
    <t>NIKKEI 225 (Японія)</t>
  </si>
  <si>
    <t>Відкриті</t>
  </si>
  <si>
    <t>УБ (Україна)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</si>
  <si>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</si>
  <si>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</si>
  <si>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</si>
  <si>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</si>
  <si>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</si>
  <si>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</si>
  <si>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</si>
  <si>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</si>
  <si>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</si>
  <si>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</si>
  <si>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</si>
  <si>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</si>
  <si>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</si>
  <si>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</si>
  <si>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</si>
  <si>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</si>
  <si>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</si>
  <si>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</si>
  <si>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</si>
  <si>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</si>
  <si>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</si>
  <si>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</si>
  <si>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</si>
  <si>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</si>
  <si>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</si>
  <si>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</si>
  <si>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</si>
  <si>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</si>
  <si>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</si>
  <si>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</si>
  <si>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</si>
  <si>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</si>
  <si>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</si>
  <si>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</si>
  <si>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</si>
  <si>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</si>
  <si>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</si>
  <si>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</si>
  <si>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</si>
  <si>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</si>
  <si>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</si>
  <si>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</si>
  <si>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</si>
  <si>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</si>
  <si>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</si>
  <si>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</si>
  <si>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</si>
  <si>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</si>
  <si>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</si>
  <si>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</si>
  <si>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</si>
  <si>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</si>
  <si>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</si>
  <si>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** З урахуванням депозитарних розписок MHP S.A. 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</si>
  <si>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</si>
  <si>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</si>
  <si>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</si>
  <si>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</si>
  <si>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</si>
  <si>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</si>
  <si>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</si>
  <si>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</si>
  <si>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</si>
  <si>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</si>
  <si>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</si>
  <si>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</si>
  <si>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</si>
  <si>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</si>
  <si>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</si>
  <si>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</si>
  <si>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</si>
  <si>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</si>
  <si>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</si>
  <si>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</si>
  <si>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</si>
  <si>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</si>
  <si>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</si>
  <si>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31.12.2023 (4 кв. 2023)</t>
  </si>
  <si>
    <t>x</t>
  </si>
  <si>
    <t>31.03.2024 (1 кв. 2024)</t>
  </si>
  <si>
    <t>Зміна за 1 кв. 2024</t>
  </si>
  <si>
    <t>31.03.2023 (1 кв. 2023)</t>
  </si>
  <si>
    <t>Зміна за рік у 1 кв. 2024</t>
  </si>
  <si>
    <t>* Загалом у списках ФБ України станом на 31.03.2024 року, включаючи лістинг, перебувало 180 випусків державних облігацій, 6 - муніципальних облігацій, 117 – корпоративних облігацій (у т.ч. 22 - єврооблігацій), 122 випусків акцій (у т.ч. 60 - іноземних), 7 – акцій КІФ, 23 – інвестиційних сертифікатів ПІФ, 31 - іноземних суверенних облігацій і 2 -  деривативів.</t>
  </si>
  <si>
    <t>1-й квартал 2024 року</t>
  </si>
  <si>
    <t>Рік</t>
  </si>
  <si>
    <t>31.03.2013</t>
  </si>
  <si>
    <t>31.03.2014</t>
  </si>
  <si>
    <t>31.03.2015</t>
  </si>
  <si>
    <t>31.03.2016</t>
  </si>
  <si>
    <t>31.03.2017</t>
  </si>
  <si>
    <t>31.03.2018</t>
  </si>
  <si>
    <t>31.03.2019</t>
  </si>
  <si>
    <t>31.03.2020</t>
  </si>
  <si>
    <t>31.03.2021</t>
  </si>
  <si>
    <t>1 квартал '24</t>
  </si>
  <si>
    <t>1 квартал '23</t>
  </si>
  <si>
    <t>2 квартал '23</t>
  </si>
  <si>
    <t>3 квартал '23</t>
  </si>
  <si>
    <t>4 квартал '23</t>
  </si>
  <si>
    <t>Рік у попередньому кварталі</t>
  </si>
  <si>
    <t>Зміна за 1-й квартал 2024</t>
  </si>
  <si>
    <t>Зміна за рік</t>
  </si>
  <si>
    <t>Кількість ЦП у лістингу ФБ (на регульованих ринках), у т. ч.: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</si>
</sst>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Georgia"/>
      <family val="1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</borders>
  <cellStyleXfs count="238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5" borderId="0" applyNumberFormat="0" applyBorder="0" applyAlignment="0" applyProtection="0"/>
    <xf numFmtId="0" fontId="52" fillId="55" borderId="0" applyNumberFormat="0" applyBorder="0" applyAlignment="0" applyProtection="0"/>
    <xf numFmtId="0" fontId="52" fillId="59" borderId="0" applyNumberFormat="0" applyBorder="0" applyAlignment="0" applyProtection="0"/>
    <xf numFmtId="0" fontId="52" fillId="59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1" fillId="0" borderId="0">
      <alignment vertical="top"/>
    </xf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4" fillId="33" borderId="59" applyNumberFormat="0" applyAlignment="0" applyProtection="0"/>
    <xf numFmtId="0" fontId="54" fillId="33" borderId="59" applyNumberFormat="0" applyAlignment="0" applyProtection="0"/>
    <xf numFmtId="0" fontId="55" fillId="34" borderId="60" applyNumberFormat="0" applyAlignment="0" applyProtection="0"/>
    <xf numFmtId="0" fontId="55" fillId="34" borderId="60" applyNumberFormat="0" applyAlignment="0" applyProtection="0"/>
    <xf numFmtId="0" fontId="56" fillId="34" borderId="59" applyNumberFormat="0" applyAlignment="0" applyProtection="0"/>
    <xf numFmtId="0" fontId="56" fillId="34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5" borderId="62" applyNumberFormat="0" applyAlignment="0" applyProtection="0"/>
    <xf numFmtId="0" fontId="61" fillId="35" borderId="62" applyNumberFormat="0" applyAlignment="0" applyProtection="0"/>
    <xf numFmtId="0" fontId="62" fillId="32" borderId="0" applyNumberFormat="0" applyBorder="0" applyAlignment="0" applyProtection="0"/>
    <xf numFmtId="0" fontId="62" fillId="32" borderId="0" applyNumberFormat="0" applyBorder="0" applyAlignment="0" applyProtection="0"/>
    <xf numFmtId="0" fontId="50" fillId="0" borderId="0"/>
    <xf numFmtId="0" fontId="50" fillId="0" borderId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6" borderId="63" applyNumberFormat="0" applyFont="0" applyAlignment="0" applyProtection="0"/>
    <xf numFmtId="0" fontId="52" fillId="36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30" borderId="0" applyNumberFormat="0" applyBorder="0" applyAlignment="0" applyProtection="0"/>
    <xf numFmtId="0" fontId="67" fillId="30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  <xf numFmtId="164" fontId="71" fillId="0" borderId="0" applyFont="0" applyFill="0" applyBorder="0" applyAlignment="0" applyProtection="0"/>
  </cellStyleXfs>
  <cellXfs count="214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/>
    <xf numFmtId="4" fontId="6" fillId="0" borderId="0" xfId="57" applyNumberFormat="1"/>
    <xf numFmtId="0" fontId="7" fillId="0" borderId="15" xfId="57" applyFont="1" applyBorder="1" applyAlignment="1">
      <alignment horizontal="center" vertical="center" wrapText="1"/>
    </xf>
    <xf numFmtId="14" fontId="7" fillId="0" borderId="23" xfId="57" applyNumberFormat="1" applyFont="1" applyBorder="1" applyAlignment="1">
      <alignment horizontal="center" vertical="center" wrapText="1"/>
    </xf>
    <xf numFmtId="0" fontId="6" fillId="0" borderId="17" xfId="57" applyBorder="1" applyAlignment="1">
      <alignment vertical="center"/>
    </xf>
    <xf numFmtId="0" fontId="14" fillId="0" borderId="17" xfId="57" applyFont="1" applyBorder="1" applyAlignment="1">
      <alignment vertical="center"/>
    </xf>
    <xf numFmtId="166" fontId="15" fillId="0" borderId="19" xfId="57" applyNumberFormat="1" applyFont="1" applyBorder="1" applyAlignment="1">
      <alignment horizontal="right" vertical="center"/>
    </xf>
    <xf numFmtId="0" fontId="14" fillId="0" borderId="0" xfId="57" applyFont="1"/>
    <xf numFmtId="0" fontId="20" fillId="0" borderId="42" xfId="57" applyFont="1" applyBorder="1"/>
    <xf numFmtId="166" fontId="4" fillId="0" borderId="19" xfId="57" applyNumberFormat="1" applyFont="1" applyBorder="1" applyAlignment="1">
      <alignment horizontal="right" vertical="center"/>
    </xf>
    <xf numFmtId="166" fontId="4" fillId="0" borderId="13" xfId="57" applyNumberFormat="1" applyFont="1" applyBorder="1" applyAlignment="1">
      <alignment horizontal="right" vertical="center"/>
    </xf>
    <xf numFmtId="0" fontId="43" fillId="0" borderId="0" xfId="46" applyFont="1"/>
    <xf numFmtId="0" fontId="9" fillId="0" borderId="24" xfId="57" applyFont="1" applyBorder="1" applyAlignment="1">
      <alignment horizontal="center" vertical="center" wrapText="1"/>
    </xf>
    <xf numFmtId="0" fontId="6" fillId="0" borderId="0" xfId="57" applyAlignment="1">
      <alignment horizontal="left"/>
    </xf>
    <xf numFmtId="0" fontId="9" fillId="0" borderId="0" xfId="0" applyFont="1"/>
    <xf numFmtId="4" fontId="6" fillId="0" borderId="18" xfId="57" applyNumberFormat="1" applyBorder="1" applyAlignment="1">
      <alignment horizontal="right" vertical="center" wrapText="1"/>
    </xf>
    <xf numFmtId="4" fontId="14" fillId="0" borderId="18" xfId="57" applyNumberFormat="1" applyFont="1" applyBorder="1" applyAlignment="1">
      <alignment horizontal="right" vertical="center" wrapText="1"/>
    </xf>
    <xf numFmtId="0" fontId="6" fillId="0" borderId="0" xfId="44"/>
    <xf numFmtId="0" fontId="14" fillId="0" borderId="28" xfId="79" applyFont="1" applyBorder="1" applyAlignment="1">
      <alignment horizontal="right" vertical="center" indent="1"/>
    </xf>
    <xf numFmtId="0" fontId="7" fillId="0" borderId="0" xfId="0" applyFont="1"/>
    <xf numFmtId="0" fontId="14" fillId="0" borderId="34" xfId="79" applyFont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Border="1" applyAlignment="1">
      <alignment horizontal="center" vertical="center" wrapText="1"/>
    </xf>
    <xf numFmtId="2" fontId="6" fillId="0" borderId="19" xfId="60" applyNumberFormat="1" applyFont="1" applyBorder="1" applyAlignment="1">
      <alignment horizontal="center" vertical="center" wrapText="1"/>
    </xf>
    <xf numFmtId="1" fontId="6" fillId="0" borderId="19" xfId="60" applyNumberFormat="1" applyFont="1" applyBorder="1" applyAlignment="1">
      <alignment horizontal="center" vertical="center" wrapText="1"/>
    </xf>
    <xf numFmtId="0" fontId="4" fillId="0" borderId="18" xfId="60" applyFont="1" applyBorder="1" applyAlignment="1">
      <alignment horizontal="center" vertical="center" wrapText="1"/>
    </xf>
    <xf numFmtId="0" fontId="6" fillId="0" borderId="46" xfId="60" applyFont="1" applyBorder="1" applyAlignment="1">
      <alignment horizontal="center" vertical="center" wrapText="1"/>
    </xf>
    <xf numFmtId="1" fontId="6" fillId="0" borderId="47" xfId="60" applyNumberFormat="1" applyFont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Border="1" applyAlignment="1">
      <alignment horizontal="center" vertical="center" wrapText="1"/>
    </xf>
    <xf numFmtId="0" fontId="7" fillId="0" borderId="52" xfId="79" applyFont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4" fillId="0" borderId="53" xfId="79" applyFont="1" applyBorder="1" applyAlignment="1">
      <alignment horizontal="right" vertical="center" indent="1"/>
    </xf>
    <xf numFmtId="166" fontId="6" fillId="0" borderId="0" xfId="235" applyNumberFormat="1" applyFont="1"/>
    <xf numFmtId="0" fontId="9" fillId="0" borderId="42" xfId="57" applyFont="1" applyBorder="1" applyAlignment="1">
      <alignment horizontal="right"/>
    </xf>
    <xf numFmtId="14" fontId="7" fillId="0" borderId="24" xfId="57" applyNumberFormat="1" applyFont="1" applyBorder="1" applyAlignment="1">
      <alignment horizontal="center" vertical="center" wrapText="1"/>
    </xf>
    <xf numFmtId="10" fontId="7" fillId="0" borderId="24" xfId="57" applyNumberFormat="1" applyFont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Border="1" applyAlignment="1">
      <alignment horizontal="right" vertical="center"/>
    </xf>
    <xf numFmtId="168" fontId="4" fillId="0" borderId="22" xfId="57" applyNumberFormat="1" applyFont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/>
    <xf numFmtId="0" fontId="6" fillId="0" borderId="17" xfId="57" applyBorder="1" applyAlignment="1">
      <alignment horizontal="right" vertical="center"/>
    </xf>
    <xf numFmtId="0" fontId="4" fillId="0" borderId="46" xfId="60" applyFont="1" applyBorder="1" applyAlignment="1">
      <alignment horizontal="center" vertical="center" wrapText="1"/>
    </xf>
    <xf numFmtId="166" fontId="6" fillId="0" borderId="0" xfId="57" applyNumberFormat="1" applyAlignment="1">
      <alignment horizontal="left"/>
    </xf>
    <xf numFmtId="49" fontId="7" fillId="29" borderId="30" xfId="75" applyNumberFormat="1" applyFont="1" applyFill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4" fontId="7" fillId="0" borderId="0" xfId="0" applyNumberFormat="1" applyFont="1"/>
    <xf numFmtId="0" fontId="6" fillId="0" borderId="14" xfId="57" applyBorder="1" applyAlignment="1">
      <alignment vertical="center"/>
    </xf>
    <xf numFmtId="0" fontId="19" fillId="0" borderId="0" xfId="0" applyFont="1" applyAlignment="1">
      <alignment horizontal="left"/>
    </xf>
    <xf numFmtId="166" fontId="7" fillId="0" borderId="0" xfId="57" applyNumberFormat="1" applyFont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68" fontId="7" fillId="29" borderId="38" xfId="75" applyNumberFormat="1" applyFont="1" applyFill="1" applyBorder="1" applyAlignment="1">
      <alignment horizontal="right" vertical="center"/>
    </xf>
    <xf numFmtId="168" fontId="7" fillId="29" borderId="35" xfId="75" applyNumberFormat="1" applyFont="1" applyFill="1" applyBorder="1" applyAlignment="1">
      <alignment horizontal="right" vertical="center"/>
    </xf>
    <xf numFmtId="168" fontId="6" fillId="29" borderId="29" xfId="75" applyNumberFormat="1" applyFont="1" applyFill="1" applyBorder="1" applyAlignment="1">
      <alignment horizontal="right" vertical="center"/>
    </xf>
    <xf numFmtId="168" fontId="6" fillId="29" borderId="35" xfId="75" applyNumberFormat="1" applyFont="1" applyFill="1" applyBorder="1" applyAlignment="1">
      <alignment horizontal="right" vertical="center"/>
    </xf>
    <xf numFmtId="166" fontId="14" fillId="29" borderId="27" xfId="75" applyNumberFormat="1" applyFont="1" applyFill="1" applyBorder="1" applyAlignment="1">
      <alignment horizontal="right" vertical="center"/>
    </xf>
    <xf numFmtId="14" fontId="7" fillId="0" borderId="48" xfId="59" applyNumberFormat="1" applyFont="1" applyBorder="1" applyAlignment="1">
      <alignment horizontal="center" vertical="center"/>
    </xf>
    <xf numFmtId="0" fontId="7" fillId="0" borderId="12" xfId="60" applyFont="1" applyBorder="1" applyAlignment="1">
      <alignment horizontal="center" vertical="center" wrapText="1"/>
    </xf>
    <xf numFmtId="2" fontId="7" fillId="0" borderId="12" xfId="60" applyNumberFormat="1" applyFont="1" applyBorder="1" applyAlignment="1">
      <alignment horizontal="center" vertical="center" wrapText="1"/>
    </xf>
    <xf numFmtId="1" fontId="7" fillId="0" borderId="13" xfId="60" applyNumberFormat="1" applyFont="1" applyBorder="1" applyAlignment="1">
      <alignment horizontal="center" vertical="center" wrapText="1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Border="1" applyAlignment="1">
      <alignment horizontal="center" vertical="center" wrapText="1"/>
    </xf>
    <xf numFmtId="0" fontId="4" fillId="0" borderId="67" xfId="60" applyFont="1" applyBorder="1" applyAlignment="1">
      <alignment horizontal="center" vertical="center" wrapText="1"/>
    </xf>
    <xf numFmtId="2" fontId="6" fillId="0" borderId="22" xfId="60" applyNumberFormat="1" applyFont="1" applyBorder="1" applyAlignment="1">
      <alignment horizontal="center" vertical="center" wrapText="1"/>
    </xf>
    <xf numFmtId="1" fontId="6" fillId="0" borderId="68" xfId="60" applyNumberFormat="1" applyFont="1" applyBorder="1" applyAlignment="1">
      <alignment horizontal="center" vertical="center" wrapText="1"/>
    </xf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vertical="center"/>
    </xf>
    <xf numFmtId="0" fontId="7" fillId="61" borderId="33" xfId="75" applyFont="1" applyFill="1" applyBorder="1" applyAlignment="1">
      <alignment vertical="center"/>
    </xf>
    <xf numFmtId="166" fontId="16" fillId="61" borderId="44" xfId="75" applyNumberFormat="1" applyFont="1" applyFill="1" applyBorder="1" applyAlignment="1">
      <alignment vertical="center"/>
    </xf>
    <xf numFmtId="0" fontId="7" fillId="61" borderId="27" xfId="75" applyFont="1" applyFill="1" applyBorder="1" applyAlignment="1">
      <alignment vertical="center"/>
    </xf>
    <xf numFmtId="166" fontId="14" fillId="61" borderId="27" xfId="75" applyNumberFormat="1" applyFont="1" applyFill="1" applyBorder="1" applyAlignment="1">
      <alignment vertical="center"/>
    </xf>
    <xf numFmtId="0" fontId="6" fillId="61" borderId="27" xfId="75" applyFont="1" applyFill="1" applyBorder="1" applyAlignment="1">
      <alignment vertical="center"/>
    </xf>
    <xf numFmtId="0" fontId="6" fillId="61" borderId="45" xfId="75" applyFont="1" applyFill="1" applyBorder="1" applyAlignment="1">
      <alignment vertical="center"/>
    </xf>
    <xf numFmtId="166" fontId="7" fillId="61" borderId="37" xfId="75" applyNumberFormat="1" applyFont="1" applyFill="1" applyBorder="1" applyAlignment="1">
      <alignment vertical="center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166" fontId="17" fillId="29" borderId="32" xfId="75" applyNumberFormat="1" applyFont="1" applyFill="1" applyBorder="1" applyAlignment="1">
      <alignment vertical="center"/>
    </xf>
    <xf numFmtId="166" fontId="17" fillId="29" borderId="44" xfId="77" applyNumberFormat="1" applyFont="1" applyFill="1" applyBorder="1" applyAlignment="1">
      <alignment vertical="center"/>
    </xf>
    <xf numFmtId="166" fontId="17" fillId="29" borderId="27" xfId="75" applyNumberFormat="1" applyFont="1" applyFill="1" applyBorder="1" applyAlignment="1">
      <alignment vertical="center"/>
    </xf>
    <xf numFmtId="166" fontId="15" fillId="29" borderId="27" xfId="75" applyNumberFormat="1" applyFont="1" applyFill="1" applyBorder="1" applyAlignment="1">
      <alignment vertical="center"/>
    </xf>
    <xf numFmtId="166" fontId="15" fillId="29" borderId="27" xfId="75" applyNumberFormat="1" applyFont="1" applyFill="1" applyBorder="1" applyAlignment="1">
      <alignment horizontal="right" vertical="center"/>
    </xf>
    <xf numFmtId="166" fontId="15" fillId="29" borderId="45" xfId="75" applyNumberFormat="1" applyFont="1" applyFill="1" applyBorder="1" applyAlignment="1">
      <alignment horizontal="right" vertical="center"/>
    </xf>
    <xf numFmtId="166" fontId="17" fillId="29" borderId="32" xfId="77" applyNumberFormat="1" applyFont="1" applyFill="1" applyBorder="1" applyAlignment="1">
      <alignment vertical="center"/>
    </xf>
    <xf numFmtId="166" fontId="17" fillId="29" borderId="32" xfId="75" applyNumberFormat="1" applyFont="1" applyFill="1" applyBorder="1" applyAlignment="1">
      <alignment horizontal="right" vertical="center"/>
    </xf>
    <xf numFmtId="166" fontId="17" fillId="29" borderId="44" xfId="75" applyNumberFormat="1" applyFont="1" applyFill="1" applyBorder="1" applyAlignment="1">
      <alignment horizontal="right" vertical="center"/>
    </xf>
    <xf numFmtId="166" fontId="15" fillId="29" borderId="43" xfId="75" applyNumberFormat="1" applyFont="1" applyFill="1" applyBorder="1" applyAlignment="1">
      <alignment horizontal="right" vertical="center"/>
    </xf>
    <xf numFmtId="49" fontId="7" fillId="62" borderId="30" xfId="75" applyNumberFormat="1" applyFont="1" applyFill="1" applyBorder="1" applyAlignment="1">
      <alignment horizontal="center" vertical="center" wrapText="1"/>
    </xf>
    <xf numFmtId="168" fontId="7" fillId="62" borderId="38" xfId="75" applyNumberFormat="1" applyFont="1" applyFill="1" applyBorder="1" applyAlignment="1">
      <alignment horizontal="right" vertical="center"/>
    </xf>
    <xf numFmtId="168" fontId="7" fillId="62" borderId="35" xfId="75" applyNumberFormat="1" applyFont="1" applyFill="1" applyBorder="1" applyAlignment="1">
      <alignment horizontal="right" vertical="center"/>
    </xf>
    <xf numFmtId="168" fontId="6" fillId="62" borderId="29" xfId="75" applyNumberFormat="1" applyFont="1" applyFill="1" applyBorder="1" applyAlignment="1">
      <alignment horizontal="right" vertical="center"/>
    </xf>
    <xf numFmtId="168" fontId="6" fillId="62" borderId="35" xfId="75" applyNumberFormat="1" applyFont="1" applyFill="1" applyBorder="1" applyAlignment="1">
      <alignment horizontal="right" vertical="center"/>
    </xf>
    <xf numFmtId="4" fontId="14" fillId="0" borderId="12" xfId="57" applyNumberFormat="1" applyFont="1" applyBorder="1" applyAlignment="1">
      <alignment horizontal="right" vertical="center" wrapText="1"/>
    </xf>
    <xf numFmtId="166" fontId="15" fillId="0" borderId="13" xfId="57" applyNumberFormat="1" applyFont="1" applyBorder="1" applyAlignment="1">
      <alignment horizontal="right" vertical="center"/>
    </xf>
    <xf numFmtId="0" fontId="19" fillId="0" borderId="25" xfId="0" applyFont="1" applyBorder="1"/>
    <xf numFmtId="0" fontId="15" fillId="29" borderId="27" xfId="75" applyFont="1" applyFill="1" applyBorder="1" applyAlignment="1">
      <alignment horizontal="right" vertical="center"/>
    </xf>
    <xf numFmtId="166" fontId="69" fillId="0" borderId="0" xfId="235" applyNumberFormat="1" applyFont="1"/>
    <xf numFmtId="166" fontId="15" fillId="29" borderId="27" xfId="235" applyNumberFormat="1" applyFont="1" applyFill="1" applyBorder="1" applyAlignment="1">
      <alignment vertical="center"/>
    </xf>
    <xf numFmtId="9" fontId="42" fillId="0" borderId="0" xfId="235" applyFont="1"/>
    <xf numFmtId="0" fontId="70" fillId="0" borderId="0" xfId="0" applyFont="1"/>
    <xf numFmtId="0" fontId="7" fillId="29" borderId="40" xfId="75" applyFont="1" applyFill="1" applyBorder="1" applyAlignment="1">
      <alignment horizontal="right" vertical="center"/>
    </xf>
    <xf numFmtId="0" fontId="7" fillId="29" borderId="33" xfId="75" applyFont="1" applyFill="1" applyBorder="1" applyAlignment="1">
      <alignment horizontal="right" vertical="center"/>
    </xf>
    <xf numFmtId="166" fontId="16" fillId="29" borderId="44" xfId="75" applyNumberFormat="1" applyFont="1" applyFill="1" applyBorder="1" applyAlignment="1">
      <alignment horizontal="right" vertical="center"/>
    </xf>
    <xf numFmtId="0" fontId="7" fillId="29" borderId="27" xfId="75" applyFont="1" applyFill="1" applyBorder="1" applyAlignment="1">
      <alignment horizontal="right" vertical="center"/>
    </xf>
    <xf numFmtId="0" fontId="6" fillId="29" borderId="27" xfId="75" applyFont="1" applyFill="1" applyBorder="1" applyAlignment="1">
      <alignment horizontal="right" vertical="center"/>
    </xf>
    <xf numFmtId="0" fontId="6" fillId="29" borderId="45" xfId="75" applyFont="1" applyFill="1" applyBorder="1" applyAlignment="1">
      <alignment horizontal="right" vertical="center"/>
    </xf>
    <xf numFmtId="166" fontId="7" fillId="29" borderId="37" xfId="75" applyNumberFormat="1" applyFont="1" applyFill="1" applyBorder="1" applyAlignment="1">
      <alignment horizontal="right" vertical="center"/>
    </xf>
    <xf numFmtId="164" fontId="6" fillId="0" borderId="0" xfId="237" applyFont="1" applyFill="1" applyAlignment="1">
      <alignment horizontal="left"/>
    </xf>
    <xf numFmtId="0" fontId="17" fillId="29" borderId="31" xfId="58" applyFont="1" applyFill="1" applyBorder="1" applyAlignment="1">
      <alignment horizontal="center" vertical="center" wrapText="1"/>
    </xf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43" xfId="75" applyNumberFormat="1" applyFont="1" applyFill="1" applyBorder="1" applyAlignment="1">
      <alignment horizontal="right" vertical="center"/>
    </xf>
    <xf numFmtId="0" fontId="14" fillId="0" borderId="14" xfId="57" applyFont="1" applyBorder="1" applyAlignment="1">
      <alignment vertical="center"/>
    </xf>
    <xf numFmtId="0" fontId="42" fillId="0" borderId="0" xfId="57" applyFont="1" applyAlignment="1">
      <alignment vertical="center" wrapText="1"/>
    </xf>
    <xf numFmtId="0" fontId="14" fillId="0" borderId="69" xfId="79" applyFont="1" applyBorder="1" applyAlignment="1">
      <alignment horizontal="right" vertical="center" indent="1"/>
    </xf>
    <xf numFmtId="166" fontId="14" fillId="29" borderId="70" xfId="75" applyNumberFormat="1" applyFont="1" applyFill="1" applyBorder="1" applyAlignment="1">
      <alignment horizontal="right" vertical="center"/>
    </xf>
    <xf numFmtId="166" fontId="14" fillId="62" borderId="70" xfId="75" applyNumberFormat="1" applyFont="1" applyFill="1" applyBorder="1" applyAlignment="1">
      <alignment horizontal="right" vertical="center"/>
    </xf>
    <xf numFmtId="166" fontId="14" fillId="61" borderId="70" xfId="75" applyNumberFormat="1" applyFont="1" applyFill="1" applyBorder="1" applyAlignment="1">
      <alignment horizontal="right" vertical="center"/>
    </xf>
    <xf numFmtId="0" fontId="15" fillId="29" borderId="70" xfId="75" applyFont="1" applyFill="1" applyBorder="1" applyAlignment="1">
      <alignment horizontal="right" vertical="center"/>
    </xf>
    <xf numFmtId="0" fontId="7" fillId="0" borderId="71" xfId="79" applyFont="1" applyBorder="1" applyAlignment="1">
      <alignment horizontal="right" vertical="center" indent="1"/>
    </xf>
    <xf numFmtId="168" fontId="6" fillId="62" borderId="43" xfId="75" applyNumberFormat="1" applyFont="1" applyFill="1" applyBorder="1" applyAlignment="1">
      <alignment horizontal="right" vertical="center"/>
    </xf>
    <xf numFmtId="0" fontId="6" fillId="0" borderId="55" xfId="79" applyFont="1" applyBorder="1" applyAlignment="1">
      <alignment horizontal="right" vertical="center" indent="1"/>
    </xf>
    <xf numFmtId="168" fontId="6" fillId="29" borderId="43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5" fillId="61" borderId="70" xfId="75" applyNumberFormat="1" applyFont="1" applyFill="1" applyBorder="1" applyAlignment="1">
      <alignment horizontal="right" vertical="center"/>
    </xf>
    <xf numFmtId="166" fontId="16" fillId="29" borderId="43" xfId="75" applyNumberFormat="1" applyFont="1" applyFill="1" applyBorder="1" applyAlignment="1">
      <alignment horizontal="right" vertical="center"/>
    </xf>
    <xf numFmtId="166" fontId="16" fillId="62" borderId="43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166" fontId="17" fillId="29" borderId="43" xfId="235" applyNumberFormat="1" applyFont="1" applyFill="1" applyBorder="1" applyAlignment="1">
      <alignment horizontal="right" vertical="center"/>
    </xf>
    <xf numFmtId="166" fontId="17" fillId="61" borderId="72" xfId="75" applyNumberFormat="1" applyFont="1" applyFill="1" applyBorder="1" applyAlignment="1">
      <alignment horizontal="right" vertical="center"/>
    </xf>
    <xf numFmtId="169" fontId="42" fillId="0" borderId="0" xfId="44" applyNumberFormat="1" applyFont="1"/>
    <xf numFmtId="49" fontId="17" fillId="61" borderId="31" xfId="75" applyNumberFormat="1" applyFont="1" applyFill="1" applyBorder="1" applyAlignment="1">
      <alignment horizontal="center" vertical="center" wrapText="1"/>
    </xf>
    <xf numFmtId="166" fontId="4" fillId="0" borderId="21" xfId="57" applyNumberFormat="1" applyFont="1" applyBorder="1" applyAlignment="1">
      <alignment horizontal="right" vertical="center"/>
    </xf>
    <xf numFmtId="166" fontId="6" fillId="0" borderId="0" xfId="235" applyNumberFormat="1" applyFont="1" applyFill="1"/>
    <xf numFmtId="0" fontId="7" fillId="62" borderId="40" xfId="75" applyFont="1" applyFill="1" applyBorder="1" applyAlignment="1">
      <alignment horizontal="right" vertical="center"/>
    </xf>
    <xf numFmtId="0" fontId="7" fillId="62" borderId="33" xfId="75" applyFont="1" applyFill="1" applyBorder="1" applyAlignment="1">
      <alignment horizontal="right" vertical="center"/>
    </xf>
    <xf numFmtId="166" fontId="16" fillId="62" borderId="44" xfId="75" applyNumberFormat="1" applyFont="1" applyFill="1" applyBorder="1" applyAlignment="1">
      <alignment horizontal="right" vertical="center"/>
    </xf>
    <xf numFmtId="0" fontId="7" fillId="62" borderId="27" xfId="75" applyFont="1" applyFill="1" applyBorder="1" applyAlignment="1">
      <alignment horizontal="right" vertical="center"/>
    </xf>
    <xf numFmtId="166" fontId="14" fillId="62" borderId="27" xfId="75" applyNumberFormat="1" applyFont="1" applyFill="1" applyBorder="1" applyAlignment="1">
      <alignment horizontal="right" vertical="center"/>
    </xf>
    <xf numFmtId="0" fontId="6" fillId="62" borderId="27" xfId="75" applyFont="1" applyFill="1" applyBorder="1" applyAlignment="1">
      <alignment horizontal="right" vertical="center"/>
    </xf>
    <xf numFmtId="0" fontId="6" fillId="62" borderId="45" xfId="75" applyFont="1" applyFill="1" applyBorder="1" applyAlignment="1">
      <alignment horizontal="right" vertical="center"/>
    </xf>
    <xf numFmtId="166" fontId="7" fillId="62" borderId="37" xfId="75" applyNumberFormat="1" applyFont="1" applyFill="1" applyBorder="1" applyAlignment="1">
      <alignment horizontal="right" vertical="center"/>
    </xf>
    <xf numFmtId="0" fontId="15" fillId="61" borderId="27" xfId="75" applyFont="1" applyFill="1" applyBorder="1" applyAlignment="1">
      <alignment horizontal="right" vertical="center"/>
    </xf>
    <xf numFmtId="0" fontId="9" fillId="0" borderId="25" xfId="94" applyFont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170" fontId="42" fillId="0" borderId="0" xfId="44" applyNumberFormat="1" applyFont="1"/>
    <xf numFmtId="1" fontId="42" fillId="0" borderId="0" xfId="44" applyNumberFormat="1" applyFont="1"/>
    <xf numFmtId="1" fontId="4" fillId="0" borderId="19" xfId="60" applyNumberFormat="1" applyFont="1" applyBorder="1" applyAlignment="1">
      <alignment horizontal="center" vertical="center" wrapText="1"/>
    </xf>
    <xf numFmtId="14" fontId="4" fillId="0" borderId="73" xfId="236" applyNumberFormat="1" applyFont="1" applyBorder="1" applyAlignment="1">
      <alignment horizontal="center" vertical="center"/>
    </xf>
    <xf numFmtId="0" fontId="6" fillId="0" borderId="74" xfId="60" applyFont="1" applyBorder="1" applyAlignment="1">
      <alignment horizontal="center" vertical="center" wrapText="1"/>
    </xf>
    <xf numFmtId="0" fontId="4" fillId="0" borderId="74" xfId="60" applyFont="1" applyBorder="1" applyAlignment="1">
      <alignment horizontal="center" vertical="center" wrapText="1"/>
    </xf>
    <xf numFmtId="2" fontId="6" fillId="0" borderId="75" xfId="60" applyNumberFormat="1" applyFont="1" applyBorder="1" applyAlignment="1">
      <alignment horizontal="center" vertical="center" wrapText="1"/>
    </xf>
    <xf numFmtId="1" fontId="6" fillId="0" borderId="75" xfId="60" applyNumberFormat="1" applyFont="1" applyBorder="1" applyAlignment="1">
      <alignment horizontal="center" vertical="center" wrapText="1"/>
    </xf>
    <xf numFmtId="168" fontId="7" fillId="0" borderId="0" xfId="57" applyNumberFormat="1" applyFont="1" applyAlignment="1">
      <alignment horizontal="center" vertical="center"/>
    </xf>
    <xf numFmtId="168" fontId="72" fillId="0" borderId="0" xfId="57" applyNumberFormat="1" applyFont="1" applyAlignment="1">
      <alignment horizontal="center" vertical="center"/>
    </xf>
    <xf numFmtId="4" fontId="6" fillId="0" borderId="25" xfId="57" applyNumberFormat="1" applyBorder="1" applyAlignment="1">
      <alignment horizontal="center" vertical="center"/>
    </xf>
    <xf numFmtId="4" fontId="6" fillId="0" borderId="65" xfId="57" applyNumberFormat="1" applyBorder="1" applyAlignment="1">
      <alignment horizontal="center" vertical="center"/>
    </xf>
    <xf numFmtId="4" fontId="6" fillId="0" borderId="39" xfId="57" applyNumberFormat="1" applyBorder="1" applyAlignment="1">
      <alignment horizontal="center" vertical="center"/>
    </xf>
    <xf numFmtId="168" fontId="6" fillId="0" borderId="25" xfId="57" applyNumberFormat="1" applyBorder="1" applyAlignment="1">
      <alignment horizontal="center" vertical="center"/>
    </xf>
    <xf numFmtId="168" fontId="6" fillId="0" borderId="19" xfId="57" applyNumberFormat="1" applyBorder="1" applyAlignment="1">
      <alignment horizontal="center" vertical="center"/>
    </xf>
    <xf numFmtId="168" fontId="6" fillId="0" borderId="13" xfId="57" applyNumberFormat="1" applyBorder="1" applyAlignment="1">
      <alignment horizontal="center" vertical="center"/>
    </xf>
    <xf numFmtId="0" fontId="7" fillId="0" borderId="0" xfId="57" applyFont="1" applyAlignment="1">
      <alignment horizontal="right" vertical="center"/>
    </xf>
    <xf numFmtId="0" fontId="72" fillId="0" borderId="0" xfId="57" applyFont="1" applyAlignment="1">
      <alignment horizontal="right" vertical="center" wrapText="1"/>
    </xf>
    <xf numFmtId="0" fontId="44" fillId="27" borderId="0" xfId="57" applyFont="1" applyFill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44" fillId="24" borderId="0" xfId="75" applyFont="1" applyFill="1" applyAlignment="1">
      <alignment horizontal="left" vertical="center" wrapText="1"/>
    </xf>
    <xf numFmtId="0" fontId="47" fillId="0" borderId="0" xfId="44" applyFont="1"/>
    <xf numFmtId="0" fontId="7" fillId="0" borderId="0" xfId="79" applyFont="1" applyAlignment="1">
      <alignment horizontal="center" vertical="center"/>
    </xf>
    <xf numFmtId="0" fontId="42" fillId="0" borderId="0" xfId="44" applyFont="1" applyAlignment="1">
      <alignment horizontal="left" vertical="center" wrapText="1"/>
    </xf>
    <xf numFmtId="0" fontId="43" fillId="0" borderId="0" xfId="44" applyFont="1" applyAlignment="1">
      <alignment horizontal="left" vertical="center" wrapText="1"/>
    </xf>
    <xf numFmtId="0" fontId="44" fillId="28" borderId="0" xfId="59" applyFont="1" applyFill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Alignment="1">
      <alignment horizontal="left"/>
    </xf>
    <xf numFmtId="0" fontId="48" fillId="0" borderId="0" xfId="59" applyFont="1" applyAlignment="1">
      <alignment horizontal="left" vertical="center" wrapText="1"/>
    </xf>
    <xf numFmtId="0" fontId="6" fillId="0" borderId="42" xfId="57" applyBorder="1" applyAlignment="1">
      <alignment horizontal="center"/>
    </xf>
    <xf numFmtId="0" fontId="14" fillId="0" borderId="0" xfId="57" applyFont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</cellXfs>
  <cellStyles count="238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D000000}"/>
    <cellStyle name="Normal 2" xfId="132" xr:uid="{00000000-0005-0000-0000-00004E000000}"/>
    <cellStyle name="Normal 3" xfId="180" xr:uid="{00000000-0005-0000-0000-00004F000000}"/>
    <cellStyle name="Normal 4" xfId="85" xr:uid="{00000000-0005-0000-0000-000050000000}"/>
    <cellStyle name="normální_Bilancování 2005Q4 - final" xfId="95" xr:uid="{00000000-0005-0000-0000-000051000000}"/>
    <cellStyle name="Percent 2" xfId="225" xr:uid="{00000000-0005-0000-0000-000052000000}"/>
    <cellStyle name="Percent 3" xfId="88" xr:uid="{00000000-0005-0000-0000-000053000000}"/>
    <cellStyle name="Акцент1 2" xfId="22" xr:uid="{00000000-0005-0000-0000-000054000000}"/>
    <cellStyle name="Акцент1 2 2" xfId="133" xr:uid="{00000000-0005-0000-0000-000055000000}"/>
    <cellStyle name="Акцент1 2 3" xfId="201" xr:uid="{00000000-0005-0000-0000-000056000000}"/>
    <cellStyle name="Акцент1 3" xfId="134" xr:uid="{00000000-0005-0000-0000-000057000000}"/>
    <cellStyle name="Акцент2 2" xfId="23" xr:uid="{00000000-0005-0000-0000-000058000000}"/>
    <cellStyle name="Акцент2 2 2" xfId="135" xr:uid="{00000000-0005-0000-0000-000059000000}"/>
    <cellStyle name="Акцент2 2 3" xfId="202" xr:uid="{00000000-0005-0000-0000-00005A000000}"/>
    <cellStyle name="Акцент2 3" xfId="136" xr:uid="{00000000-0005-0000-0000-00005B000000}"/>
    <cellStyle name="Акцент3 2" xfId="24" xr:uid="{00000000-0005-0000-0000-00005C000000}"/>
    <cellStyle name="Акцент3 2 2" xfId="137" xr:uid="{00000000-0005-0000-0000-00005D000000}"/>
    <cellStyle name="Акцент3 2 3" xfId="203" xr:uid="{00000000-0005-0000-0000-00005E000000}"/>
    <cellStyle name="Акцент3 3" xfId="138" xr:uid="{00000000-0005-0000-0000-00005F000000}"/>
    <cellStyle name="Акцент4 2" xfId="25" xr:uid="{00000000-0005-0000-0000-000060000000}"/>
    <cellStyle name="Акцент4 2 2" xfId="139" xr:uid="{00000000-0005-0000-0000-000061000000}"/>
    <cellStyle name="Акцент4 2 3" xfId="204" xr:uid="{00000000-0005-0000-0000-000062000000}"/>
    <cellStyle name="Акцент4 3" xfId="140" xr:uid="{00000000-0005-0000-0000-000063000000}"/>
    <cellStyle name="Акцент5 2" xfId="26" xr:uid="{00000000-0005-0000-0000-000064000000}"/>
    <cellStyle name="Акцент5 2 2" xfId="141" xr:uid="{00000000-0005-0000-0000-000065000000}"/>
    <cellStyle name="Акцент5 2 3" xfId="205" xr:uid="{00000000-0005-0000-0000-000066000000}"/>
    <cellStyle name="Акцент5 3" xfId="142" xr:uid="{00000000-0005-0000-0000-000067000000}"/>
    <cellStyle name="Акцент6 2" xfId="27" xr:uid="{00000000-0005-0000-0000-000068000000}"/>
    <cellStyle name="Акцент6 2 2" xfId="143" xr:uid="{00000000-0005-0000-0000-000069000000}"/>
    <cellStyle name="Акцент6 2 3" xfId="206" xr:uid="{00000000-0005-0000-0000-00006A000000}"/>
    <cellStyle name="Акцент6 3" xfId="144" xr:uid="{00000000-0005-0000-0000-00006B000000}"/>
    <cellStyle name="Ввод  2" xfId="28" xr:uid="{00000000-0005-0000-0000-00006C000000}"/>
    <cellStyle name="Ввод  2 2" xfId="145" xr:uid="{00000000-0005-0000-0000-00006D000000}"/>
    <cellStyle name="Ввод  2 3" xfId="207" xr:uid="{00000000-0005-0000-0000-00006E000000}"/>
    <cellStyle name="Ввод  3" xfId="146" xr:uid="{00000000-0005-0000-0000-00006F000000}"/>
    <cellStyle name="Відсотковий" xfId="235" builtinId="5"/>
    <cellStyle name="Вывод 2" xfId="29" xr:uid="{00000000-0005-0000-0000-000070000000}"/>
    <cellStyle name="Вывод 2 2" xfId="147" xr:uid="{00000000-0005-0000-0000-000071000000}"/>
    <cellStyle name="Вывод 2 3" xfId="208" xr:uid="{00000000-0005-0000-0000-000072000000}"/>
    <cellStyle name="Вывод 3" xfId="148" xr:uid="{00000000-0005-0000-0000-000073000000}"/>
    <cellStyle name="Вычисление 2" xfId="30" xr:uid="{00000000-0005-0000-0000-000074000000}"/>
    <cellStyle name="Вычисление 2 2" xfId="149" xr:uid="{00000000-0005-0000-0000-000075000000}"/>
    <cellStyle name="Вычисление 2 3" xfId="209" xr:uid="{00000000-0005-0000-0000-000076000000}"/>
    <cellStyle name="Вычисление 3" xfId="150" xr:uid="{00000000-0005-0000-0000-000077000000}"/>
    <cellStyle name="Гиперссылка 2" xfId="32" xr:uid="{00000000-0005-0000-0000-000079000000}"/>
    <cellStyle name="Гиперссылка 3" xfId="33" xr:uid="{00000000-0005-0000-0000-00007A000000}"/>
    <cellStyle name="Гиперссылка 4" xfId="78" xr:uid="{00000000-0005-0000-0000-00007B000000}"/>
    <cellStyle name="Гіперпосилання" xfId="31" builtinId="8"/>
    <cellStyle name="Заголовки до таблиць в бюлетень" xfId="34" xr:uid="{00000000-0005-0000-0000-00007C000000}"/>
    <cellStyle name="Заголовок 1 2" xfId="35" xr:uid="{00000000-0005-0000-0000-00007D000000}"/>
    <cellStyle name="Заголовок 1 2 2" xfId="151" xr:uid="{00000000-0005-0000-0000-00007E000000}"/>
    <cellStyle name="Заголовок 1 2 3" xfId="211" xr:uid="{00000000-0005-0000-0000-00007F000000}"/>
    <cellStyle name="Заголовок 1 3" xfId="152" xr:uid="{00000000-0005-0000-0000-000080000000}"/>
    <cellStyle name="Заголовок 2 2" xfId="36" xr:uid="{00000000-0005-0000-0000-000081000000}"/>
    <cellStyle name="Заголовок 2 2 2" xfId="153" xr:uid="{00000000-0005-0000-0000-000082000000}"/>
    <cellStyle name="Заголовок 2 2 3" xfId="212" xr:uid="{00000000-0005-0000-0000-000083000000}"/>
    <cellStyle name="Заголовок 2 3" xfId="154" xr:uid="{00000000-0005-0000-0000-000084000000}"/>
    <cellStyle name="Заголовок 3 2" xfId="37" xr:uid="{00000000-0005-0000-0000-000085000000}"/>
    <cellStyle name="Заголовок 3 2 2" xfId="155" xr:uid="{00000000-0005-0000-0000-000086000000}"/>
    <cellStyle name="Заголовок 3 2 3" xfId="213" xr:uid="{00000000-0005-0000-0000-000087000000}"/>
    <cellStyle name="Заголовок 3 3" xfId="156" xr:uid="{00000000-0005-0000-0000-000088000000}"/>
    <cellStyle name="Заголовок 4 2" xfId="38" xr:uid="{00000000-0005-0000-0000-000089000000}"/>
    <cellStyle name="Заголовок 4 2 2" xfId="157" xr:uid="{00000000-0005-0000-0000-00008A000000}"/>
    <cellStyle name="Заголовок 4 2 3" xfId="214" xr:uid="{00000000-0005-0000-0000-00008B000000}"/>
    <cellStyle name="Заголовок 4 3" xfId="158" xr:uid="{00000000-0005-0000-0000-00008C000000}"/>
    <cellStyle name="Звичайний" xfId="0" builtinId="0"/>
    <cellStyle name="Итог 2" xfId="39" xr:uid="{00000000-0005-0000-0000-00008D000000}"/>
    <cellStyle name="Итог 2 2" xfId="159" xr:uid="{00000000-0005-0000-0000-00008E000000}"/>
    <cellStyle name="Итог 2 3" xfId="215" xr:uid="{00000000-0005-0000-0000-00008F000000}"/>
    <cellStyle name="Итог 3" xfId="160" xr:uid="{00000000-0005-0000-0000-000090000000}"/>
    <cellStyle name="Контрольная ячейка 2" xfId="40" xr:uid="{00000000-0005-0000-0000-000091000000}"/>
    <cellStyle name="Контрольная ячейка 2 2" xfId="161" xr:uid="{00000000-0005-0000-0000-000092000000}"/>
    <cellStyle name="Контрольная ячейка 2 3" xfId="216" xr:uid="{00000000-0005-0000-0000-000093000000}"/>
    <cellStyle name="Контрольная ячейка 3" xfId="162" xr:uid="{00000000-0005-0000-0000-000094000000}"/>
    <cellStyle name="Название 2" xfId="41" xr:uid="{00000000-0005-0000-0000-000095000000}"/>
    <cellStyle name="Нейтральный 2" xfId="42" xr:uid="{00000000-0005-0000-0000-000096000000}"/>
    <cellStyle name="Нейтральный 2 2" xfId="163" xr:uid="{00000000-0005-0000-0000-000097000000}"/>
    <cellStyle name="Нейтральный 2 3" xfId="217" xr:uid="{00000000-0005-0000-0000-000098000000}"/>
    <cellStyle name="Нейтральный 3" xfId="164" xr:uid="{00000000-0005-0000-0000-000099000000}"/>
    <cellStyle name="Обычный 2" xfId="43" xr:uid="{00000000-0005-0000-0000-00009B000000}"/>
    <cellStyle name="Обычный 2 2" xfId="44" xr:uid="{00000000-0005-0000-0000-00009C000000}"/>
    <cellStyle name="Обычный 2 3" xfId="45" xr:uid="{00000000-0005-0000-0000-00009D000000}"/>
    <cellStyle name="Обычный 2 4" xfId="46" xr:uid="{00000000-0005-0000-0000-00009E000000}"/>
    <cellStyle name="Обычный 2 5" xfId="47" xr:uid="{00000000-0005-0000-0000-00009F000000}"/>
    <cellStyle name="Обычный 2 5 2" xfId="75" xr:uid="{00000000-0005-0000-0000-0000A0000000}"/>
    <cellStyle name="Обычный 2 5 2 2" xfId="230" xr:uid="{00000000-0005-0000-0000-0000A1000000}"/>
    <cellStyle name="Обычный 2 5 2 3" xfId="89" xr:uid="{00000000-0005-0000-0000-0000A2000000}"/>
    <cellStyle name="Обычный 2 5 3" xfId="79" xr:uid="{00000000-0005-0000-0000-0000A3000000}"/>
    <cellStyle name="Обычный 2 5 3 2" xfId="231" xr:uid="{00000000-0005-0000-0000-0000A4000000}"/>
    <cellStyle name="Обычный 2 5 3 3" xfId="90" xr:uid="{00000000-0005-0000-0000-0000A5000000}"/>
    <cellStyle name="Обычный 2 5 4" xfId="219" xr:uid="{00000000-0005-0000-0000-0000A6000000}"/>
    <cellStyle name="Обычный 2 5 5" xfId="86" xr:uid="{00000000-0005-0000-0000-0000A7000000}"/>
    <cellStyle name="Обычный 2 6" xfId="165" xr:uid="{00000000-0005-0000-0000-0000A8000000}"/>
    <cellStyle name="Обычный 2 7" xfId="218" xr:uid="{00000000-0005-0000-0000-0000A9000000}"/>
    <cellStyle name="Обычный 2 8" xfId="179" xr:uid="{00000000-0005-0000-0000-0000AA000000}"/>
    <cellStyle name="Обычный 2_2013_PR" xfId="48" xr:uid="{00000000-0005-0000-0000-0000AB000000}"/>
    <cellStyle name="Обычный 3" xfId="49" xr:uid="{00000000-0005-0000-0000-0000AC000000}"/>
    <cellStyle name="Обычный 3 2" xfId="166" xr:uid="{00000000-0005-0000-0000-0000AD000000}"/>
    <cellStyle name="Обычный 3 3" xfId="220" xr:uid="{00000000-0005-0000-0000-0000AE000000}"/>
    <cellStyle name="Обычный 4" xfId="50" xr:uid="{00000000-0005-0000-0000-0000AF000000}"/>
    <cellStyle name="Обычный 5" xfId="51" xr:uid="{00000000-0005-0000-0000-0000B0000000}"/>
    <cellStyle name="Обычный 5 2" xfId="52" xr:uid="{00000000-0005-0000-0000-0000B1000000}"/>
    <cellStyle name="Обычный 5 2 2" xfId="76" xr:uid="{00000000-0005-0000-0000-0000B2000000}"/>
    <cellStyle name="Обычный 5_РОБОЧИЙ_Q4_2013" xfId="80" xr:uid="{00000000-0005-0000-0000-0000B3000000}"/>
    <cellStyle name="Обычный 6" xfId="53" xr:uid="{00000000-0005-0000-0000-0000B4000000}"/>
    <cellStyle name="Обычный 7" xfId="54" xr:uid="{00000000-0005-0000-0000-0000B5000000}"/>
    <cellStyle name="Обычный 7 2" xfId="55" xr:uid="{00000000-0005-0000-0000-0000B6000000}"/>
    <cellStyle name="Обычный 7 2 2" xfId="82" xr:uid="{00000000-0005-0000-0000-0000B7000000}"/>
    <cellStyle name="Обычный 7 2 2 2" xfId="233" xr:uid="{00000000-0005-0000-0000-0000B8000000}"/>
    <cellStyle name="Обычный 7 2 2 3" xfId="92" xr:uid="{00000000-0005-0000-0000-0000B9000000}"/>
    <cellStyle name="Обычный 7 2 3" xfId="221" xr:uid="{00000000-0005-0000-0000-0000BA000000}"/>
    <cellStyle name="Обычный 7 2 4" xfId="87" xr:uid="{00000000-0005-0000-0000-0000BB000000}"/>
    <cellStyle name="Обычный 7 3" xfId="81" xr:uid="{00000000-0005-0000-0000-0000BC000000}"/>
    <cellStyle name="Обычный 7 3 2" xfId="232" xr:uid="{00000000-0005-0000-0000-0000BD000000}"/>
    <cellStyle name="Обычный 7 3 3" xfId="91" xr:uid="{00000000-0005-0000-0000-0000BE000000}"/>
    <cellStyle name="Обычный 8" xfId="56" xr:uid="{00000000-0005-0000-0000-0000BF000000}"/>
    <cellStyle name="Обычный_Q1 2010" xfId="57" xr:uid="{00000000-0005-0000-0000-0000C0000000}"/>
    <cellStyle name="Обычный_Q1 2010 2" xfId="58" xr:uid="{00000000-0005-0000-0000-0000C1000000}"/>
    <cellStyle name="Обычный_Q1 2011" xfId="94" xr:uid="{00000000-0005-0000-0000-0000C2000000}"/>
    <cellStyle name="Обычный_Аналіз_3q_09" xfId="59" xr:uid="{00000000-0005-0000-0000-0000C3000000}"/>
    <cellStyle name="Обычный_Аналіз_3q_09 2" xfId="236" xr:uid="{00000000-0005-0000-0000-0000C4000000}"/>
    <cellStyle name="Обычный_Книга1" xfId="60" xr:uid="{00000000-0005-0000-0000-0000C5000000}"/>
    <cellStyle name="Плохой 2" xfId="61" xr:uid="{00000000-0005-0000-0000-0000C6000000}"/>
    <cellStyle name="Плохой 2 2" xfId="167" xr:uid="{00000000-0005-0000-0000-0000C7000000}"/>
    <cellStyle name="Плохой 2 3" xfId="222" xr:uid="{00000000-0005-0000-0000-0000C8000000}"/>
    <cellStyle name="Плохой 3" xfId="168" xr:uid="{00000000-0005-0000-0000-0000C9000000}"/>
    <cellStyle name="Пояснение 2" xfId="62" xr:uid="{00000000-0005-0000-0000-0000CA000000}"/>
    <cellStyle name="Пояснение 2 2" xfId="169" xr:uid="{00000000-0005-0000-0000-0000CB000000}"/>
    <cellStyle name="Пояснение 2 3" xfId="223" xr:uid="{00000000-0005-0000-0000-0000CC000000}"/>
    <cellStyle name="Пояснение 3" xfId="170" xr:uid="{00000000-0005-0000-0000-0000CD000000}"/>
    <cellStyle name="Примечание 2" xfId="63" xr:uid="{00000000-0005-0000-0000-0000CE000000}"/>
    <cellStyle name="Примечание 2 2" xfId="171" xr:uid="{00000000-0005-0000-0000-0000CF000000}"/>
    <cellStyle name="Примечание 2 3" xfId="224" xr:uid="{00000000-0005-0000-0000-0000D0000000}"/>
    <cellStyle name="Примечание 3" xfId="172" xr:uid="{00000000-0005-0000-0000-0000D1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4000000}"/>
    <cellStyle name="Финансовый 2 2" xfId="84" xr:uid="{00000000-0005-0000-0000-0000E5000000}"/>
    <cellStyle name="Финансовый 2 2 2" xfId="234" xr:uid="{00000000-0005-0000-0000-0000E6000000}"/>
    <cellStyle name="Финансовый 2 2 3" xfId="93" xr:uid="{00000000-0005-0000-0000-0000E7000000}"/>
    <cellStyle name="Финансовый 2 3" xfId="228" xr:uid="{00000000-0005-0000-0000-0000E8000000}"/>
    <cellStyle name="Фінансовий" xfId="237" builtinId="3"/>
    <cellStyle name="Хороший 2" xfId="73" xr:uid="{00000000-0005-0000-0000-0000E9000000}"/>
    <cellStyle name="Хороший 2 2" xfId="177" xr:uid="{00000000-0005-0000-0000-0000EA000000}"/>
    <cellStyle name="Хороший 2 3" xfId="229" xr:uid="{00000000-0005-0000-0000-0000EB000000}"/>
    <cellStyle name="Хороший 3" xfId="178" xr:uid="{00000000-0005-0000-0000-0000EC000000}"/>
    <cellStyle name="Шапка" xfId="74" xr:uid="{00000000-0005-0000-0000-0000ED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5877B0"/>
      <color rgb="FF8CAB53"/>
      <color rgb="FF58AA54"/>
      <color rgb="FF03B921"/>
      <color rgb="FF38B64A"/>
      <color rgb="FF8FC850"/>
      <color rgb="FF90BA44"/>
      <color rgb="FF6FCC22"/>
      <color rgb="FF5EC5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1-й квартал 2024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024-412B-81DC-8761A74742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024-412B-81DC-8761A74742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24-412B-81DC-8761A74742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24-412B-81DC-8761A74742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24-412B-81DC-8761A74742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24-412B-81DC-8761A74742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024-412B-81DC-8761A74742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024-412B-81DC-8761A747423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024-412B-81DC-8761A747423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024-412B-81DC-8761A74742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024-412B-81DC-8761A747423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024-412B-81DC-8761A747423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024-412B-81DC-8761A747423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024-412B-81DC-8761A74742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024-412B-81DC-8761A7474230}"/>
              </c:ext>
            </c:extLst>
          </c:dPt>
          <c:dLbls>
            <c:dLbl>
              <c:idx val="0"/>
              <c:layout>
                <c:manualLayout>
                  <c:x val="-7.0209243505746401E-3"/>
                  <c:y val="-1.038261941553808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24-412B-81DC-8761A7474230}"/>
                </c:ext>
              </c:extLst>
            </c:dLbl>
            <c:dLbl>
              <c:idx val="1"/>
              <c:layout>
                <c:manualLayout>
                  <c:x val="-1.3850365051141197E-2"/>
                  <c:y val="3.03104860676982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24-412B-81DC-8761A7474230}"/>
                </c:ext>
              </c:extLst>
            </c:dLbl>
            <c:dLbl>
              <c:idx val="2"/>
              <c:layout>
                <c:manualLayout>
                  <c:x val="-1.1011897220967688E-2"/>
                  <c:y val="-4.62066344142462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4-412B-81DC-8761A7474230}"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24-412B-81DC-8761A7474230}"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24-412B-81DC-8761A7474230}"/>
                </c:ext>
              </c:extLst>
            </c:dLbl>
            <c:dLbl>
              <c:idx val="5"/>
              <c:layout>
                <c:manualLayout>
                  <c:x val="-8.6810204122036369E-3"/>
                  <c:y val="4.3141573778356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24-412B-81DC-8761A7474230}"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24-412B-81DC-8761A7474230}"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24-412B-81DC-8761A7474230}"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24-412B-81DC-8761A7474230}"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24-412B-81DC-8761A7474230}"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24-412B-81DC-8761A7474230}"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24-412B-81DC-8761A7474230}"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24-412B-81DC-8761A7474230}"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24-412B-81DC-8761A7474230}"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24-412B-81DC-8761A7474230}"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24-412B-81DC-8761A7474230}"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24-412B-81DC-8761A7474230}"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24-412B-81DC-8761A747423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України'!$H$3:$H$18</c:f>
              <c:strCache>
                <c:ptCount val="16"/>
                <c:pt idx="0">
                  <c:v>УБ (Україна)</c:v>
                </c:pt>
                <c:pt idx="1">
                  <c:v>Ibovespa Sao Paulo SE Index (Бразилія)</c:v>
                </c:pt>
                <c:pt idx="2">
                  <c:v>FTSE/JSE Africa All-Share Index (ПАР)</c:v>
                </c:pt>
                <c:pt idx="3">
                  <c:v>HANG SENG (Гонконг)</c:v>
                </c:pt>
                <c:pt idx="4">
                  <c:v>ПФТС (Україна)</c:v>
                </c:pt>
                <c:pt idx="5">
                  <c:v>S&amp;P BSE SENSEX Index (Індія)</c:v>
                </c:pt>
                <c:pt idx="6">
                  <c:v>SHANGHAI SE COMPOSITE (Китай)</c:v>
                </c:pt>
                <c:pt idx="7">
                  <c:v>FTSE 100 (Великобританія)</c:v>
                </c:pt>
                <c:pt idx="8">
                  <c:v>WSE WIG 20 (Польща)</c:v>
                </c:pt>
                <c:pt idx="9">
                  <c:v>DJIA (США)</c:v>
                </c:pt>
                <c:pt idx="10">
                  <c:v>Cyprus SE General Index (Кіпр)</c:v>
                </c:pt>
                <c:pt idx="11">
                  <c:v>CAC 40 (Франція)</c:v>
                </c:pt>
                <c:pt idx="12">
                  <c:v>S&amp;P 500 (США)</c:v>
                </c:pt>
                <c:pt idx="13">
                  <c:v>DAX (ФРН)</c:v>
                </c:pt>
                <c:pt idx="14">
                  <c:v>NIKKEI 225 (Японія)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України'!$I$3:$I$18</c:f>
              <c:numCache>
                <c:formatCode>0.0%</c:formatCode>
                <c:ptCount val="16"/>
                <c:pt idx="0">
                  <c:v>-0.19166770479258244</c:v>
                </c:pt>
                <c:pt idx="1">
                  <c:v>-4.5304017439177224E-2</c:v>
                </c:pt>
                <c:pt idx="2">
                  <c:v>-3.0655006330212675E-2</c:v>
                </c:pt>
                <c:pt idx="3">
                  <c:v>-2.9680203245188941E-2</c:v>
                </c:pt>
                <c:pt idx="4">
                  <c:v>0</c:v>
                </c:pt>
                <c:pt idx="5">
                  <c:v>1.9533290716284846E-2</c:v>
                </c:pt>
                <c:pt idx="6">
                  <c:v>2.2266070126019777E-2</c:v>
                </c:pt>
                <c:pt idx="7">
                  <c:v>2.8368445826070232E-2</c:v>
                </c:pt>
                <c:pt idx="8">
                  <c:v>3.9718479378913374E-2</c:v>
                </c:pt>
                <c:pt idx="9">
                  <c:v>5.6191452588702395E-2</c:v>
                </c:pt>
                <c:pt idx="10">
                  <c:v>6.845084920226463E-2</c:v>
                </c:pt>
                <c:pt idx="11">
                  <c:v>8.7844914213899061E-2</c:v>
                </c:pt>
                <c:pt idx="12">
                  <c:v>0.10158014017271055</c:v>
                </c:pt>
                <c:pt idx="13">
                  <c:v>0.10392116831546061</c:v>
                </c:pt>
                <c:pt idx="14">
                  <c:v>0.20634816282609147</c:v>
                </c:pt>
                <c:pt idx="15">
                  <c:v>0.2238527050218333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024-412B-81DC-8761A7474230}"/>
            </c:ext>
          </c:extLst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2024-412B-81DC-8761A747423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024-412B-81DC-8761A747423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024-412B-81DC-8761A74742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024-412B-81DC-8761A74742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024-412B-81DC-8761A74742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024-412B-81DC-8761A74742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024-412B-81DC-8761A74742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024-412B-81DC-8761A747423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024-412B-81DC-8761A747423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024-412B-81DC-8761A74742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024-412B-81DC-8761A747423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2024-412B-81DC-8761A747423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2024-412B-81DC-8761A74742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2024-412B-81DC-8761A7474230}"/>
              </c:ext>
            </c:extLst>
          </c:dPt>
          <c:cat>
            <c:strRef>
              <c:f>'Індекси світу та України'!$H$3:$H$18</c:f>
              <c:strCache>
                <c:ptCount val="16"/>
                <c:pt idx="0">
                  <c:v>УБ (Україна)</c:v>
                </c:pt>
                <c:pt idx="1">
                  <c:v>Ibovespa Sao Paulo SE Index (Бразилія)</c:v>
                </c:pt>
                <c:pt idx="2">
                  <c:v>FTSE/JSE Africa All-Share Index (ПАР)</c:v>
                </c:pt>
                <c:pt idx="3">
                  <c:v>HANG SENG (Гонконг)</c:v>
                </c:pt>
                <c:pt idx="4">
                  <c:v>ПФТС (Україна)</c:v>
                </c:pt>
                <c:pt idx="5">
                  <c:v>S&amp;P BSE SENSEX Index (Індія)</c:v>
                </c:pt>
                <c:pt idx="6">
                  <c:v>SHANGHAI SE COMPOSITE (Китай)</c:v>
                </c:pt>
                <c:pt idx="7">
                  <c:v>FTSE 100 (Великобританія)</c:v>
                </c:pt>
                <c:pt idx="8">
                  <c:v>WSE WIG 20 (Польща)</c:v>
                </c:pt>
                <c:pt idx="9">
                  <c:v>DJIA (США)</c:v>
                </c:pt>
                <c:pt idx="10">
                  <c:v>Cyprus SE General Index (Кіпр)</c:v>
                </c:pt>
                <c:pt idx="11">
                  <c:v>CAC 40 (Франція)</c:v>
                </c:pt>
                <c:pt idx="12">
                  <c:v>S&amp;P 500 (США)</c:v>
                </c:pt>
                <c:pt idx="13">
                  <c:v>DAX (ФРН)</c:v>
                </c:pt>
                <c:pt idx="14">
                  <c:v>NIKKEI 225 (Японія)</c:v>
                </c:pt>
                <c:pt idx="15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України'!$J$3:$J$18</c:f>
              <c:numCache>
                <c:formatCode>0.0%</c:formatCode>
                <c:ptCount val="16"/>
                <c:pt idx="0">
                  <c:v>-0.36282825826724519</c:v>
                </c:pt>
                <c:pt idx="1">
                  <c:v>0.25739432403305007</c:v>
                </c:pt>
                <c:pt idx="2">
                  <c:v>-2.0554224780312436E-2</c:v>
                </c:pt>
                <c:pt idx="3">
                  <c:v>-0.18915045065933478</c:v>
                </c:pt>
                <c:pt idx="4">
                  <c:v>0</c:v>
                </c:pt>
                <c:pt idx="5">
                  <c:v>0.24850741259082687</c:v>
                </c:pt>
                <c:pt idx="6">
                  <c:v>-7.0791295686341571E-2</c:v>
                </c:pt>
                <c:pt idx="7">
                  <c:v>4.2045457523448126E-2</c:v>
                </c:pt>
                <c:pt idx="8">
                  <c:v>0.38525270676007661</c:v>
                </c:pt>
                <c:pt idx="9">
                  <c:v>0.19634521092199209</c:v>
                </c:pt>
                <c:pt idx="10">
                  <c:v>0.37366480763777288</c:v>
                </c:pt>
                <c:pt idx="11">
                  <c:v>0.12064640097017487</c:v>
                </c:pt>
                <c:pt idx="12">
                  <c:v>0.27864532001722919</c:v>
                </c:pt>
                <c:pt idx="13">
                  <c:v>0.1832285697466991</c:v>
                </c:pt>
                <c:pt idx="14">
                  <c:v>0.4396330008259195</c:v>
                </c:pt>
                <c:pt idx="15">
                  <c:v>0.8995497545154405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024-412B-81DC-8761A7474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484230624"/>
        <c:axId val="484231744"/>
      </c:barChart>
      <c:catAx>
        <c:axId val="48423062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8423174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484231744"/>
        <c:scaling>
          <c:orientation val="minMax"/>
          <c:max val="1"/>
          <c:min val="-0.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84230624"/>
        <c:crosses val="autoZero"/>
        <c:crossBetween val="between"/>
        <c:majorUnit val="0.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9B-4AB7-B3FD-A817BB0A9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9B-4AB7-B3FD-A817BB0A93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9B-4AB7-B3FD-A817BB0A93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19B-4AB7-B3FD-A817BB0A93C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B-4AB7-B3FD-A817BB0A93C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B-4AB7-B3FD-A817BB0A93C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B-4AB7-B3FD-A817BB0A93C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B-4AB7-B3FD-A817BB0A93C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B-4AB7-B3FD-A817BB0A93C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B-4AB7-B3FD-A817BB0A93C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9B-4AB7-B3FD-A817BB0A93C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B-4AB7-B3FD-A817BB0A93C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  <c:extLst>
            <c:ext xmlns:c16="http://schemas.microsoft.com/office/drawing/2014/chart" uri="{C3380CC4-5D6E-409C-BE32-E72D297353CC}">
              <c16:uniqueId val="{00000008-319B-4AB7-B3FD-A817BB0A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8E-4126-BC8D-CF7CB2AE41B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8E-4126-BC8D-CF7CB2AE41B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E-4126-BC8D-CF7CB2AE41B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E-4126-BC8D-CF7CB2AE41B8}"/>
                </c:ext>
              </c:extLst>
            </c:dLbl>
            <c:dLbl>
              <c:idx val="4"/>
              <c:layout>
                <c:manualLayout>
                  <c:x val="-2.2657952069716776E-2"/>
                  <c:y val="-5.6583722231357986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E-4126-BC8D-CF7CB2AE41B8}"/>
                </c:ext>
              </c:extLst>
            </c:dLbl>
            <c:dLbl>
              <c:idx val="5"/>
              <c:layout>
                <c:manualLayout>
                  <c:x val="-2.0915032679738561E-2"/>
                  <c:y val="3.08642050316436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E-4126-BC8D-CF7CB2AE41B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08E-4126-BC8D-CF7CB2AE41B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08E-4126-BC8D-CF7CB2AE41B8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08E-4126-BC8D-CF7CB2AE41B8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08E-4126-BC8D-CF7CB2AE41B8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08E-4126-BC8D-CF7CB2AE41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упр-ні'!$B$3:$B$16</c:f>
              <c:numCache>
                <c:formatCode>General</c:formatCode>
                <c:ptCount val="6"/>
                <c:pt idx="0">
                  <c:v>306</c:v>
                </c:pt>
                <c:pt idx="1">
                  <c:v>299</c:v>
                </c:pt>
                <c:pt idx="2">
                  <c:v>294</c:v>
                </c:pt>
                <c:pt idx="3">
                  <c:v>285</c:v>
                </c:pt>
                <c:pt idx="4">
                  <c:v>284</c:v>
                </c:pt>
                <c:pt idx="5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08E-4126-BC8D-CF7CB2AE41B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упр-ні'!$C$3:$C$16</c:f>
            </c:numRef>
          </c:val>
          <c:extLst>
            <c:ext xmlns:c16="http://schemas.microsoft.com/office/drawing/2014/chart" uri="{C3380CC4-5D6E-409C-BE32-E72D297353CC}">
              <c16:uniqueId val="{0000000C-308E-4126-BC8D-CF7CB2AE41B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упр-ні'!$G$3:$G$15</c:f>
            </c:numRef>
          </c:val>
          <c:extLst>
            <c:ext xmlns:c16="http://schemas.microsoft.com/office/drawing/2014/chart" uri="{C3380CC4-5D6E-409C-BE32-E72D297353CC}">
              <c16:uniqueId val="{0000000D-308E-4126-BC8D-CF7CB2AE41B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8E-4126-BC8D-CF7CB2AE41B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8E-4126-BC8D-CF7CB2AE41B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8E-4126-BC8D-CF7CB2AE41B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8E-4126-BC8D-CF7CB2AE41B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8E-4126-BC8D-CF7CB2AE41B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8E-4126-BC8D-CF7CB2AE41B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8E-4126-BC8D-CF7CB2AE41B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8E-4126-BC8D-CF7CB2AE4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упр-ні'!$I$3:$I$16</c:f>
              <c:numCache>
                <c:formatCode>0</c:formatCode>
                <c:ptCount val="6"/>
                <c:pt idx="0">
                  <c:v>1523</c:v>
                </c:pt>
                <c:pt idx="1">
                  <c:v>1775</c:v>
                </c:pt>
                <c:pt idx="2">
                  <c:v>1764</c:v>
                </c:pt>
                <c:pt idx="3">
                  <c:v>1762</c:v>
                </c:pt>
                <c:pt idx="4">
                  <c:v>1772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08E-4126-BC8D-CF7CB2AE4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60461024"/>
        <c:axId val="60459904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8E-4126-BC8D-CF7CB2AE41B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8E-4126-BC8D-CF7CB2AE41B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8E-4126-BC8D-CF7CB2AE41B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8E-4126-BC8D-CF7CB2AE4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упр-ні'!$K$3:$K$16</c:f>
              <c:numCache>
                <c:formatCode>0</c:formatCode>
                <c:ptCount val="6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08E-4126-BC8D-CF7CB2AE41B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упр-ні'!$F$3:$F$16</c:f>
            </c:numRef>
          </c:val>
          <c:extLst>
            <c:ext xmlns:c16="http://schemas.microsoft.com/office/drawing/2014/chart" uri="{C3380CC4-5D6E-409C-BE32-E72D297353CC}">
              <c16:uniqueId val="{0000001C-308E-4126-BC8D-CF7CB2AE41B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8E-4126-BC8D-CF7CB2AE41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7030A0"/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упр-ні'!$E$3:$E$16</c:f>
              <c:numCache>
                <c:formatCode>General</c:formatCode>
                <c:ptCount val="6"/>
                <c:pt idx="0">
                  <c:v>19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17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08E-4126-BC8D-CF7CB2AE41B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упр-ні'!$J$3:$J$16</c:f>
              <c:numCache>
                <c:formatCode>General</c:formatCode>
                <c:ptCount val="6"/>
                <c:pt idx="0">
                  <c:v>57</c:v>
                </c:pt>
                <c:pt idx="1">
                  <c:v>54</c:v>
                </c:pt>
                <c:pt idx="2">
                  <c:v>54</c:v>
                </c:pt>
                <c:pt idx="3">
                  <c:v>54</c:v>
                </c:pt>
                <c:pt idx="4">
                  <c:v>52</c:v>
                </c:pt>
                <c:pt idx="5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08E-4126-BC8D-CF7CB2AE4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59344"/>
        <c:axId val="60458784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8E-4126-BC8D-CF7CB2AE41B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8E-4126-BC8D-CF7CB2AE41B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8E-4126-BC8D-CF7CB2AE41B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8E-4126-BC8D-CF7CB2AE41B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8E-4126-BC8D-CF7CB2AE41B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308E-4126-BC8D-CF7CB2AE41B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308E-4126-BC8D-CF7CB2AE41B8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308E-4126-BC8D-CF7CB2AE41B8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308E-4126-BC8D-CF7CB2AE41B8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308E-4126-BC8D-CF7CB2AE41B8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308E-4126-BC8D-CF7CB2AE41B8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308E-4126-BC8D-CF7CB2AE41B8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308E-4126-BC8D-CF7CB2AE41B8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308E-4126-BC8D-CF7CB2AE41B8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308E-4126-BC8D-CF7CB2AE41B8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308E-4126-BC8D-CF7CB2AE41B8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308E-4126-BC8D-CF7CB2AE41B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6"/>
                <c:pt idx="0">
                  <c:v>31.03.2021</c:v>
                </c:pt>
                <c:pt idx="1">
                  <c:v>31.03.2023</c:v>
                </c:pt>
                <c:pt idx="2">
                  <c:v>30.06.2023</c:v>
                </c:pt>
                <c:pt idx="3">
                  <c:v>30.09.2023</c:v>
                </c:pt>
                <c:pt idx="4">
                  <c:v>31.12.2023</c:v>
                </c:pt>
                <c:pt idx="5">
                  <c:v>31.03.2024</c:v>
                </c:pt>
              </c:strCache>
            </c:strRef>
          </c:cat>
          <c:val>
            <c:numRef>
              <c:f>'КУА-АНПФ &amp; ІСІ-НПФ-СК в упр-ні'!$H$3:$H$15</c:f>
            </c:numRef>
          </c:val>
          <c:smooth val="0"/>
          <c:extLst>
            <c:ext xmlns:c16="http://schemas.microsoft.com/office/drawing/2014/chart" uri="{C3380CC4-5D6E-409C-BE32-E72D297353CC}">
              <c16:uniqueId val="{00000031-308E-4126-BC8D-CF7CB2AE4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59344"/>
        <c:axId val="60458784"/>
      </c:lineChart>
      <c:catAx>
        <c:axId val="6046102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04599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60459904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0461024"/>
        <c:crosses val="autoZero"/>
        <c:crossBetween val="between"/>
        <c:majorUnit val="250"/>
      </c:valAx>
      <c:valAx>
        <c:axId val="60458784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60459344"/>
        <c:crosses val="max"/>
        <c:crossBetween val="between"/>
      </c:valAx>
      <c:catAx>
        <c:axId val="6045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458784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6.206041978992894E-2"/>
          <c:w val="0.8285453162834209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5151602997E-2"/>
                  <c:y val="-4.454354096643958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97-47B1-99B7-76AF7E5F9ED2}"/>
                </c:ext>
              </c:extLst>
            </c:dLbl>
            <c:dLbl>
              <c:idx val="1"/>
              <c:layout>
                <c:manualLayout>
                  <c:x val="-4.3594517660193399E-2"/>
                  <c:y val="6.06181156893272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7-47B1-99B7-76AF7E5F9ED2}"/>
                </c:ext>
              </c:extLst>
            </c:dLbl>
            <c:dLbl>
              <c:idx val="2"/>
              <c:layout>
                <c:manualLayout>
                  <c:x val="-3.8189974719417805E-2"/>
                  <c:y val="9.4857168349168301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7-47B1-99B7-76AF7E5F9ED2}"/>
                </c:ext>
              </c:extLst>
            </c:dLbl>
            <c:dLbl>
              <c:idx val="3"/>
              <c:layout>
                <c:manualLayout>
                  <c:x val="-3.7827995426951998E-2"/>
                  <c:y val="-8.8693800356185685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7-47B1-99B7-76AF7E5F9ED2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7-47B1-99B7-76AF7E5F9ED2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A97-47B1-99B7-76AF7E5F9ED2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A97-47B1-99B7-76AF7E5F9ED2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A97-47B1-99B7-76AF7E5F9ED2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A97-47B1-99B7-76AF7E5F9ED2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A97-47B1-99B7-76AF7E5F9ED2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A97-47B1-99B7-76AF7E5F9ED2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45016</c:v>
                </c:pt>
                <c:pt idx="1">
                  <c:v>45291</c:v>
                </c:pt>
                <c:pt idx="2">
                  <c:v>45382</c:v>
                </c:pt>
              </c:numCache>
            </c:numRef>
          </c:cat>
          <c:val>
            <c:numRef>
              <c:f>'Активи-ВЧА-Чистий притік'!$B$4:$D$4</c:f>
              <c:numCache>
                <c:formatCode>#\ ##0.0</c:formatCode>
                <c:ptCount val="3"/>
                <c:pt idx="0">
                  <c:v>551842.92000000004</c:v>
                </c:pt>
                <c:pt idx="1">
                  <c:v>601284.25</c:v>
                </c:pt>
                <c:pt idx="2">
                  <c:v>614101.52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97-47B1-99B7-76AF7E5F9ED2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45016</c:v>
                </c:pt>
                <c:pt idx="1">
                  <c:v>45291</c:v>
                </c:pt>
                <c:pt idx="2">
                  <c:v>45382</c:v>
                </c:pt>
              </c:numCache>
            </c:numRef>
          </c:cat>
          <c:val>
            <c:numRef>
              <c:f>'Активи-ВЧА-Чистий притік'!$B$6:$D$6</c:f>
              <c:numCache>
                <c:formatCode>#\ ##0.0</c:formatCode>
                <c:ptCount val="3"/>
                <c:pt idx="0">
                  <c:v>534425.1</c:v>
                </c:pt>
                <c:pt idx="1">
                  <c:v>581658.31000000006</c:v>
                </c:pt>
                <c:pt idx="2">
                  <c:v>594949.61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97-47B1-99B7-76AF7E5F9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481941904"/>
        <c:axId val="481943024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притік'!$B$3:$D$3</c:f>
              <c:numCache>
                <c:formatCode>m/d/yyyy</c:formatCode>
                <c:ptCount val="3"/>
                <c:pt idx="0">
                  <c:v>45016</c:v>
                </c:pt>
                <c:pt idx="1">
                  <c:v>45291</c:v>
                </c:pt>
                <c:pt idx="2">
                  <c:v>45382</c:v>
                </c:pt>
              </c:numCache>
            </c:numRef>
          </c:cat>
          <c:val>
            <c:numRef>
              <c:f>'Активи-ВЧА-Чистий притік'!$B$5:$D$5</c:f>
              <c:numCache>
                <c:formatCode>#\ ##0.0</c:formatCode>
                <c:ptCount val="3"/>
                <c:pt idx="0">
                  <c:v>142.75</c:v>
                </c:pt>
                <c:pt idx="1">
                  <c:v>152.19</c:v>
                </c:pt>
                <c:pt idx="2">
                  <c:v>153.33000000000001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A97-47B1-99B7-76AF7E5F9ED2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DA97-47B1-99B7-76AF7E5F9ED2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притік'!$B$7:$D$7</c:f>
              <c:numCache>
                <c:formatCode>#\ ##0.0</c:formatCode>
                <c:ptCount val="3"/>
                <c:pt idx="0">
                  <c:v>2435.5700000000002</c:v>
                </c:pt>
                <c:pt idx="1">
                  <c:v>2774.43</c:v>
                </c:pt>
                <c:pt idx="2">
                  <c:v>2906.09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A97-47B1-99B7-76AF7E5F9ED2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притік'!$B$8:$D$8</c:f>
              <c:numCache>
                <c:formatCode>#\ ##0.0</c:formatCode>
                <c:ptCount val="3"/>
                <c:pt idx="0">
                  <c:v>147.97999999999999</c:v>
                </c:pt>
                <c:pt idx="1">
                  <c:v>200.63</c:v>
                </c:pt>
                <c:pt idx="2">
                  <c:v>214.19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A97-47B1-99B7-76AF7E5F9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34"/>
        <c:axId val="476077232"/>
        <c:axId val="476076672"/>
      </c:barChart>
      <c:catAx>
        <c:axId val="48194190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8194302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81943024"/>
        <c:scaling>
          <c:orientation val="minMax"/>
          <c:max val="7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81941904"/>
        <c:crosses val="autoZero"/>
        <c:crossBetween val="between"/>
        <c:majorUnit val="100000"/>
      </c:valAx>
      <c:valAx>
        <c:axId val="476076672"/>
        <c:scaling>
          <c:orientation val="minMax"/>
          <c:max val="30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476077232"/>
        <c:crosses val="max"/>
        <c:crossBetween val="between"/>
        <c:majorUnit val="500"/>
      </c:valAx>
      <c:catAx>
        <c:axId val="4760772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7607667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0286501698724792E-2"/>
          <c:y val="0.84554347135979968"/>
          <c:w val="0.9599939474802051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притік'!$B$22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99-400A-AF1C-195CB9B574A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притік'!$A$23:$A$27</c:f>
              <c:strCache>
                <c:ptCount val="5"/>
                <c:pt idx="0">
                  <c:v>1 квартал '23</c:v>
                </c:pt>
                <c:pt idx="1">
                  <c:v>2 квартал '23</c:v>
                </c:pt>
                <c:pt idx="2">
                  <c:v>3 квартал '23</c:v>
                </c:pt>
                <c:pt idx="3">
                  <c:v>4 квартал '23</c:v>
                </c:pt>
                <c:pt idx="4">
                  <c:v>1 квартал '24</c:v>
                </c:pt>
              </c:strCache>
            </c:strRef>
          </c:cat>
          <c:val>
            <c:numRef>
              <c:f>'Активи-ВЧА-Чистий притік'!$B$23:$B$27</c:f>
              <c:numCache>
                <c:formatCode>#\ ##0.0</c:formatCode>
                <c:ptCount val="5"/>
                <c:pt idx="0">
                  <c:v>-8.74</c:v>
                </c:pt>
                <c:pt idx="1">
                  <c:v>-2.52</c:v>
                </c:pt>
                <c:pt idx="2">
                  <c:v>0.68</c:v>
                </c:pt>
                <c:pt idx="3">
                  <c:v>-4.2884329304</c:v>
                </c:pt>
                <c:pt idx="4">
                  <c:v>-2.6844113017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99-400A-AF1C-195CB9B57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512734480"/>
        <c:axId val="512735040"/>
      </c:barChart>
      <c:catAx>
        <c:axId val="51273448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273504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512735040"/>
        <c:scaling>
          <c:orientation val="minMax"/>
          <c:max val="2"/>
          <c:min val="-1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3950331814924E-3"/>
              <c:y val="3.22635868994688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127344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105156</xdr:colOff>
      <xdr:row>0</xdr:row>
      <xdr:rowOff>315892</xdr:rowOff>
    </xdr:from>
    <xdr:to>
      <xdr:col>12</xdr:col>
      <xdr:colOff>38100</xdr:colOff>
      <xdr:row>17</xdr:row>
      <xdr:rowOff>276225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21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19</xdr:col>
      <xdr:colOff>600075</xdr:colOff>
      <xdr:row>24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1</xdr:row>
      <xdr:rowOff>21773</xdr:rowOff>
    </xdr:from>
    <xdr:to>
      <xdr:col>13</xdr:col>
      <xdr:colOff>85724</xdr:colOff>
      <xdr:row>11</xdr:row>
      <xdr:rowOff>9526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518720</xdr:colOff>
      <xdr:row>28</xdr:row>
      <xdr:rowOff>247874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-0.249977111117893"/>
  </sheetPr>
  <dimension ref="A1:M21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" style="3" customWidth="1"/>
    <col min="2" max="4" width="12.140625" style="3" hidden="1" customWidth="1" outlineLevel="1"/>
    <col min="5" max="5" width="12.140625" style="3" customWidth="1" collapsed="1"/>
    <col min="6" max="6" width="12.140625" style="3" customWidth="1"/>
    <col min="7" max="7" width="2.42578125" style="3" customWidth="1"/>
    <col min="8" max="8" width="35.5703125" style="3" bestFit="1" customWidth="1"/>
    <col min="9" max="9" width="11.85546875" style="3" bestFit="1" customWidth="1"/>
    <col min="10" max="10" width="10.85546875" style="3" customWidth="1"/>
    <col min="11" max="11" width="15.28515625" style="3" customWidth="1"/>
    <col min="12" max="12" width="17.42578125" style="3" customWidth="1"/>
    <col min="13" max="14" width="11.5703125" style="3" customWidth="1"/>
    <col min="15" max="16384" width="9.140625" style="3"/>
  </cols>
  <sheetData>
    <row r="1" spans="1:13" s="198" customFormat="1" ht="25.9" customHeight="1" thickBot="1">
      <c r="A1" s="197" t="s">
        <v>16</v>
      </c>
      <c r="B1" s="197"/>
      <c r="C1" s="197"/>
      <c r="D1" s="197"/>
      <c r="E1" s="197"/>
      <c r="F1" s="197"/>
    </row>
    <row r="2" spans="1:13" ht="36" customHeight="1" thickBot="1">
      <c r="A2" s="5" t="s">
        <v>34</v>
      </c>
      <c r="B2" s="6">
        <v>45016</v>
      </c>
      <c r="C2" s="6">
        <v>45291</v>
      </c>
      <c r="D2" s="6">
        <v>45382</v>
      </c>
      <c r="E2" s="6" t="s">
        <v>90</v>
      </c>
      <c r="F2" s="6" t="s">
        <v>91</v>
      </c>
      <c r="H2" s="5" t="s">
        <v>34</v>
      </c>
      <c r="I2" s="6" t="s">
        <v>90</v>
      </c>
      <c r="J2" s="6" t="s">
        <v>91</v>
      </c>
    </row>
    <row r="3" spans="1:13" ht="22.5" customHeight="1">
      <c r="A3" s="7" t="s">
        <v>14</v>
      </c>
      <c r="B3" s="18">
        <v>4812.93</v>
      </c>
      <c r="C3" s="18">
        <v>7470.18</v>
      </c>
      <c r="D3" s="18">
        <v>9142.4</v>
      </c>
      <c r="E3" s="166">
        <f t="shared" ref="E3:E18" si="0">D3/C3-1</f>
        <v>0.2238527050218333</v>
      </c>
      <c r="F3" s="166">
        <f t="shared" ref="F3:F18" si="1">D3/B3-1</f>
        <v>0.8995497545154405</v>
      </c>
      <c r="H3" s="7" t="s">
        <v>5</v>
      </c>
      <c r="I3" s="166">
        <v>-0.19166770479258244</v>
      </c>
      <c r="J3" s="166">
        <v>-0.36282825826724519</v>
      </c>
      <c r="M3" s="167"/>
    </row>
    <row r="4" spans="1:13" ht="22.5" customHeight="1">
      <c r="A4" s="7" t="s">
        <v>3</v>
      </c>
      <c r="B4" s="19">
        <v>28041.48</v>
      </c>
      <c r="C4" s="18">
        <v>33464.17</v>
      </c>
      <c r="D4" s="18">
        <v>40369.440000000002</v>
      </c>
      <c r="E4" s="12">
        <f t="shared" si="0"/>
        <v>0.20634816282609147</v>
      </c>
      <c r="F4" s="12">
        <f t="shared" si="1"/>
        <v>0.4396330008259195</v>
      </c>
      <c r="H4" s="7" t="s">
        <v>15</v>
      </c>
      <c r="I4" s="12">
        <v>-4.5304017439177224E-2</v>
      </c>
      <c r="J4" s="12">
        <v>0.25739432403305007</v>
      </c>
      <c r="M4" s="167"/>
    </row>
    <row r="5" spans="1:13" ht="22.5" customHeight="1">
      <c r="A5" s="7" t="s">
        <v>7</v>
      </c>
      <c r="B5" s="18">
        <v>15628.84</v>
      </c>
      <c r="C5" s="18">
        <v>16751.64</v>
      </c>
      <c r="D5" s="18">
        <v>18492.490000000002</v>
      </c>
      <c r="E5" s="12">
        <f t="shared" si="0"/>
        <v>0.10392116831546061</v>
      </c>
      <c r="F5" s="12">
        <f t="shared" si="1"/>
        <v>0.1832285697466991</v>
      </c>
      <c r="H5" s="8" t="s">
        <v>12</v>
      </c>
      <c r="I5" s="12">
        <v>-3.0655006330212675E-2</v>
      </c>
      <c r="J5" s="12">
        <v>-2.0554224780312436E-2</v>
      </c>
      <c r="M5" s="167"/>
    </row>
    <row r="6" spans="1:13" ht="22.5" customHeight="1">
      <c r="A6" s="7" t="s">
        <v>2</v>
      </c>
      <c r="B6" s="18">
        <v>4109.3100000000004</v>
      </c>
      <c r="C6" s="19">
        <v>4769.83</v>
      </c>
      <c r="D6" s="19">
        <v>5254.35</v>
      </c>
      <c r="E6" s="12">
        <f t="shared" si="0"/>
        <v>0.10158014017271055</v>
      </c>
      <c r="F6" s="12">
        <f t="shared" si="1"/>
        <v>0.27864532001722919</v>
      </c>
      <c r="H6" s="7" t="s">
        <v>54</v>
      </c>
      <c r="I6" s="9">
        <v>-2.9680203245188941E-2</v>
      </c>
      <c r="J6" s="9">
        <v>-0.18915045065933478</v>
      </c>
      <c r="M6" s="167"/>
    </row>
    <row r="7" spans="1:13" s="10" customFormat="1" ht="22.5" customHeight="1">
      <c r="A7" s="7" t="s">
        <v>8</v>
      </c>
      <c r="B7" s="18">
        <v>7322.39</v>
      </c>
      <c r="C7" s="18">
        <v>7543.18</v>
      </c>
      <c r="D7" s="18">
        <v>8205.81</v>
      </c>
      <c r="E7" s="12">
        <f t="shared" si="0"/>
        <v>8.7844914213899061E-2</v>
      </c>
      <c r="F7" s="12">
        <f t="shared" si="1"/>
        <v>0.12064640097017487</v>
      </c>
      <c r="G7" s="3"/>
      <c r="H7" s="7" t="s">
        <v>1</v>
      </c>
      <c r="I7" s="12">
        <v>0</v>
      </c>
      <c r="J7" s="12">
        <v>0</v>
      </c>
      <c r="M7" s="167"/>
    </row>
    <row r="8" spans="1:13" ht="22.5" customHeight="1">
      <c r="A8" s="7" t="s">
        <v>13</v>
      </c>
      <c r="B8" s="18">
        <v>105.79</v>
      </c>
      <c r="C8" s="18">
        <v>136.01</v>
      </c>
      <c r="D8" s="18">
        <v>145.32</v>
      </c>
      <c r="E8" s="12">
        <f t="shared" si="0"/>
        <v>6.845084920226463E-2</v>
      </c>
      <c r="F8" s="12">
        <f t="shared" si="1"/>
        <v>0.37366480763777288</v>
      </c>
      <c r="H8" s="8" t="s">
        <v>30</v>
      </c>
      <c r="I8" s="9">
        <v>1.9533290716284846E-2</v>
      </c>
      <c r="J8" s="9">
        <v>0.24850741259082687</v>
      </c>
      <c r="M8" s="167"/>
    </row>
    <row r="9" spans="1:13" ht="22.5" customHeight="1">
      <c r="A9" s="7" t="s">
        <v>9</v>
      </c>
      <c r="B9" s="18">
        <v>33274.15</v>
      </c>
      <c r="C9" s="19">
        <v>37689.54</v>
      </c>
      <c r="D9" s="19">
        <v>39807.370000000003</v>
      </c>
      <c r="E9" s="12">
        <f t="shared" si="0"/>
        <v>5.6191452588702395E-2</v>
      </c>
      <c r="F9" s="12">
        <f t="shared" si="1"/>
        <v>0.19634521092199209</v>
      </c>
      <c r="H9" s="7" t="s">
        <v>10</v>
      </c>
      <c r="I9" s="12">
        <v>2.2266070126019777E-2</v>
      </c>
      <c r="J9" s="12">
        <v>-7.0791295686341571E-2</v>
      </c>
      <c r="M9" s="167"/>
    </row>
    <row r="10" spans="1:13" ht="22.5" customHeight="1">
      <c r="A10" s="7" t="s">
        <v>6</v>
      </c>
      <c r="B10" s="19">
        <v>1758.56</v>
      </c>
      <c r="C10" s="18">
        <v>2342.9899999999998</v>
      </c>
      <c r="D10" s="18">
        <v>2436.0500000000002</v>
      </c>
      <c r="E10" s="12">
        <f t="shared" si="0"/>
        <v>3.9718479378913374E-2</v>
      </c>
      <c r="F10" s="12">
        <f t="shared" si="1"/>
        <v>0.38525270676007661</v>
      </c>
      <c r="H10" s="7" t="s">
        <v>29</v>
      </c>
      <c r="I10" s="12">
        <v>2.8368445826070232E-2</v>
      </c>
      <c r="J10" s="12">
        <v>4.2045457523448126E-2</v>
      </c>
      <c r="M10" s="167"/>
    </row>
    <row r="11" spans="1:13" ht="22.5" customHeight="1">
      <c r="A11" s="7" t="s">
        <v>29</v>
      </c>
      <c r="B11" s="18">
        <v>7631.74</v>
      </c>
      <c r="C11" s="18">
        <v>7733.24</v>
      </c>
      <c r="D11" s="18">
        <v>7952.62</v>
      </c>
      <c r="E11" s="12">
        <f t="shared" si="0"/>
        <v>2.8368445826070232E-2</v>
      </c>
      <c r="F11" s="12">
        <f t="shared" si="1"/>
        <v>4.2045457523448126E-2</v>
      </c>
      <c r="H11" s="7" t="s">
        <v>6</v>
      </c>
      <c r="I11" s="9">
        <v>3.9718479378913374E-2</v>
      </c>
      <c r="J11" s="9">
        <v>0.38525270676007661</v>
      </c>
      <c r="M11" s="167"/>
    </row>
    <row r="12" spans="1:13" ht="22.5" customHeight="1">
      <c r="A12" s="7" t="s">
        <v>10</v>
      </c>
      <c r="B12" s="18">
        <v>3272.86</v>
      </c>
      <c r="C12" s="18">
        <v>2974.93</v>
      </c>
      <c r="D12" s="18">
        <v>3041.17</v>
      </c>
      <c r="E12" s="12">
        <f t="shared" si="0"/>
        <v>2.2266070126019777E-2</v>
      </c>
      <c r="F12" s="12">
        <f t="shared" si="1"/>
        <v>-7.0791295686341571E-2</v>
      </c>
      <c r="H12" s="7" t="s">
        <v>9</v>
      </c>
      <c r="I12" s="12">
        <v>5.6191452588702395E-2</v>
      </c>
      <c r="J12" s="12">
        <v>0.19634521092199209</v>
      </c>
      <c r="M12" s="167"/>
    </row>
    <row r="13" spans="1:13" ht="22.5" customHeight="1">
      <c r="A13" s="7" t="s">
        <v>30</v>
      </c>
      <c r="B13" s="18">
        <v>58991.519999999997</v>
      </c>
      <c r="C13" s="19">
        <v>72240.259999999995</v>
      </c>
      <c r="D13" s="19">
        <v>73651.350000000006</v>
      </c>
      <c r="E13" s="9">
        <f t="shared" si="0"/>
        <v>1.9533290716284846E-2</v>
      </c>
      <c r="F13" s="9">
        <f t="shared" si="1"/>
        <v>0.24850741259082687</v>
      </c>
      <c r="H13" s="7" t="s">
        <v>13</v>
      </c>
      <c r="I13" s="12">
        <v>6.845084920226463E-2</v>
      </c>
      <c r="J13" s="12">
        <v>0.37366480763777288</v>
      </c>
      <c r="M13" s="167"/>
    </row>
    <row r="14" spans="1:13" ht="22.5" customHeight="1">
      <c r="A14" s="8" t="s">
        <v>1</v>
      </c>
      <c r="B14" s="19">
        <v>507.02699999999999</v>
      </c>
      <c r="C14" s="19">
        <v>507.02699999999999</v>
      </c>
      <c r="D14" s="19">
        <v>507.02699999999999</v>
      </c>
      <c r="E14" s="12">
        <f t="shared" si="0"/>
        <v>0</v>
      </c>
      <c r="F14" s="12">
        <f t="shared" si="1"/>
        <v>0</v>
      </c>
      <c r="H14" s="7" t="s">
        <v>8</v>
      </c>
      <c r="I14" s="12">
        <v>8.7844914213899061E-2</v>
      </c>
      <c r="J14" s="12">
        <v>0.12064640097017487</v>
      </c>
      <c r="M14" s="167"/>
    </row>
    <row r="15" spans="1:13" ht="22.5" customHeight="1">
      <c r="A15" s="7" t="s">
        <v>54</v>
      </c>
      <c r="B15" s="18">
        <v>20400.11</v>
      </c>
      <c r="C15" s="18">
        <v>17047.39</v>
      </c>
      <c r="D15" s="18">
        <v>16541.419999999998</v>
      </c>
      <c r="E15" s="12">
        <f t="shared" si="0"/>
        <v>-2.9680203245188941E-2</v>
      </c>
      <c r="F15" s="12">
        <f t="shared" si="1"/>
        <v>-0.18915045065933478</v>
      </c>
      <c r="H15" s="7" t="s">
        <v>2</v>
      </c>
      <c r="I15" s="12">
        <v>0.10158014017271055</v>
      </c>
      <c r="J15" s="12">
        <v>0.27864532001722919</v>
      </c>
      <c r="M15" s="167"/>
    </row>
    <row r="16" spans="1:13" ht="22.5" customHeight="1">
      <c r="A16" s="7" t="s">
        <v>12</v>
      </c>
      <c r="B16" s="18">
        <v>76100.17</v>
      </c>
      <c r="C16" s="18">
        <v>76893.149999999994</v>
      </c>
      <c r="D16" s="18">
        <v>74535.990000000005</v>
      </c>
      <c r="E16" s="12">
        <f t="shared" si="0"/>
        <v>-3.0655006330212675E-2</v>
      </c>
      <c r="F16" s="12">
        <f t="shared" si="1"/>
        <v>-2.0554224780312436E-2</v>
      </c>
      <c r="H16" s="7" t="s">
        <v>7</v>
      </c>
      <c r="I16" s="12">
        <v>0.10392116831546061</v>
      </c>
      <c r="J16" s="12">
        <v>0.1832285697466991</v>
      </c>
      <c r="M16" s="167"/>
    </row>
    <row r="17" spans="1:13" ht="22.5" customHeight="1">
      <c r="A17" s="7" t="s">
        <v>15</v>
      </c>
      <c r="B17" s="18">
        <v>101882.2</v>
      </c>
      <c r="C17" s="18">
        <v>134185.23000000001</v>
      </c>
      <c r="D17" s="18">
        <v>128106.1</v>
      </c>
      <c r="E17" s="12">
        <f t="shared" si="0"/>
        <v>-4.5304017439177224E-2</v>
      </c>
      <c r="F17" s="12">
        <f t="shared" si="1"/>
        <v>0.25739432403305007</v>
      </c>
      <c r="H17" s="7" t="s">
        <v>3</v>
      </c>
      <c r="I17" s="9">
        <v>0.20634816282609147</v>
      </c>
      <c r="J17" s="9">
        <v>0.4396330008259195</v>
      </c>
      <c r="M17" s="167"/>
    </row>
    <row r="18" spans="1:13" ht="22.5" customHeight="1" thickBot="1">
      <c r="A18" s="146" t="s">
        <v>5</v>
      </c>
      <c r="B18" s="118">
        <v>2138.56</v>
      </c>
      <c r="C18" s="118">
        <v>1685.73</v>
      </c>
      <c r="D18" s="118">
        <v>1362.63</v>
      </c>
      <c r="E18" s="119">
        <f t="shared" si="0"/>
        <v>-0.19166770479258244</v>
      </c>
      <c r="F18" s="119">
        <f t="shared" si="1"/>
        <v>-0.36282825826724519</v>
      </c>
      <c r="H18" s="68" t="s">
        <v>14</v>
      </c>
      <c r="I18" s="13">
        <v>0.2238527050218333</v>
      </c>
      <c r="J18" s="13">
        <v>0.8995497545154405</v>
      </c>
      <c r="M18" s="167"/>
    </row>
    <row r="19" spans="1:13" s="16" customFormat="1" ht="13.15" customHeight="1">
      <c r="A19" s="69" t="s">
        <v>71</v>
      </c>
      <c r="E19" s="70"/>
      <c r="F19" s="70"/>
      <c r="H19" s="120" t="s">
        <v>81</v>
      </c>
      <c r="I19" s="120"/>
      <c r="J19" s="120"/>
      <c r="K19" s="120"/>
      <c r="L19" s="120"/>
    </row>
    <row r="20" spans="1:13" s="16" customFormat="1">
      <c r="A20" s="71" t="s">
        <v>22</v>
      </c>
      <c r="E20" s="63"/>
      <c r="F20" s="133"/>
      <c r="G20" s="69"/>
      <c r="I20" s="3"/>
    </row>
    <row r="21" spans="1:13" s="16" customFormat="1">
      <c r="A21" s="69" t="s">
        <v>81</v>
      </c>
      <c r="D21" s="67"/>
      <c r="E21" s="63"/>
    </row>
  </sheetData>
  <sortState xmlns:xlrd2="http://schemas.microsoft.com/office/spreadsheetml/2017/richdata2" ref="A3:F18">
    <sortCondition descending="1" ref="E3:E18"/>
    <sortCondition descending="1" ref="F3:F18"/>
  </sortState>
  <mergeCells count="1">
    <mergeCell ref="A1:XFD1"/>
  </mergeCells>
  <phoneticPr fontId="0" type="noConversion"/>
  <conditionalFormatting sqref="E3:F18">
    <cfRule type="cellIs" dxfId="4" priority="5" operator="lessThan">
      <formula>0</formula>
    </cfRule>
  </conditionalFormatting>
  <conditionalFormatting sqref="I3:J18">
    <cfRule type="cellIs" dxfId="3" priority="1" operator="lessThan">
      <formula>0</formula>
    </cfRule>
  </conditionalFormatting>
  <hyperlinks>
    <hyperlink ref="A20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</sheetPr>
  <dimension ref="A1:I121"/>
  <sheetViews>
    <sheetView zoomScaleNormal="100" workbookViewId="0">
      <pane ySplit="2" topLeftCell="A3" activePane="bottomLeft" state="frozen"/>
      <selection sqref="A1:XFD1"/>
      <selection pane="bottomLeft" activeCell="A6" sqref="A6"/>
    </sheetView>
  </sheetViews>
  <sheetFormatPr defaultRowHeight="12.75" outlineLevelRow="1"/>
  <cols>
    <col min="1" max="1" width="62.7109375" style="20" customWidth="1"/>
    <col min="2" max="4" width="11.140625" style="20" customWidth="1"/>
    <col min="5" max="5" width="10" style="20" customWidth="1"/>
    <col min="6" max="6" width="12.5703125" style="20" bestFit="1" customWidth="1"/>
    <col min="7" max="7" width="10.42578125" style="20" bestFit="1" customWidth="1"/>
    <col min="8" max="233" width="8.85546875" style="20"/>
    <col min="234" max="234" width="62.140625" style="20" customWidth="1"/>
    <col min="235" max="237" width="11" style="20" customWidth="1"/>
    <col min="238" max="239" width="11.42578125" style="20" customWidth="1"/>
    <col min="240" max="240" width="11.28515625" style="20" customWidth="1"/>
    <col min="241" max="241" width="12" style="20" customWidth="1"/>
    <col min="242" max="243" width="10.28515625" style="20" customWidth="1"/>
    <col min="244" max="244" width="12.7109375" style="20" customWidth="1"/>
    <col min="245" max="489" width="8.85546875" style="20"/>
    <col min="490" max="490" width="62.140625" style="20" customWidth="1"/>
    <col min="491" max="493" width="11" style="20" customWidth="1"/>
    <col min="494" max="495" width="11.42578125" style="20" customWidth="1"/>
    <col min="496" max="496" width="11.28515625" style="20" customWidth="1"/>
    <col min="497" max="497" width="12" style="20" customWidth="1"/>
    <col min="498" max="499" width="10.28515625" style="20" customWidth="1"/>
    <col min="500" max="500" width="12.7109375" style="20" customWidth="1"/>
    <col min="501" max="745" width="8.85546875" style="20"/>
    <col min="746" max="746" width="62.140625" style="20" customWidth="1"/>
    <col min="747" max="749" width="11" style="20" customWidth="1"/>
    <col min="750" max="751" width="11.42578125" style="20" customWidth="1"/>
    <col min="752" max="752" width="11.28515625" style="20" customWidth="1"/>
    <col min="753" max="753" width="12" style="20" customWidth="1"/>
    <col min="754" max="755" width="10.28515625" style="20" customWidth="1"/>
    <col min="756" max="756" width="12.7109375" style="20" customWidth="1"/>
    <col min="757" max="1001" width="8.85546875" style="20"/>
    <col min="1002" max="1002" width="62.140625" style="20" customWidth="1"/>
    <col min="1003" max="1005" width="11" style="20" customWidth="1"/>
    <col min="1006" max="1007" width="11.42578125" style="20" customWidth="1"/>
    <col min="1008" max="1008" width="11.28515625" style="20" customWidth="1"/>
    <col min="1009" max="1009" width="12" style="20" customWidth="1"/>
    <col min="1010" max="1011" width="10.28515625" style="20" customWidth="1"/>
    <col min="1012" max="1012" width="12.7109375" style="20" customWidth="1"/>
    <col min="1013" max="1257" width="8.85546875" style="20"/>
    <col min="1258" max="1258" width="62.140625" style="20" customWidth="1"/>
    <col min="1259" max="1261" width="11" style="20" customWidth="1"/>
    <col min="1262" max="1263" width="11.42578125" style="20" customWidth="1"/>
    <col min="1264" max="1264" width="11.28515625" style="20" customWidth="1"/>
    <col min="1265" max="1265" width="12" style="20" customWidth="1"/>
    <col min="1266" max="1267" width="10.28515625" style="20" customWidth="1"/>
    <col min="1268" max="1268" width="12.7109375" style="20" customWidth="1"/>
    <col min="1269" max="1513" width="8.85546875" style="20"/>
    <col min="1514" max="1514" width="62.140625" style="20" customWidth="1"/>
    <col min="1515" max="1517" width="11" style="20" customWidth="1"/>
    <col min="1518" max="1519" width="11.42578125" style="20" customWidth="1"/>
    <col min="1520" max="1520" width="11.28515625" style="20" customWidth="1"/>
    <col min="1521" max="1521" width="12" style="20" customWidth="1"/>
    <col min="1522" max="1523" width="10.28515625" style="20" customWidth="1"/>
    <col min="1524" max="1524" width="12.7109375" style="20" customWidth="1"/>
    <col min="1525" max="1769" width="8.85546875" style="20"/>
    <col min="1770" max="1770" width="62.140625" style="20" customWidth="1"/>
    <col min="1771" max="1773" width="11" style="20" customWidth="1"/>
    <col min="1774" max="1775" width="11.42578125" style="20" customWidth="1"/>
    <col min="1776" max="1776" width="11.28515625" style="20" customWidth="1"/>
    <col min="1777" max="1777" width="12" style="20" customWidth="1"/>
    <col min="1778" max="1779" width="10.28515625" style="20" customWidth="1"/>
    <col min="1780" max="1780" width="12.7109375" style="20" customWidth="1"/>
    <col min="1781" max="2025" width="8.85546875" style="20"/>
    <col min="2026" max="2026" width="62.140625" style="20" customWidth="1"/>
    <col min="2027" max="2029" width="11" style="20" customWidth="1"/>
    <col min="2030" max="2031" width="11.42578125" style="20" customWidth="1"/>
    <col min="2032" max="2032" width="11.28515625" style="20" customWidth="1"/>
    <col min="2033" max="2033" width="12" style="20" customWidth="1"/>
    <col min="2034" max="2035" width="10.28515625" style="20" customWidth="1"/>
    <col min="2036" max="2036" width="12.7109375" style="20" customWidth="1"/>
    <col min="2037" max="2281" width="8.85546875" style="20"/>
    <col min="2282" max="2282" width="62.140625" style="20" customWidth="1"/>
    <col min="2283" max="2285" width="11" style="20" customWidth="1"/>
    <col min="2286" max="2287" width="11.42578125" style="20" customWidth="1"/>
    <col min="2288" max="2288" width="11.28515625" style="20" customWidth="1"/>
    <col min="2289" max="2289" width="12" style="20" customWidth="1"/>
    <col min="2290" max="2291" width="10.28515625" style="20" customWidth="1"/>
    <col min="2292" max="2292" width="12.7109375" style="20" customWidth="1"/>
    <col min="2293" max="2537" width="8.85546875" style="20"/>
    <col min="2538" max="2538" width="62.140625" style="20" customWidth="1"/>
    <col min="2539" max="2541" width="11" style="20" customWidth="1"/>
    <col min="2542" max="2543" width="11.42578125" style="20" customWidth="1"/>
    <col min="2544" max="2544" width="11.28515625" style="20" customWidth="1"/>
    <col min="2545" max="2545" width="12" style="20" customWidth="1"/>
    <col min="2546" max="2547" width="10.28515625" style="20" customWidth="1"/>
    <col min="2548" max="2548" width="12.7109375" style="20" customWidth="1"/>
    <col min="2549" max="2793" width="8.85546875" style="20"/>
    <col min="2794" max="2794" width="62.140625" style="20" customWidth="1"/>
    <col min="2795" max="2797" width="11" style="20" customWidth="1"/>
    <col min="2798" max="2799" width="11.42578125" style="20" customWidth="1"/>
    <col min="2800" max="2800" width="11.28515625" style="20" customWidth="1"/>
    <col min="2801" max="2801" width="12" style="20" customWidth="1"/>
    <col min="2802" max="2803" width="10.28515625" style="20" customWidth="1"/>
    <col min="2804" max="2804" width="12.7109375" style="20" customWidth="1"/>
    <col min="2805" max="3049" width="8.85546875" style="20"/>
    <col min="3050" max="3050" width="62.140625" style="20" customWidth="1"/>
    <col min="3051" max="3053" width="11" style="20" customWidth="1"/>
    <col min="3054" max="3055" width="11.42578125" style="20" customWidth="1"/>
    <col min="3056" max="3056" width="11.28515625" style="20" customWidth="1"/>
    <col min="3057" max="3057" width="12" style="20" customWidth="1"/>
    <col min="3058" max="3059" width="10.28515625" style="20" customWidth="1"/>
    <col min="3060" max="3060" width="12.7109375" style="20" customWidth="1"/>
    <col min="3061" max="3305" width="8.85546875" style="20"/>
    <col min="3306" max="3306" width="62.140625" style="20" customWidth="1"/>
    <col min="3307" max="3309" width="11" style="20" customWidth="1"/>
    <col min="3310" max="3311" width="11.42578125" style="20" customWidth="1"/>
    <col min="3312" max="3312" width="11.28515625" style="20" customWidth="1"/>
    <col min="3313" max="3313" width="12" style="20" customWidth="1"/>
    <col min="3314" max="3315" width="10.28515625" style="20" customWidth="1"/>
    <col min="3316" max="3316" width="12.7109375" style="20" customWidth="1"/>
    <col min="3317" max="3561" width="8.85546875" style="20"/>
    <col min="3562" max="3562" width="62.140625" style="20" customWidth="1"/>
    <col min="3563" max="3565" width="11" style="20" customWidth="1"/>
    <col min="3566" max="3567" width="11.42578125" style="20" customWidth="1"/>
    <col min="3568" max="3568" width="11.28515625" style="20" customWidth="1"/>
    <col min="3569" max="3569" width="12" style="20" customWidth="1"/>
    <col min="3570" max="3571" width="10.28515625" style="20" customWidth="1"/>
    <col min="3572" max="3572" width="12.7109375" style="20" customWidth="1"/>
    <col min="3573" max="3817" width="8.85546875" style="20"/>
    <col min="3818" max="3818" width="62.140625" style="20" customWidth="1"/>
    <col min="3819" max="3821" width="11" style="20" customWidth="1"/>
    <col min="3822" max="3823" width="11.42578125" style="20" customWidth="1"/>
    <col min="3824" max="3824" width="11.28515625" style="20" customWidth="1"/>
    <col min="3825" max="3825" width="12" style="20" customWidth="1"/>
    <col min="3826" max="3827" width="10.28515625" style="20" customWidth="1"/>
    <col min="3828" max="3828" width="12.7109375" style="20" customWidth="1"/>
    <col min="3829" max="4073" width="8.85546875" style="20"/>
    <col min="4074" max="4074" width="62.140625" style="20" customWidth="1"/>
    <col min="4075" max="4077" width="11" style="20" customWidth="1"/>
    <col min="4078" max="4079" width="11.42578125" style="20" customWidth="1"/>
    <col min="4080" max="4080" width="11.28515625" style="20" customWidth="1"/>
    <col min="4081" max="4081" width="12" style="20" customWidth="1"/>
    <col min="4082" max="4083" width="10.28515625" style="20" customWidth="1"/>
    <col min="4084" max="4084" width="12.7109375" style="20" customWidth="1"/>
    <col min="4085" max="4329" width="8.85546875" style="20"/>
    <col min="4330" max="4330" width="62.140625" style="20" customWidth="1"/>
    <col min="4331" max="4333" width="11" style="20" customWidth="1"/>
    <col min="4334" max="4335" width="11.42578125" style="20" customWidth="1"/>
    <col min="4336" max="4336" width="11.28515625" style="20" customWidth="1"/>
    <col min="4337" max="4337" width="12" style="20" customWidth="1"/>
    <col min="4338" max="4339" width="10.28515625" style="20" customWidth="1"/>
    <col min="4340" max="4340" width="12.7109375" style="20" customWidth="1"/>
    <col min="4341" max="4585" width="8.85546875" style="20"/>
    <col min="4586" max="4586" width="62.140625" style="20" customWidth="1"/>
    <col min="4587" max="4589" width="11" style="20" customWidth="1"/>
    <col min="4590" max="4591" width="11.42578125" style="20" customWidth="1"/>
    <col min="4592" max="4592" width="11.28515625" style="20" customWidth="1"/>
    <col min="4593" max="4593" width="12" style="20" customWidth="1"/>
    <col min="4594" max="4595" width="10.28515625" style="20" customWidth="1"/>
    <col min="4596" max="4596" width="12.7109375" style="20" customWidth="1"/>
    <col min="4597" max="4841" width="8.85546875" style="20"/>
    <col min="4842" max="4842" width="62.140625" style="20" customWidth="1"/>
    <col min="4843" max="4845" width="11" style="20" customWidth="1"/>
    <col min="4846" max="4847" width="11.42578125" style="20" customWidth="1"/>
    <col min="4848" max="4848" width="11.28515625" style="20" customWidth="1"/>
    <col min="4849" max="4849" width="12" style="20" customWidth="1"/>
    <col min="4850" max="4851" width="10.28515625" style="20" customWidth="1"/>
    <col min="4852" max="4852" width="12.7109375" style="20" customWidth="1"/>
    <col min="4853" max="5097" width="8.85546875" style="20"/>
    <col min="5098" max="5098" width="62.140625" style="20" customWidth="1"/>
    <col min="5099" max="5101" width="11" style="20" customWidth="1"/>
    <col min="5102" max="5103" width="11.42578125" style="20" customWidth="1"/>
    <col min="5104" max="5104" width="11.28515625" style="20" customWidth="1"/>
    <col min="5105" max="5105" width="12" style="20" customWidth="1"/>
    <col min="5106" max="5107" width="10.28515625" style="20" customWidth="1"/>
    <col min="5108" max="5108" width="12.7109375" style="20" customWidth="1"/>
    <col min="5109" max="5353" width="8.85546875" style="20"/>
    <col min="5354" max="5354" width="62.140625" style="20" customWidth="1"/>
    <col min="5355" max="5357" width="11" style="20" customWidth="1"/>
    <col min="5358" max="5359" width="11.42578125" style="20" customWidth="1"/>
    <col min="5360" max="5360" width="11.28515625" style="20" customWidth="1"/>
    <col min="5361" max="5361" width="12" style="20" customWidth="1"/>
    <col min="5362" max="5363" width="10.28515625" style="20" customWidth="1"/>
    <col min="5364" max="5364" width="12.7109375" style="20" customWidth="1"/>
    <col min="5365" max="5609" width="8.85546875" style="20"/>
    <col min="5610" max="5610" width="62.140625" style="20" customWidth="1"/>
    <col min="5611" max="5613" width="11" style="20" customWidth="1"/>
    <col min="5614" max="5615" width="11.42578125" style="20" customWidth="1"/>
    <col min="5616" max="5616" width="11.28515625" style="20" customWidth="1"/>
    <col min="5617" max="5617" width="12" style="20" customWidth="1"/>
    <col min="5618" max="5619" width="10.28515625" style="20" customWidth="1"/>
    <col min="5620" max="5620" width="12.7109375" style="20" customWidth="1"/>
    <col min="5621" max="5865" width="8.85546875" style="20"/>
    <col min="5866" max="5866" width="62.140625" style="20" customWidth="1"/>
    <col min="5867" max="5869" width="11" style="20" customWidth="1"/>
    <col min="5870" max="5871" width="11.42578125" style="20" customWidth="1"/>
    <col min="5872" max="5872" width="11.28515625" style="20" customWidth="1"/>
    <col min="5873" max="5873" width="12" style="20" customWidth="1"/>
    <col min="5874" max="5875" width="10.28515625" style="20" customWidth="1"/>
    <col min="5876" max="5876" width="12.7109375" style="20" customWidth="1"/>
    <col min="5877" max="6121" width="8.85546875" style="20"/>
    <col min="6122" max="6122" width="62.140625" style="20" customWidth="1"/>
    <col min="6123" max="6125" width="11" style="20" customWidth="1"/>
    <col min="6126" max="6127" width="11.42578125" style="20" customWidth="1"/>
    <col min="6128" max="6128" width="11.28515625" style="20" customWidth="1"/>
    <col min="6129" max="6129" width="12" style="20" customWidth="1"/>
    <col min="6130" max="6131" width="10.28515625" style="20" customWidth="1"/>
    <col min="6132" max="6132" width="12.7109375" style="20" customWidth="1"/>
    <col min="6133" max="6377" width="8.85546875" style="20"/>
    <col min="6378" max="6378" width="62.140625" style="20" customWidth="1"/>
    <col min="6379" max="6381" width="11" style="20" customWidth="1"/>
    <col min="6382" max="6383" width="11.42578125" style="20" customWidth="1"/>
    <col min="6384" max="6384" width="11.28515625" style="20" customWidth="1"/>
    <col min="6385" max="6385" width="12" style="20" customWidth="1"/>
    <col min="6386" max="6387" width="10.28515625" style="20" customWidth="1"/>
    <col min="6388" max="6388" width="12.7109375" style="20" customWidth="1"/>
    <col min="6389" max="6633" width="8.85546875" style="20"/>
    <col min="6634" max="6634" width="62.140625" style="20" customWidth="1"/>
    <col min="6635" max="6637" width="11" style="20" customWidth="1"/>
    <col min="6638" max="6639" width="11.42578125" style="20" customWidth="1"/>
    <col min="6640" max="6640" width="11.28515625" style="20" customWidth="1"/>
    <col min="6641" max="6641" width="12" style="20" customWidth="1"/>
    <col min="6642" max="6643" width="10.28515625" style="20" customWidth="1"/>
    <col min="6644" max="6644" width="12.7109375" style="20" customWidth="1"/>
    <col min="6645" max="6889" width="8.85546875" style="20"/>
    <col min="6890" max="6890" width="62.140625" style="20" customWidth="1"/>
    <col min="6891" max="6893" width="11" style="20" customWidth="1"/>
    <col min="6894" max="6895" width="11.42578125" style="20" customWidth="1"/>
    <col min="6896" max="6896" width="11.28515625" style="20" customWidth="1"/>
    <col min="6897" max="6897" width="12" style="20" customWidth="1"/>
    <col min="6898" max="6899" width="10.28515625" style="20" customWidth="1"/>
    <col min="6900" max="6900" width="12.7109375" style="20" customWidth="1"/>
    <col min="6901" max="7145" width="8.85546875" style="20"/>
    <col min="7146" max="7146" width="62.140625" style="20" customWidth="1"/>
    <col min="7147" max="7149" width="11" style="20" customWidth="1"/>
    <col min="7150" max="7151" width="11.42578125" style="20" customWidth="1"/>
    <col min="7152" max="7152" width="11.28515625" style="20" customWidth="1"/>
    <col min="7153" max="7153" width="12" style="20" customWidth="1"/>
    <col min="7154" max="7155" width="10.28515625" style="20" customWidth="1"/>
    <col min="7156" max="7156" width="12.7109375" style="20" customWidth="1"/>
    <col min="7157" max="7401" width="8.85546875" style="20"/>
    <col min="7402" max="7402" width="62.140625" style="20" customWidth="1"/>
    <col min="7403" max="7405" width="11" style="20" customWidth="1"/>
    <col min="7406" max="7407" width="11.42578125" style="20" customWidth="1"/>
    <col min="7408" max="7408" width="11.28515625" style="20" customWidth="1"/>
    <col min="7409" max="7409" width="12" style="20" customWidth="1"/>
    <col min="7410" max="7411" width="10.28515625" style="20" customWidth="1"/>
    <col min="7412" max="7412" width="12.7109375" style="20" customWidth="1"/>
    <col min="7413" max="7657" width="8.85546875" style="20"/>
    <col min="7658" max="7658" width="62.140625" style="20" customWidth="1"/>
    <col min="7659" max="7661" width="11" style="20" customWidth="1"/>
    <col min="7662" max="7663" width="11.42578125" style="20" customWidth="1"/>
    <col min="7664" max="7664" width="11.28515625" style="20" customWidth="1"/>
    <col min="7665" max="7665" width="12" style="20" customWidth="1"/>
    <col min="7666" max="7667" width="10.28515625" style="20" customWidth="1"/>
    <col min="7668" max="7668" width="12.7109375" style="20" customWidth="1"/>
    <col min="7669" max="7913" width="8.85546875" style="20"/>
    <col min="7914" max="7914" width="62.140625" style="20" customWidth="1"/>
    <col min="7915" max="7917" width="11" style="20" customWidth="1"/>
    <col min="7918" max="7919" width="11.42578125" style="20" customWidth="1"/>
    <col min="7920" max="7920" width="11.28515625" style="20" customWidth="1"/>
    <col min="7921" max="7921" width="12" style="20" customWidth="1"/>
    <col min="7922" max="7923" width="10.28515625" style="20" customWidth="1"/>
    <col min="7924" max="7924" width="12.7109375" style="20" customWidth="1"/>
    <col min="7925" max="8169" width="8.85546875" style="20"/>
    <col min="8170" max="8170" width="62.140625" style="20" customWidth="1"/>
    <col min="8171" max="8173" width="11" style="20" customWidth="1"/>
    <col min="8174" max="8175" width="11.42578125" style="20" customWidth="1"/>
    <col min="8176" max="8176" width="11.28515625" style="20" customWidth="1"/>
    <col min="8177" max="8177" width="12" style="20" customWidth="1"/>
    <col min="8178" max="8179" width="10.28515625" style="20" customWidth="1"/>
    <col min="8180" max="8180" width="12.7109375" style="20" customWidth="1"/>
    <col min="8181" max="8425" width="8.85546875" style="20"/>
    <col min="8426" max="8426" width="62.140625" style="20" customWidth="1"/>
    <col min="8427" max="8429" width="11" style="20" customWidth="1"/>
    <col min="8430" max="8431" width="11.42578125" style="20" customWidth="1"/>
    <col min="8432" max="8432" width="11.28515625" style="20" customWidth="1"/>
    <col min="8433" max="8433" width="12" style="20" customWidth="1"/>
    <col min="8434" max="8435" width="10.28515625" style="20" customWidth="1"/>
    <col min="8436" max="8436" width="12.7109375" style="20" customWidth="1"/>
    <col min="8437" max="8681" width="8.85546875" style="20"/>
    <col min="8682" max="8682" width="62.140625" style="20" customWidth="1"/>
    <col min="8683" max="8685" width="11" style="20" customWidth="1"/>
    <col min="8686" max="8687" width="11.42578125" style="20" customWidth="1"/>
    <col min="8688" max="8688" width="11.28515625" style="20" customWidth="1"/>
    <col min="8689" max="8689" width="12" style="20" customWidth="1"/>
    <col min="8690" max="8691" width="10.28515625" style="20" customWidth="1"/>
    <col min="8692" max="8692" width="12.7109375" style="20" customWidth="1"/>
    <col min="8693" max="8937" width="8.85546875" style="20"/>
    <col min="8938" max="8938" width="62.140625" style="20" customWidth="1"/>
    <col min="8939" max="8941" width="11" style="20" customWidth="1"/>
    <col min="8942" max="8943" width="11.42578125" style="20" customWidth="1"/>
    <col min="8944" max="8944" width="11.28515625" style="20" customWidth="1"/>
    <col min="8945" max="8945" width="12" style="20" customWidth="1"/>
    <col min="8946" max="8947" width="10.28515625" style="20" customWidth="1"/>
    <col min="8948" max="8948" width="12.7109375" style="20" customWidth="1"/>
    <col min="8949" max="9193" width="8.85546875" style="20"/>
    <col min="9194" max="9194" width="62.140625" style="20" customWidth="1"/>
    <col min="9195" max="9197" width="11" style="20" customWidth="1"/>
    <col min="9198" max="9199" width="11.42578125" style="20" customWidth="1"/>
    <col min="9200" max="9200" width="11.28515625" style="20" customWidth="1"/>
    <col min="9201" max="9201" width="12" style="20" customWidth="1"/>
    <col min="9202" max="9203" width="10.28515625" style="20" customWidth="1"/>
    <col min="9204" max="9204" width="12.7109375" style="20" customWidth="1"/>
    <col min="9205" max="9449" width="8.85546875" style="20"/>
    <col min="9450" max="9450" width="62.140625" style="20" customWidth="1"/>
    <col min="9451" max="9453" width="11" style="20" customWidth="1"/>
    <col min="9454" max="9455" width="11.42578125" style="20" customWidth="1"/>
    <col min="9456" max="9456" width="11.28515625" style="20" customWidth="1"/>
    <col min="9457" max="9457" width="12" style="20" customWidth="1"/>
    <col min="9458" max="9459" width="10.28515625" style="20" customWidth="1"/>
    <col min="9460" max="9460" width="12.7109375" style="20" customWidth="1"/>
    <col min="9461" max="9705" width="8.85546875" style="20"/>
    <col min="9706" max="9706" width="62.140625" style="20" customWidth="1"/>
    <col min="9707" max="9709" width="11" style="20" customWidth="1"/>
    <col min="9710" max="9711" width="11.42578125" style="20" customWidth="1"/>
    <col min="9712" max="9712" width="11.28515625" style="20" customWidth="1"/>
    <col min="9713" max="9713" width="12" style="20" customWidth="1"/>
    <col min="9714" max="9715" width="10.28515625" style="20" customWidth="1"/>
    <col min="9716" max="9716" width="12.7109375" style="20" customWidth="1"/>
    <col min="9717" max="9961" width="8.85546875" style="20"/>
    <col min="9962" max="9962" width="62.140625" style="20" customWidth="1"/>
    <col min="9963" max="9965" width="11" style="20" customWidth="1"/>
    <col min="9966" max="9967" width="11.42578125" style="20" customWidth="1"/>
    <col min="9968" max="9968" width="11.28515625" style="20" customWidth="1"/>
    <col min="9969" max="9969" width="12" style="20" customWidth="1"/>
    <col min="9970" max="9971" width="10.28515625" style="20" customWidth="1"/>
    <col min="9972" max="9972" width="12.7109375" style="20" customWidth="1"/>
    <col min="9973" max="10217" width="8.85546875" style="20"/>
    <col min="10218" max="10218" width="62.140625" style="20" customWidth="1"/>
    <col min="10219" max="10221" width="11" style="20" customWidth="1"/>
    <col min="10222" max="10223" width="11.42578125" style="20" customWidth="1"/>
    <col min="10224" max="10224" width="11.28515625" style="20" customWidth="1"/>
    <col min="10225" max="10225" width="12" style="20" customWidth="1"/>
    <col min="10226" max="10227" width="10.28515625" style="20" customWidth="1"/>
    <col min="10228" max="10228" width="12.7109375" style="20" customWidth="1"/>
    <col min="10229" max="10473" width="8.85546875" style="20"/>
    <col min="10474" max="10474" width="62.140625" style="20" customWidth="1"/>
    <col min="10475" max="10477" width="11" style="20" customWidth="1"/>
    <col min="10478" max="10479" width="11.42578125" style="20" customWidth="1"/>
    <col min="10480" max="10480" width="11.28515625" style="20" customWidth="1"/>
    <col min="10481" max="10481" width="12" style="20" customWidth="1"/>
    <col min="10482" max="10483" width="10.28515625" style="20" customWidth="1"/>
    <col min="10484" max="10484" width="12.7109375" style="20" customWidth="1"/>
    <col min="10485" max="10729" width="8.85546875" style="20"/>
    <col min="10730" max="10730" width="62.140625" style="20" customWidth="1"/>
    <col min="10731" max="10733" width="11" style="20" customWidth="1"/>
    <col min="10734" max="10735" width="11.42578125" style="20" customWidth="1"/>
    <col min="10736" max="10736" width="11.28515625" style="20" customWidth="1"/>
    <col min="10737" max="10737" width="12" style="20" customWidth="1"/>
    <col min="10738" max="10739" width="10.28515625" style="20" customWidth="1"/>
    <col min="10740" max="10740" width="12.7109375" style="20" customWidth="1"/>
    <col min="10741" max="10985" width="8.85546875" style="20"/>
    <col min="10986" max="10986" width="62.140625" style="20" customWidth="1"/>
    <col min="10987" max="10989" width="11" style="20" customWidth="1"/>
    <col min="10990" max="10991" width="11.42578125" style="20" customWidth="1"/>
    <col min="10992" max="10992" width="11.28515625" style="20" customWidth="1"/>
    <col min="10993" max="10993" width="12" style="20" customWidth="1"/>
    <col min="10994" max="10995" width="10.28515625" style="20" customWidth="1"/>
    <col min="10996" max="10996" width="12.7109375" style="20" customWidth="1"/>
    <col min="10997" max="11241" width="8.85546875" style="20"/>
    <col min="11242" max="11242" width="62.140625" style="20" customWidth="1"/>
    <col min="11243" max="11245" width="11" style="20" customWidth="1"/>
    <col min="11246" max="11247" width="11.42578125" style="20" customWidth="1"/>
    <col min="11248" max="11248" width="11.28515625" style="20" customWidth="1"/>
    <col min="11249" max="11249" width="12" style="20" customWidth="1"/>
    <col min="11250" max="11251" width="10.28515625" style="20" customWidth="1"/>
    <col min="11252" max="11252" width="12.7109375" style="20" customWidth="1"/>
    <col min="11253" max="11497" width="8.85546875" style="20"/>
    <col min="11498" max="11498" width="62.140625" style="20" customWidth="1"/>
    <col min="11499" max="11501" width="11" style="20" customWidth="1"/>
    <col min="11502" max="11503" width="11.42578125" style="20" customWidth="1"/>
    <col min="11504" max="11504" width="11.28515625" style="20" customWidth="1"/>
    <col min="11505" max="11505" width="12" style="20" customWidth="1"/>
    <col min="11506" max="11507" width="10.28515625" style="20" customWidth="1"/>
    <col min="11508" max="11508" width="12.7109375" style="20" customWidth="1"/>
    <col min="11509" max="11753" width="8.85546875" style="20"/>
    <col min="11754" max="11754" width="62.140625" style="20" customWidth="1"/>
    <col min="11755" max="11757" width="11" style="20" customWidth="1"/>
    <col min="11758" max="11759" width="11.42578125" style="20" customWidth="1"/>
    <col min="11760" max="11760" width="11.28515625" style="20" customWidth="1"/>
    <col min="11761" max="11761" width="12" style="20" customWidth="1"/>
    <col min="11762" max="11763" width="10.28515625" style="20" customWidth="1"/>
    <col min="11764" max="11764" width="12.7109375" style="20" customWidth="1"/>
    <col min="11765" max="12009" width="8.85546875" style="20"/>
    <col min="12010" max="12010" width="62.140625" style="20" customWidth="1"/>
    <col min="12011" max="12013" width="11" style="20" customWidth="1"/>
    <col min="12014" max="12015" width="11.42578125" style="20" customWidth="1"/>
    <col min="12016" max="12016" width="11.28515625" style="20" customWidth="1"/>
    <col min="12017" max="12017" width="12" style="20" customWidth="1"/>
    <col min="12018" max="12019" width="10.28515625" style="20" customWidth="1"/>
    <col min="12020" max="12020" width="12.7109375" style="20" customWidth="1"/>
    <col min="12021" max="12265" width="8.85546875" style="20"/>
    <col min="12266" max="12266" width="62.140625" style="20" customWidth="1"/>
    <col min="12267" max="12269" width="11" style="20" customWidth="1"/>
    <col min="12270" max="12271" width="11.42578125" style="20" customWidth="1"/>
    <col min="12272" max="12272" width="11.28515625" style="20" customWidth="1"/>
    <col min="12273" max="12273" width="12" style="20" customWidth="1"/>
    <col min="12274" max="12275" width="10.28515625" style="20" customWidth="1"/>
    <col min="12276" max="12276" width="12.7109375" style="20" customWidth="1"/>
    <col min="12277" max="12521" width="8.85546875" style="20"/>
    <col min="12522" max="12522" width="62.140625" style="20" customWidth="1"/>
    <col min="12523" max="12525" width="11" style="20" customWidth="1"/>
    <col min="12526" max="12527" width="11.42578125" style="20" customWidth="1"/>
    <col min="12528" max="12528" width="11.28515625" style="20" customWidth="1"/>
    <col min="12529" max="12529" width="12" style="20" customWidth="1"/>
    <col min="12530" max="12531" width="10.28515625" style="20" customWidth="1"/>
    <col min="12532" max="12532" width="12.7109375" style="20" customWidth="1"/>
    <col min="12533" max="12777" width="8.85546875" style="20"/>
    <col min="12778" max="12778" width="62.140625" style="20" customWidth="1"/>
    <col min="12779" max="12781" width="11" style="20" customWidth="1"/>
    <col min="12782" max="12783" width="11.42578125" style="20" customWidth="1"/>
    <col min="12784" max="12784" width="11.28515625" style="20" customWidth="1"/>
    <col min="12785" max="12785" width="12" style="20" customWidth="1"/>
    <col min="12786" max="12787" width="10.28515625" style="20" customWidth="1"/>
    <col min="12788" max="12788" width="12.7109375" style="20" customWidth="1"/>
    <col min="12789" max="13033" width="8.85546875" style="20"/>
    <col min="13034" max="13034" width="62.140625" style="20" customWidth="1"/>
    <col min="13035" max="13037" width="11" style="20" customWidth="1"/>
    <col min="13038" max="13039" width="11.42578125" style="20" customWidth="1"/>
    <col min="13040" max="13040" width="11.28515625" style="20" customWidth="1"/>
    <col min="13041" max="13041" width="12" style="20" customWidth="1"/>
    <col min="13042" max="13043" width="10.28515625" style="20" customWidth="1"/>
    <col min="13044" max="13044" width="12.7109375" style="20" customWidth="1"/>
    <col min="13045" max="13289" width="8.85546875" style="20"/>
    <col min="13290" max="13290" width="62.140625" style="20" customWidth="1"/>
    <col min="13291" max="13293" width="11" style="20" customWidth="1"/>
    <col min="13294" max="13295" width="11.42578125" style="20" customWidth="1"/>
    <col min="13296" max="13296" width="11.28515625" style="20" customWidth="1"/>
    <col min="13297" max="13297" width="12" style="20" customWidth="1"/>
    <col min="13298" max="13299" width="10.28515625" style="20" customWidth="1"/>
    <col min="13300" max="13300" width="12.7109375" style="20" customWidth="1"/>
    <col min="13301" max="13545" width="8.85546875" style="20"/>
    <col min="13546" max="13546" width="62.140625" style="20" customWidth="1"/>
    <col min="13547" max="13549" width="11" style="20" customWidth="1"/>
    <col min="13550" max="13551" width="11.42578125" style="20" customWidth="1"/>
    <col min="13552" max="13552" width="11.28515625" style="20" customWidth="1"/>
    <col min="13553" max="13553" width="12" style="20" customWidth="1"/>
    <col min="13554" max="13555" width="10.28515625" style="20" customWidth="1"/>
    <col min="13556" max="13556" width="12.7109375" style="20" customWidth="1"/>
    <col min="13557" max="13801" width="8.85546875" style="20"/>
    <col min="13802" max="13802" width="62.140625" style="20" customWidth="1"/>
    <col min="13803" max="13805" width="11" style="20" customWidth="1"/>
    <col min="13806" max="13807" width="11.42578125" style="20" customWidth="1"/>
    <col min="13808" max="13808" width="11.28515625" style="20" customWidth="1"/>
    <col min="13809" max="13809" width="12" style="20" customWidth="1"/>
    <col min="13810" max="13811" width="10.28515625" style="20" customWidth="1"/>
    <col min="13812" max="13812" width="12.7109375" style="20" customWidth="1"/>
    <col min="13813" max="14057" width="8.85546875" style="20"/>
    <col min="14058" max="14058" width="62.140625" style="20" customWidth="1"/>
    <col min="14059" max="14061" width="11" style="20" customWidth="1"/>
    <col min="14062" max="14063" width="11.42578125" style="20" customWidth="1"/>
    <col min="14064" max="14064" width="11.28515625" style="20" customWidth="1"/>
    <col min="14065" max="14065" width="12" style="20" customWidth="1"/>
    <col min="14066" max="14067" width="10.28515625" style="20" customWidth="1"/>
    <col min="14068" max="14068" width="12.7109375" style="20" customWidth="1"/>
    <col min="14069" max="14313" width="8.85546875" style="20"/>
    <col min="14314" max="14314" width="62.140625" style="20" customWidth="1"/>
    <col min="14315" max="14317" width="11" style="20" customWidth="1"/>
    <col min="14318" max="14319" width="11.42578125" style="20" customWidth="1"/>
    <col min="14320" max="14320" width="11.28515625" style="20" customWidth="1"/>
    <col min="14321" max="14321" width="12" style="20" customWidth="1"/>
    <col min="14322" max="14323" width="10.28515625" style="20" customWidth="1"/>
    <col min="14324" max="14324" width="12.7109375" style="20" customWidth="1"/>
    <col min="14325" max="14569" width="8.85546875" style="20"/>
    <col min="14570" max="14570" width="62.140625" style="20" customWidth="1"/>
    <col min="14571" max="14573" width="11" style="20" customWidth="1"/>
    <col min="14574" max="14575" width="11.42578125" style="20" customWidth="1"/>
    <col min="14576" max="14576" width="11.28515625" style="20" customWidth="1"/>
    <col min="14577" max="14577" width="12" style="20" customWidth="1"/>
    <col min="14578" max="14579" width="10.28515625" style="20" customWidth="1"/>
    <col min="14580" max="14580" width="12.7109375" style="20" customWidth="1"/>
    <col min="14581" max="14825" width="8.85546875" style="20"/>
    <col min="14826" max="14826" width="62.140625" style="20" customWidth="1"/>
    <col min="14827" max="14829" width="11" style="20" customWidth="1"/>
    <col min="14830" max="14831" width="11.42578125" style="20" customWidth="1"/>
    <col min="14832" max="14832" width="11.28515625" style="20" customWidth="1"/>
    <col min="14833" max="14833" width="12" style="20" customWidth="1"/>
    <col min="14834" max="14835" width="10.28515625" style="20" customWidth="1"/>
    <col min="14836" max="14836" width="12.7109375" style="20" customWidth="1"/>
    <col min="14837" max="15081" width="8.85546875" style="20"/>
    <col min="15082" max="15082" width="62.140625" style="20" customWidth="1"/>
    <col min="15083" max="15085" width="11" style="20" customWidth="1"/>
    <col min="15086" max="15087" width="11.42578125" style="20" customWidth="1"/>
    <col min="15088" max="15088" width="11.28515625" style="20" customWidth="1"/>
    <col min="15089" max="15089" width="12" style="20" customWidth="1"/>
    <col min="15090" max="15091" width="10.28515625" style="20" customWidth="1"/>
    <col min="15092" max="15092" width="12.7109375" style="20" customWidth="1"/>
    <col min="15093" max="15337" width="8.85546875" style="20"/>
    <col min="15338" max="15338" width="62.140625" style="20" customWidth="1"/>
    <col min="15339" max="15341" width="11" style="20" customWidth="1"/>
    <col min="15342" max="15343" width="11.42578125" style="20" customWidth="1"/>
    <col min="15344" max="15344" width="11.28515625" style="20" customWidth="1"/>
    <col min="15345" max="15345" width="12" style="20" customWidth="1"/>
    <col min="15346" max="15347" width="10.28515625" style="20" customWidth="1"/>
    <col min="15348" max="15348" width="12.7109375" style="20" customWidth="1"/>
    <col min="15349" max="15593" width="8.85546875" style="20"/>
    <col min="15594" max="15594" width="62.140625" style="20" customWidth="1"/>
    <col min="15595" max="15597" width="11" style="20" customWidth="1"/>
    <col min="15598" max="15599" width="11.42578125" style="20" customWidth="1"/>
    <col min="15600" max="15600" width="11.28515625" style="20" customWidth="1"/>
    <col min="15601" max="15601" width="12" style="20" customWidth="1"/>
    <col min="15602" max="15603" width="10.28515625" style="20" customWidth="1"/>
    <col min="15604" max="15604" width="12.7109375" style="20" customWidth="1"/>
    <col min="15605" max="15849" width="8.85546875" style="20"/>
    <col min="15850" max="15850" width="62.140625" style="20" customWidth="1"/>
    <col min="15851" max="15853" width="11" style="20" customWidth="1"/>
    <col min="15854" max="15855" width="11.42578125" style="20" customWidth="1"/>
    <col min="15856" max="15856" width="11.28515625" style="20" customWidth="1"/>
    <col min="15857" max="15857" width="12" style="20" customWidth="1"/>
    <col min="15858" max="15859" width="10.28515625" style="20" customWidth="1"/>
    <col min="15860" max="15860" width="12.7109375" style="20" customWidth="1"/>
    <col min="15861" max="16105" width="8.85546875" style="20"/>
    <col min="16106" max="16106" width="62.140625" style="20" customWidth="1"/>
    <col min="16107" max="16109" width="11" style="20" customWidth="1"/>
    <col min="16110" max="16111" width="11.42578125" style="20" customWidth="1"/>
    <col min="16112" max="16112" width="11.28515625" style="20" customWidth="1"/>
    <col min="16113" max="16113" width="12" style="20" customWidth="1"/>
    <col min="16114" max="16115" width="10.28515625" style="20" customWidth="1"/>
    <col min="16116" max="16116" width="12.7109375" style="20" customWidth="1"/>
    <col min="16117" max="16376" width="8.85546875" style="20"/>
    <col min="16377" max="16384" width="8.85546875" style="20" customWidth="1"/>
  </cols>
  <sheetData>
    <row r="1" spans="1:8" s="200" customFormat="1" ht="26.45" customHeight="1" thickBot="1">
      <c r="A1" s="199" t="s">
        <v>73</v>
      </c>
    </row>
    <row r="2" spans="1:8" ht="42.6" customHeight="1" thickBot="1">
      <c r="A2" s="35" t="s">
        <v>21</v>
      </c>
      <c r="B2" s="113" t="s">
        <v>87</v>
      </c>
      <c r="C2" s="64" t="s">
        <v>83</v>
      </c>
      <c r="D2" s="90" t="s">
        <v>85</v>
      </c>
      <c r="E2" s="134" t="s">
        <v>86</v>
      </c>
      <c r="F2" s="165" t="s">
        <v>88</v>
      </c>
    </row>
    <row r="3" spans="1:8" ht="20.45" customHeight="1">
      <c r="A3" s="37" t="s">
        <v>69</v>
      </c>
      <c r="B3" s="168">
        <v>492</v>
      </c>
      <c r="C3" s="126">
        <v>478</v>
      </c>
      <c r="D3" s="91">
        <v>488</v>
      </c>
      <c r="E3" s="103">
        <f>D3/C3-1</f>
        <v>2.0920502092050208E-2</v>
      </c>
      <c r="F3" s="135">
        <f t="shared" ref="F3:F13" si="0">D3/B3-1</f>
        <v>-8.1300813008130524E-3</v>
      </c>
      <c r="G3" s="42"/>
    </row>
    <row r="4" spans="1:8" ht="20.45" customHeight="1">
      <c r="A4" s="38" t="s">
        <v>109</v>
      </c>
      <c r="B4" s="169">
        <v>194</v>
      </c>
      <c r="C4" s="127">
        <v>191</v>
      </c>
      <c r="D4" s="92">
        <v>188</v>
      </c>
      <c r="E4" s="103">
        <f t="shared" ref="E4:E35" si="1">D4/C4-1</f>
        <v>-1.5706806282722474E-2</v>
      </c>
      <c r="F4" s="135">
        <f t="shared" si="0"/>
        <v>-3.0927835051546393E-2</v>
      </c>
      <c r="G4" s="42"/>
    </row>
    <row r="5" spans="1:8" s="22" customFormat="1" ht="18" hidden="1" customHeight="1" outlineLevel="1">
      <c r="A5" s="21" t="s">
        <v>45</v>
      </c>
      <c r="B5" s="170">
        <v>0.39430894308943087</v>
      </c>
      <c r="C5" s="128">
        <v>0.39958158995815901</v>
      </c>
      <c r="D5" s="93">
        <f>D4/$D$3</f>
        <v>0.38524590163934425</v>
      </c>
      <c r="E5" s="104">
        <f t="shared" si="1"/>
        <v>-3.5876748776929146E-2</v>
      </c>
      <c r="F5" s="136">
        <f t="shared" si="0"/>
        <v>-2.298462058475581E-2</v>
      </c>
      <c r="G5" s="17"/>
      <c r="H5" s="17"/>
    </row>
    <row r="6" spans="1:8" ht="18" customHeight="1" collapsed="1">
      <c r="A6" s="36" t="s">
        <v>44</v>
      </c>
      <c r="B6" s="171">
        <v>171</v>
      </c>
      <c r="C6" s="129">
        <v>168</v>
      </c>
      <c r="D6" s="94">
        <v>165</v>
      </c>
      <c r="E6" s="105">
        <f>D6/C6-1</f>
        <v>-1.7857142857142905E-2</v>
      </c>
      <c r="F6" s="137">
        <f t="shared" si="0"/>
        <v>-3.5087719298245612E-2</v>
      </c>
    </row>
    <row r="7" spans="1:8" ht="18" hidden="1" customHeight="1" outlineLevel="1">
      <c r="A7" s="21" t="s">
        <v>46</v>
      </c>
      <c r="B7" s="172">
        <v>0.88144329896907214</v>
      </c>
      <c r="C7" s="77">
        <v>0.87958115183246077</v>
      </c>
      <c r="D7" s="95">
        <f>D6/$D$4</f>
        <v>0.87765957446808507</v>
      </c>
      <c r="E7" s="106">
        <f t="shared" si="1"/>
        <v>-2.1846504559270841E-3</v>
      </c>
      <c r="F7" s="138">
        <f t="shared" si="0"/>
        <v>-4.2926465098918065E-3</v>
      </c>
    </row>
    <row r="8" spans="1:8" ht="18" customHeight="1" collapsed="1">
      <c r="A8" s="36" t="s">
        <v>78</v>
      </c>
      <c r="B8" s="171">
        <v>14</v>
      </c>
      <c r="C8" s="129">
        <v>15</v>
      </c>
      <c r="D8" s="94">
        <v>15</v>
      </c>
      <c r="E8" s="106">
        <f t="shared" si="1"/>
        <v>0</v>
      </c>
      <c r="F8" s="138">
        <f t="shared" si="0"/>
        <v>7.1428571428571397E-2</v>
      </c>
    </row>
    <row r="9" spans="1:8" ht="18" hidden="1" customHeight="1" outlineLevel="1">
      <c r="A9" s="21" t="s">
        <v>46</v>
      </c>
      <c r="B9" s="172">
        <v>7.2164948453608241E-2</v>
      </c>
      <c r="C9" s="77">
        <v>7.8534031413612565E-2</v>
      </c>
      <c r="D9" s="95">
        <f>D8/$D$4</f>
        <v>7.9787234042553196E-2</v>
      </c>
      <c r="E9" s="106">
        <f>D9/C9-1</f>
        <v>1.5957446808510634E-2</v>
      </c>
      <c r="F9" s="138">
        <f t="shared" si="0"/>
        <v>0.10562310030395161</v>
      </c>
    </row>
    <row r="10" spans="1:8" ht="18" customHeight="1" collapsed="1">
      <c r="A10" s="39" t="s">
        <v>56</v>
      </c>
      <c r="B10" s="173">
        <v>3</v>
      </c>
      <c r="C10" s="130">
        <v>3</v>
      </c>
      <c r="D10" s="96">
        <v>3</v>
      </c>
      <c r="E10" s="107">
        <f t="shared" si="1"/>
        <v>0</v>
      </c>
      <c r="F10" s="139">
        <f t="shared" si="0"/>
        <v>0</v>
      </c>
    </row>
    <row r="11" spans="1:8" ht="18" hidden="1" customHeight="1" outlineLevel="1">
      <c r="A11" s="21" t="s">
        <v>46</v>
      </c>
      <c r="B11" s="172">
        <v>1.5463917525773196E-2</v>
      </c>
      <c r="C11" s="77">
        <v>1.5706806282722512E-2</v>
      </c>
      <c r="D11" s="95">
        <f>D10/$D$4</f>
        <v>1.5957446808510637E-2</v>
      </c>
      <c r="E11" s="107">
        <f t="shared" si="1"/>
        <v>1.5957446808510634E-2</v>
      </c>
      <c r="F11" s="139">
        <f t="shared" si="0"/>
        <v>3.1914893617021267E-2</v>
      </c>
    </row>
    <row r="12" spans="1:8" ht="18" customHeight="1" collapsed="1">
      <c r="A12" s="39" t="s">
        <v>75</v>
      </c>
      <c r="B12" s="173">
        <v>4</v>
      </c>
      <c r="C12" s="130">
        <v>3</v>
      </c>
      <c r="D12" s="96">
        <v>3</v>
      </c>
      <c r="E12" s="106">
        <f t="shared" si="1"/>
        <v>0</v>
      </c>
      <c r="F12" s="138">
        <f t="shared" si="0"/>
        <v>-0.25</v>
      </c>
    </row>
    <row r="13" spans="1:8" ht="18" hidden="1" customHeight="1" outlineLevel="1">
      <c r="A13" s="21" t="s">
        <v>46</v>
      </c>
      <c r="B13" s="172">
        <v>2.0618556701030927E-2</v>
      </c>
      <c r="C13" s="77">
        <v>1.5706806282722512E-2</v>
      </c>
      <c r="D13" s="95">
        <f>D12/$D$4</f>
        <v>1.5957446808510637E-2</v>
      </c>
      <c r="E13" s="106">
        <f>D13/C13-1</f>
        <v>1.5957446808510634E-2</v>
      </c>
      <c r="F13" s="138">
        <f t="shared" si="0"/>
        <v>-0.22606382978723405</v>
      </c>
    </row>
    <row r="14" spans="1:8" ht="18" customHeight="1" collapsed="1">
      <c r="A14" s="39" t="s">
        <v>79</v>
      </c>
      <c r="B14" s="173">
        <v>0</v>
      </c>
      <c r="C14" s="130">
        <v>0</v>
      </c>
      <c r="D14" s="96">
        <v>0</v>
      </c>
      <c r="E14" s="107" t="s">
        <v>82</v>
      </c>
      <c r="F14" s="139" t="s">
        <v>84</v>
      </c>
    </row>
    <row r="15" spans="1:8" ht="18" hidden="1" customHeight="1" outlineLevel="1">
      <c r="A15" s="21" t="s">
        <v>46</v>
      </c>
      <c r="B15" s="172">
        <v>0</v>
      </c>
      <c r="C15" s="77">
        <v>0</v>
      </c>
      <c r="D15" s="95">
        <f>D14/$D$4</f>
        <v>0</v>
      </c>
      <c r="E15" s="107" t="s">
        <v>82</v>
      </c>
      <c r="F15" s="139" t="s">
        <v>84</v>
      </c>
    </row>
    <row r="16" spans="1:8" ht="18" customHeight="1" collapsed="1">
      <c r="A16" s="39" t="s">
        <v>70</v>
      </c>
      <c r="B16" s="173">
        <v>1</v>
      </c>
      <c r="C16" s="130">
        <v>1</v>
      </c>
      <c r="D16" s="96">
        <v>1</v>
      </c>
      <c r="E16" s="106">
        <f t="shared" si="1"/>
        <v>0</v>
      </c>
      <c r="F16" s="138">
        <f>D16/B16-1</f>
        <v>0</v>
      </c>
    </row>
    <row r="17" spans="1:9" ht="18" hidden="1" customHeight="1" outlineLevel="1">
      <c r="A17" s="21" t="s">
        <v>46</v>
      </c>
      <c r="B17" s="172">
        <v>5.1546391752577319E-3</v>
      </c>
      <c r="C17" s="77">
        <v>5.235602094240838E-3</v>
      </c>
      <c r="D17" s="95">
        <f>D16/$D$4</f>
        <v>5.3191489361702126E-3</v>
      </c>
      <c r="E17" s="106">
        <f t="shared" si="1"/>
        <v>1.5957446808510634E-2</v>
      </c>
      <c r="F17" s="138">
        <f>D17/B17-1</f>
        <v>3.1914893617021267E-2</v>
      </c>
    </row>
    <row r="18" spans="1:9" ht="18" customHeight="1" collapsed="1">
      <c r="A18" s="39" t="s">
        <v>57</v>
      </c>
      <c r="B18" s="173">
        <v>1</v>
      </c>
      <c r="C18" s="130">
        <v>1</v>
      </c>
      <c r="D18" s="96">
        <v>1</v>
      </c>
      <c r="E18" s="106">
        <f t="shared" si="1"/>
        <v>0</v>
      </c>
      <c r="F18" s="138">
        <f>D18/B18-1</f>
        <v>0</v>
      </c>
      <c r="G18" s="25"/>
      <c r="H18" s="25"/>
    </row>
    <row r="19" spans="1:9" ht="18" hidden="1" customHeight="1" outlineLevel="1">
      <c r="A19" s="23" t="s">
        <v>46</v>
      </c>
      <c r="B19" s="172">
        <v>5.1546391752577319E-3</v>
      </c>
      <c r="C19" s="77">
        <v>5.235602094240838E-3</v>
      </c>
      <c r="D19" s="95">
        <f>D18/$D$4</f>
        <v>5.3191489361702126E-3</v>
      </c>
      <c r="E19" s="106">
        <f t="shared" si="1"/>
        <v>1.5957446808510634E-2</v>
      </c>
      <c r="F19" s="138">
        <f>D19/B19-1</f>
        <v>3.1914893617021267E-2</v>
      </c>
      <c r="G19" s="25"/>
      <c r="H19" s="25"/>
    </row>
    <row r="20" spans="1:9" ht="18" customHeight="1" collapsed="1">
      <c r="A20" s="39" t="s">
        <v>55</v>
      </c>
      <c r="B20" s="174">
        <v>0</v>
      </c>
      <c r="C20" s="131">
        <v>0</v>
      </c>
      <c r="D20" s="97">
        <v>0</v>
      </c>
      <c r="E20" s="108" t="s">
        <v>82</v>
      </c>
      <c r="F20" s="140" t="s">
        <v>84</v>
      </c>
      <c r="G20" s="25"/>
      <c r="H20" s="25"/>
    </row>
    <row r="21" spans="1:9" ht="18" hidden="1" customHeight="1" outlineLevel="1">
      <c r="A21" s="23" t="s">
        <v>46</v>
      </c>
      <c r="B21" s="172">
        <v>0</v>
      </c>
      <c r="C21" s="77">
        <v>0</v>
      </c>
      <c r="D21" s="95">
        <f>D20/$D$4</f>
        <v>0</v>
      </c>
      <c r="E21" s="107" t="s">
        <v>82</v>
      </c>
      <c r="F21" s="139" t="s">
        <v>84</v>
      </c>
      <c r="G21" s="25"/>
      <c r="H21" s="25"/>
    </row>
    <row r="22" spans="1:9" ht="18" hidden="1" customHeight="1" outlineLevel="1">
      <c r="A22" s="24" t="s">
        <v>23</v>
      </c>
      <c r="B22" s="175">
        <v>1</v>
      </c>
      <c r="C22" s="132">
        <v>0.99999999999999989</v>
      </c>
      <c r="D22" s="98">
        <f>SUM(D7,D9,D15,D17,D13,D11,D19,D21)</f>
        <v>1</v>
      </c>
      <c r="E22" s="109">
        <f t="shared" si="1"/>
        <v>0</v>
      </c>
      <c r="F22" s="141">
        <f t="shared" ref="F22:F35" si="2">D22/B22-1</f>
        <v>0</v>
      </c>
      <c r="G22" s="25"/>
      <c r="H22" s="25"/>
    </row>
    <row r="23" spans="1:9" ht="18" customHeight="1" collapsed="1">
      <c r="A23" s="40" t="s">
        <v>74</v>
      </c>
      <c r="B23" s="114">
        <v>84450.061000000016</v>
      </c>
      <c r="C23" s="73">
        <v>133847.1</v>
      </c>
      <c r="D23" s="99">
        <v>116356.98000000001</v>
      </c>
      <c r="E23" s="110">
        <f>D23/C23-1</f>
        <v>-0.13067238662623248</v>
      </c>
      <c r="F23" s="142">
        <f t="shared" si="2"/>
        <v>0.37781996391926809</v>
      </c>
      <c r="G23" s="179"/>
      <c r="H23" s="25"/>
    </row>
    <row r="24" spans="1:9" ht="18" customHeight="1">
      <c r="A24" s="36" t="s">
        <v>43</v>
      </c>
      <c r="B24" s="115">
        <v>78148.299999999988</v>
      </c>
      <c r="C24" s="74">
        <v>126260.5</v>
      </c>
      <c r="D24" s="100">
        <v>105229.18000000001</v>
      </c>
      <c r="E24" s="111">
        <f>D24/C24-1</f>
        <v>-0.1665708594532731</v>
      </c>
      <c r="F24" s="143">
        <f>D24/B24-1</f>
        <v>0.34653191432187302</v>
      </c>
      <c r="G24" s="179"/>
      <c r="H24" s="124"/>
    </row>
    <row r="25" spans="1:9" ht="18" hidden="1" customHeight="1" outlineLevel="1">
      <c r="A25" s="21" t="s">
        <v>47</v>
      </c>
      <c r="B25" s="172">
        <v>0.92537884608514342</v>
      </c>
      <c r="C25" s="77">
        <v>0.94331890642382232</v>
      </c>
      <c r="D25" s="95">
        <f>D24/$D$23</f>
        <v>0.90436499812903359</v>
      </c>
      <c r="E25" s="106">
        <f t="shared" si="1"/>
        <v>-4.1294527258512459E-2</v>
      </c>
      <c r="F25" s="138">
        <f t="shared" si="2"/>
        <v>-2.2708372949100664E-2</v>
      </c>
      <c r="G25" s="25"/>
      <c r="H25" s="25"/>
    </row>
    <row r="26" spans="1:9" ht="18" customHeight="1" collapsed="1">
      <c r="A26" s="39" t="s">
        <v>26</v>
      </c>
      <c r="B26" s="116">
        <v>0</v>
      </c>
      <c r="C26" s="75">
        <v>0</v>
      </c>
      <c r="D26" s="101">
        <v>0</v>
      </c>
      <c r="E26" s="107" t="s">
        <v>82</v>
      </c>
      <c r="F26" s="139" t="s">
        <v>84</v>
      </c>
      <c r="G26" s="25"/>
      <c r="H26" s="25"/>
    </row>
    <row r="27" spans="1:9" ht="18" hidden="1" customHeight="1" outlineLevel="1">
      <c r="A27" s="21" t="s">
        <v>47</v>
      </c>
      <c r="B27" s="172">
        <v>0</v>
      </c>
      <c r="C27" s="77">
        <v>0</v>
      </c>
      <c r="D27" s="95">
        <f>D26/$D$23</f>
        <v>0</v>
      </c>
      <c r="E27" s="121" t="s">
        <v>82</v>
      </c>
      <c r="F27" s="176" t="s">
        <v>84</v>
      </c>
      <c r="G27" s="25"/>
      <c r="H27" s="25"/>
    </row>
    <row r="28" spans="1:9" ht="18" customHeight="1" collapsed="1">
      <c r="A28" s="39" t="s">
        <v>76</v>
      </c>
      <c r="B28" s="117">
        <v>1074.0999999999999</v>
      </c>
      <c r="C28" s="76">
        <v>4671.9000000000005</v>
      </c>
      <c r="D28" s="102">
        <v>4837.54</v>
      </c>
      <c r="E28" s="107">
        <f t="shared" si="1"/>
        <v>3.5454525995847419E-2</v>
      </c>
      <c r="F28" s="139">
        <f t="shared" si="2"/>
        <v>3.5038078391211247</v>
      </c>
      <c r="G28" s="164"/>
      <c r="H28" s="164"/>
      <c r="I28" s="164"/>
    </row>
    <row r="29" spans="1:9" ht="18" hidden="1" customHeight="1" outlineLevel="1">
      <c r="A29" s="21" t="s">
        <v>47</v>
      </c>
      <c r="B29" s="172">
        <v>1.2718759315046554E-2</v>
      </c>
      <c r="C29" s="77">
        <v>3.4904753259502826E-2</v>
      </c>
      <c r="D29" s="95">
        <f>D28/$D$23</f>
        <v>4.1574987594212222E-2</v>
      </c>
      <c r="E29" s="106">
        <f t="shared" si="1"/>
        <v>0.19109816606119168</v>
      </c>
      <c r="F29" s="138">
        <f t="shared" si="2"/>
        <v>2.268792699381311</v>
      </c>
      <c r="G29" s="25"/>
      <c r="H29" s="25"/>
    </row>
    <row r="30" spans="1:9" ht="18" customHeight="1" collapsed="1">
      <c r="A30" s="39" t="s">
        <v>80</v>
      </c>
      <c r="B30" s="117">
        <v>5217.8</v>
      </c>
      <c r="C30" s="76">
        <v>2855.9</v>
      </c>
      <c r="D30" s="102">
        <v>5920.68</v>
      </c>
      <c r="E30" s="107">
        <f t="shared" si="1"/>
        <v>1.0731398158198817</v>
      </c>
      <c r="F30" s="139">
        <f t="shared" si="2"/>
        <v>0.13470811453102849</v>
      </c>
      <c r="G30" s="25"/>
      <c r="H30" s="25"/>
    </row>
    <row r="31" spans="1:9" ht="18" hidden="1" customHeight="1" outlineLevel="1">
      <c r="A31" s="21" t="s">
        <v>47</v>
      </c>
      <c r="B31" s="172">
        <v>6.17856273662135E-2</v>
      </c>
      <c r="C31" s="77">
        <v>2.1337033077294912E-2</v>
      </c>
      <c r="D31" s="95">
        <f>D30/$D$23</f>
        <v>5.0883754459766832E-2</v>
      </c>
      <c r="E31" s="123">
        <f t="shared" si="1"/>
        <v>1.3847624116922361</v>
      </c>
      <c r="F31" s="144">
        <f t="shared" si="2"/>
        <v>-0.17644674613125622</v>
      </c>
      <c r="G31" s="25"/>
      <c r="H31" s="25"/>
    </row>
    <row r="32" spans="1:9" ht="18" customHeight="1" collapsed="1">
      <c r="A32" s="39" t="s">
        <v>24</v>
      </c>
      <c r="B32" s="117">
        <v>9.6999999999999993</v>
      </c>
      <c r="C32" s="76">
        <v>53.5</v>
      </c>
      <c r="D32" s="102">
        <v>28.230000000000004</v>
      </c>
      <c r="E32" s="107">
        <f>D32/C32-1</f>
        <v>-0.47233644859813073</v>
      </c>
      <c r="F32" s="139">
        <f t="shared" si="2"/>
        <v>1.9103092783505162</v>
      </c>
      <c r="G32" s="25"/>
      <c r="H32" s="25"/>
    </row>
    <row r="33" spans="1:8" ht="18" hidden="1" customHeight="1" outlineLevel="1">
      <c r="A33" s="21" t="s">
        <v>47</v>
      </c>
      <c r="B33" s="172">
        <v>1.1486078145047163E-4</v>
      </c>
      <c r="C33" s="77">
        <v>3.9970981814323956E-4</v>
      </c>
      <c r="D33" s="95">
        <f>D32/$D$23</f>
        <v>2.4261544086139053E-4</v>
      </c>
      <c r="E33" s="106">
        <f t="shared" si="1"/>
        <v>-0.39302106215853039</v>
      </c>
      <c r="F33" s="138">
        <f t="shared" si="2"/>
        <v>1.1122565752872502</v>
      </c>
      <c r="G33" s="25"/>
      <c r="H33" s="25"/>
    </row>
    <row r="34" spans="1:8" ht="18" customHeight="1" collapsed="1">
      <c r="A34" s="41" t="s">
        <v>58</v>
      </c>
      <c r="B34" s="116">
        <v>0.161</v>
      </c>
      <c r="C34" s="75">
        <v>5.3</v>
      </c>
      <c r="D34" s="101">
        <v>263.59000000000003</v>
      </c>
      <c r="E34" s="107">
        <f>D34/C34-1</f>
        <v>48.733962264150954</v>
      </c>
      <c r="F34" s="139">
        <f>D34/B34-1</f>
        <v>1636.2049689440996</v>
      </c>
      <c r="G34" s="180"/>
      <c r="H34" s="180"/>
    </row>
    <row r="35" spans="1:8" ht="18" hidden="1" customHeight="1" outlineLevel="1">
      <c r="A35" s="21" t="s">
        <v>47</v>
      </c>
      <c r="B35" s="172">
        <v>1.9064521457243231E-6</v>
      </c>
      <c r="C35" s="77">
        <v>3.9597421236619994E-5</v>
      </c>
      <c r="D35" s="95">
        <f>D34/$D$23</f>
        <v>2.2653561479509007E-3</v>
      </c>
      <c r="E35" s="106">
        <f t="shared" si="1"/>
        <v>56.209688843471511</v>
      </c>
      <c r="F35" s="138">
        <f t="shared" si="2"/>
        <v>1187.25754584583</v>
      </c>
      <c r="G35" s="25"/>
      <c r="H35" s="25"/>
    </row>
    <row r="36" spans="1:8" ht="18" customHeight="1" collapsed="1" thickBot="1">
      <c r="A36" s="155" t="s">
        <v>25</v>
      </c>
      <c r="B36" s="154">
        <v>0</v>
      </c>
      <c r="C36" s="156">
        <v>0</v>
      </c>
      <c r="D36" s="157">
        <v>76.11</v>
      </c>
      <c r="E36" s="112" t="s">
        <v>82</v>
      </c>
      <c r="F36" s="145" t="s">
        <v>82</v>
      </c>
      <c r="G36" s="25"/>
      <c r="H36" s="25"/>
    </row>
    <row r="37" spans="1:8" ht="18" hidden="1" customHeight="1" outlineLevel="1">
      <c r="A37" s="148" t="s">
        <v>47</v>
      </c>
      <c r="B37" s="150">
        <v>0</v>
      </c>
      <c r="C37" s="149">
        <v>0</v>
      </c>
      <c r="D37" s="151">
        <f>D36/$D$23</f>
        <v>6.5410772950621435E-4</v>
      </c>
      <c r="E37" s="152" t="s">
        <v>82</v>
      </c>
      <c r="F37" s="158" t="s">
        <v>82</v>
      </c>
      <c r="G37" s="25"/>
      <c r="H37" s="25"/>
    </row>
    <row r="38" spans="1:8" ht="18" hidden="1" customHeight="1" outlineLevel="1" thickBot="1">
      <c r="A38" s="153" t="s">
        <v>23</v>
      </c>
      <c r="B38" s="160">
        <v>1.0029946692400846</v>
      </c>
      <c r="C38" s="159">
        <v>0.99999999999999989</v>
      </c>
      <c r="D38" s="161">
        <f>SUM(D25,D31,D33,D29,D27,D35,D37)</f>
        <v>0.99998581950133103</v>
      </c>
      <c r="E38" s="162">
        <f>D38/C38-1</f>
        <v>-1.4180498668858732E-5</v>
      </c>
      <c r="F38" s="163">
        <f>D38/B38-1</f>
        <v>-2.9998661319239339E-3</v>
      </c>
      <c r="G38" s="25"/>
      <c r="H38" s="25"/>
    </row>
    <row r="39" spans="1:8" s="201" customFormat="1" ht="7.5" customHeight="1" collapsed="1"/>
    <row r="40" spans="1:8" s="14" customFormat="1" ht="16.5" customHeight="1">
      <c r="A40" s="202" t="s">
        <v>28</v>
      </c>
      <c r="B40" s="202"/>
      <c r="C40" s="202"/>
      <c r="D40" s="202"/>
      <c r="E40" s="202"/>
      <c r="F40" s="202"/>
    </row>
    <row r="41" spans="1:8" ht="38.25" customHeight="1">
      <c r="A41" s="203" t="s">
        <v>89</v>
      </c>
      <c r="B41" s="203"/>
      <c r="C41" s="203"/>
      <c r="D41" s="203"/>
      <c r="E41" s="203"/>
      <c r="F41" s="203"/>
    </row>
    <row r="42" spans="1:8" s="25" customFormat="1" ht="17.25" customHeight="1" collapsed="1">
      <c r="A42" s="202" t="s">
        <v>59</v>
      </c>
      <c r="B42" s="202"/>
      <c r="C42" s="202"/>
      <c r="D42" s="202"/>
      <c r="E42" s="202"/>
      <c r="F42" s="202"/>
    </row>
    <row r="43" spans="1:8">
      <c r="C43" s="125"/>
    </row>
    <row r="121" spans="1:1">
      <c r="A121" s="20" t="s">
        <v>48</v>
      </c>
    </row>
  </sheetData>
  <mergeCells count="5">
    <mergeCell ref="A1:XFD1"/>
    <mergeCell ref="A39:XFD39"/>
    <mergeCell ref="A40:F40"/>
    <mergeCell ref="A41:F41"/>
    <mergeCell ref="A42:F42"/>
  </mergeCells>
  <conditionalFormatting sqref="E3:F38">
    <cfRule type="cellIs" dxfId="2" priority="3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</sheetPr>
  <dimension ref="A1:K26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17" width="12.85546875" style="1" customWidth="1"/>
    <col min="18" max="20" width="11.7109375" style="1" customWidth="1"/>
    <col min="21" max="245" width="9.140625" style="1"/>
    <col min="246" max="246" width="10.28515625" style="1" customWidth="1"/>
    <col min="247" max="247" width="10.7109375" style="1" customWidth="1"/>
    <col min="248" max="248" width="17.7109375" style="1" customWidth="1"/>
    <col min="249" max="249" width="16" style="1" customWidth="1"/>
    <col min="250" max="250" width="14.42578125" style="1" customWidth="1"/>
    <col min="251" max="263" width="11.7109375" style="1" customWidth="1"/>
    <col min="264" max="501" width="9.140625" style="1"/>
    <col min="502" max="502" width="10.28515625" style="1" customWidth="1"/>
    <col min="503" max="503" width="10.7109375" style="1" customWidth="1"/>
    <col min="504" max="504" width="17.7109375" style="1" customWidth="1"/>
    <col min="505" max="505" width="16" style="1" customWidth="1"/>
    <col min="506" max="506" width="14.42578125" style="1" customWidth="1"/>
    <col min="507" max="519" width="11.7109375" style="1" customWidth="1"/>
    <col min="520" max="757" width="9.140625" style="1"/>
    <col min="758" max="758" width="10.28515625" style="1" customWidth="1"/>
    <col min="759" max="759" width="10.7109375" style="1" customWidth="1"/>
    <col min="760" max="760" width="17.7109375" style="1" customWidth="1"/>
    <col min="761" max="761" width="16" style="1" customWidth="1"/>
    <col min="762" max="762" width="14.42578125" style="1" customWidth="1"/>
    <col min="763" max="775" width="11.7109375" style="1" customWidth="1"/>
    <col min="776" max="1013" width="9.140625" style="1"/>
    <col min="1014" max="1014" width="10.28515625" style="1" customWidth="1"/>
    <col min="1015" max="1015" width="10.7109375" style="1" customWidth="1"/>
    <col min="1016" max="1016" width="17.7109375" style="1" customWidth="1"/>
    <col min="1017" max="1017" width="16" style="1" customWidth="1"/>
    <col min="1018" max="1018" width="14.42578125" style="1" customWidth="1"/>
    <col min="1019" max="1031" width="11.7109375" style="1" customWidth="1"/>
    <col min="1032" max="1269" width="9.140625" style="1"/>
    <col min="1270" max="1270" width="10.28515625" style="1" customWidth="1"/>
    <col min="1271" max="1271" width="10.7109375" style="1" customWidth="1"/>
    <col min="1272" max="1272" width="17.7109375" style="1" customWidth="1"/>
    <col min="1273" max="1273" width="16" style="1" customWidth="1"/>
    <col min="1274" max="1274" width="14.42578125" style="1" customWidth="1"/>
    <col min="1275" max="1287" width="11.7109375" style="1" customWidth="1"/>
    <col min="1288" max="1525" width="9.140625" style="1"/>
    <col min="1526" max="1526" width="10.28515625" style="1" customWidth="1"/>
    <col min="1527" max="1527" width="10.7109375" style="1" customWidth="1"/>
    <col min="1528" max="1528" width="17.7109375" style="1" customWidth="1"/>
    <col min="1529" max="1529" width="16" style="1" customWidth="1"/>
    <col min="1530" max="1530" width="14.42578125" style="1" customWidth="1"/>
    <col min="1531" max="1543" width="11.7109375" style="1" customWidth="1"/>
    <col min="1544" max="1781" width="9.140625" style="1"/>
    <col min="1782" max="1782" width="10.28515625" style="1" customWidth="1"/>
    <col min="1783" max="1783" width="10.7109375" style="1" customWidth="1"/>
    <col min="1784" max="1784" width="17.7109375" style="1" customWidth="1"/>
    <col min="1785" max="1785" width="16" style="1" customWidth="1"/>
    <col min="1786" max="1786" width="14.42578125" style="1" customWidth="1"/>
    <col min="1787" max="1799" width="11.7109375" style="1" customWidth="1"/>
    <col min="1800" max="2037" width="9.140625" style="1"/>
    <col min="2038" max="2038" width="10.28515625" style="1" customWidth="1"/>
    <col min="2039" max="2039" width="10.7109375" style="1" customWidth="1"/>
    <col min="2040" max="2040" width="17.7109375" style="1" customWidth="1"/>
    <col min="2041" max="2041" width="16" style="1" customWidth="1"/>
    <col min="2042" max="2042" width="14.42578125" style="1" customWidth="1"/>
    <col min="2043" max="2055" width="11.7109375" style="1" customWidth="1"/>
    <col min="2056" max="2293" width="9.140625" style="1"/>
    <col min="2294" max="2294" width="10.28515625" style="1" customWidth="1"/>
    <col min="2295" max="2295" width="10.7109375" style="1" customWidth="1"/>
    <col min="2296" max="2296" width="17.7109375" style="1" customWidth="1"/>
    <col min="2297" max="2297" width="16" style="1" customWidth="1"/>
    <col min="2298" max="2298" width="14.42578125" style="1" customWidth="1"/>
    <col min="2299" max="2311" width="11.7109375" style="1" customWidth="1"/>
    <col min="2312" max="2549" width="9.140625" style="1"/>
    <col min="2550" max="2550" width="10.28515625" style="1" customWidth="1"/>
    <col min="2551" max="2551" width="10.7109375" style="1" customWidth="1"/>
    <col min="2552" max="2552" width="17.7109375" style="1" customWidth="1"/>
    <col min="2553" max="2553" width="16" style="1" customWidth="1"/>
    <col min="2554" max="2554" width="14.42578125" style="1" customWidth="1"/>
    <col min="2555" max="2567" width="11.7109375" style="1" customWidth="1"/>
    <col min="2568" max="2805" width="9.140625" style="1"/>
    <col min="2806" max="2806" width="10.28515625" style="1" customWidth="1"/>
    <col min="2807" max="2807" width="10.7109375" style="1" customWidth="1"/>
    <col min="2808" max="2808" width="17.7109375" style="1" customWidth="1"/>
    <col min="2809" max="2809" width="16" style="1" customWidth="1"/>
    <col min="2810" max="2810" width="14.42578125" style="1" customWidth="1"/>
    <col min="2811" max="2823" width="11.7109375" style="1" customWidth="1"/>
    <col min="2824" max="3061" width="9.140625" style="1"/>
    <col min="3062" max="3062" width="10.28515625" style="1" customWidth="1"/>
    <col min="3063" max="3063" width="10.7109375" style="1" customWidth="1"/>
    <col min="3064" max="3064" width="17.7109375" style="1" customWidth="1"/>
    <col min="3065" max="3065" width="16" style="1" customWidth="1"/>
    <col min="3066" max="3066" width="14.42578125" style="1" customWidth="1"/>
    <col min="3067" max="3079" width="11.7109375" style="1" customWidth="1"/>
    <col min="3080" max="3317" width="9.140625" style="1"/>
    <col min="3318" max="3318" width="10.28515625" style="1" customWidth="1"/>
    <col min="3319" max="3319" width="10.7109375" style="1" customWidth="1"/>
    <col min="3320" max="3320" width="17.7109375" style="1" customWidth="1"/>
    <col min="3321" max="3321" width="16" style="1" customWidth="1"/>
    <col min="3322" max="3322" width="14.42578125" style="1" customWidth="1"/>
    <col min="3323" max="3335" width="11.7109375" style="1" customWidth="1"/>
    <col min="3336" max="3573" width="9.140625" style="1"/>
    <col min="3574" max="3574" width="10.28515625" style="1" customWidth="1"/>
    <col min="3575" max="3575" width="10.7109375" style="1" customWidth="1"/>
    <col min="3576" max="3576" width="17.7109375" style="1" customWidth="1"/>
    <col min="3577" max="3577" width="16" style="1" customWidth="1"/>
    <col min="3578" max="3578" width="14.42578125" style="1" customWidth="1"/>
    <col min="3579" max="3591" width="11.7109375" style="1" customWidth="1"/>
    <col min="3592" max="3829" width="9.140625" style="1"/>
    <col min="3830" max="3830" width="10.28515625" style="1" customWidth="1"/>
    <col min="3831" max="3831" width="10.7109375" style="1" customWidth="1"/>
    <col min="3832" max="3832" width="17.7109375" style="1" customWidth="1"/>
    <col min="3833" max="3833" width="16" style="1" customWidth="1"/>
    <col min="3834" max="3834" width="14.42578125" style="1" customWidth="1"/>
    <col min="3835" max="3847" width="11.7109375" style="1" customWidth="1"/>
    <col min="3848" max="4085" width="9.140625" style="1"/>
    <col min="4086" max="4086" width="10.28515625" style="1" customWidth="1"/>
    <col min="4087" max="4087" width="10.7109375" style="1" customWidth="1"/>
    <col min="4088" max="4088" width="17.7109375" style="1" customWidth="1"/>
    <col min="4089" max="4089" width="16" style="1" customWidth="1"/>
    <col min="4090" max="4090" width="14.42578125" style="1" customWidth="1"/>
    <col min="4091" max="4103" width="11.7109375" style="1" customWidth="1"/>
    <col min="4104" max="4341" width="9.140625" style="1"/>
    <col min="4342" max="4342" width="10.28515625" style="1" customWidth="1"/>
    <col min="4343" max="4343" width="10.7109375" style="1" customWidth="1"/>
    <col min="4344" max="4344" width="17.7109375" style="1" customWidth="1"/>
    <col min="4345" max="4345" width="16" style="1" customWidth="1"/>
    <col min="4346" max="4346" width="14.42578125" style="1" customWidth="1"/>
    <col min="4347" max="4359" width="11.7109375" style="1" customWidth="1"/>
    <col min="4360" max="4597" width="9.140625" style="1"/>
    <col min="4598" max="4598" width="10.28515625" style="1" customWidth="1"/>
    <col min="4599" max="4599" width="10.7109375" style="1" customWidth="1"/>
    <col min="4600" max="4600" width="17.7109375" style="1" customWidth="1"/>
    <col min="4601" max="4601" width="16" style="1" customWidth="1"/>
    <col min="4602" max="4602" width="14.42578125" style="1" customWidth="1"/>
    <col min="4603" max="4615" width="11.7109375" style="1" customWidth="1"/>
    <col min="4616" max="4853" width="9.140625" style="1"/>
    <col min="4854" max="4854" width="10.28515625" style="1" customWidth="1"/>
    <col min="4855" max="4855" width="10.7109375" style="1" customWidth="1"/>
    <col min="4856" max="4856" width="17.7109375" style="1" customWidth="1"/>
    <col min="4857" max="4857" width="16" style="1" customWidth="1"/>
    <col min="4858" max="4858" width="14.42578125" style="1" customWidth="1"/>
    <col min="4859" max="4871" width="11.7109375" style="1" customWidth="1"/>
    <col min="4872" max="5109" width="9.140625" style="1"/>
    <col min="5110" max="5110" width="10.28515625" style="1" customWidth="1"/>
    <col min="5111" max="5111" width="10.7109375" style="1" customWidth="1"/>
    <col min="5112" max="5112" width="17.7109375" style="1" customWidth="1"/>
    <col min="5113" max="5113" width="16" style="1" customWidth="1"/>
    <col min="5114" max="5114" width="14.42578125" style="1" customWidth="1"/>
    <col min="5115" max="5127" width="11.7109375" style="1" customWidth="1"/>
    <col min="5128" max="5365" width="9.140625" style="1"/>
    <col min="5366" max="5366" width="10.28515625" style="1" customWidth="1"/>
    <col min="5367" max="5367" width="10.7109375" style="1" customWidth="1"/>
    <col min="5368" max="5368" width="17.7109375" style="1" customWidth="1"/>
    <col min="5369" max="5369" width="16" style="1" customWidth="1"/>
    <col min="5370" max="5370" width="14.42578125" style="1" customWidth="1"/>
    <col min="5371" max="5383" width="11.7109375" style="1" customWidth="1"/>
    <col min="5384" max="5621" width="9.140625" style="1"/>
    <col min="5622" max="5622" width="10.28515625" style="1" customWidth="1"/>
    <col min="5623" max="5623" width="10.7109375" style="1" customWidth="1"/>
    <col min="5624" max="5624" width="17.7109375" style="1" customWidth="1"/>
    <col min="5625" max="5625" width="16" style="1" customWidth="1"/>
    <col min="5626" max="5626" width="14.42578125" style="1" customWidth="1"/>
    <col min="5627" max="5639" width="11.7109375" style="1" customWidth="1"/>
    <col min="5640" max="5877" width="9.140625" style="1"/>
    <col min="5878" max="5878" width="10.28515625" style="1" customWidth="1"/>
    <col min="5879" max="5879" width="10.7109375" style="1" customWidth="1"/>
    <col min="5880" max="5880" width="17.7109375" style="1" customWidth="1"/>
    <col min="5881" max="5881" width="16" style="1" customWidth="1"/>
    <col min="5882" max="5882" width="14.42578125" style="1" customWidth="1"/>
    <col min="5883" max="5895" width="11.7109375" style="1" customWidth="1"/>
    <col min="5896" max="6133" width="9.140625" style="1"/>
    <col min="6134" max="6134" width="10.28515625" style="1" customWidth="1"/>
    <col min="6135" max="6135" width="10.7109375" style="1" customWidth="1"/>
    <col min="6136" max="6136" width="17.7109375" style="1" customWidth="1"/>
    <col min="6137" max="6137" width="16" style="1" customWidth="1"/>
    <col min="6138" max="6138" width="14.42578125" style="1" customWidth="1"/>
    <col min="6139" max="6151" width="11.7109375" style="1" customWidth="1"/>
    <col min="6152" max="6389" width="9.140625" style="1"/>
    <col min="6390" max="6390" width="10.28515625" style="1" customWidth="1"/>
    <col min="6391" max="6391" width="10.7109375" style="1" customWidth="1"/>
    <col min="6392" max="6392" width="17.7109375" style="1" customWidth="1"/>
    <col min="6393" max="6393" width="16" style="1" customWidth="1"/>
    <col min="6394" max="6394" width="14.42578125" style="1" customWidth="1"/>
    <col min="6395" max="6407" width="11.7109375" style="1" customWidth="1"/>
    <col min="6408" max="6645" width="9.140625" style="1"/>
    <col min="6646" max="6646" width="10.28515625" style="1" customWidth="1"/>
    <col min="6647" max="6647" width="10.7109375" style="1" customWidth="1"/>
    <col min="6648" max="6648" width="17.7109375" style="1" customWidth="1"/>
    <col min="6649" max="6649" width="16" style="1" customWidth="1"/>
    <col min="6650" max="6650" width="14.42578125" style="1" customWidth="1"/>
    <col min="6651" max="6663" width="11.7109375" style="1" customWidth="1"/>
    <col min="6664" max="6901" width="9.140625" style="1"/>
    <col min="6902" max="6902" width="10.28515625" style="1" customWidth="1"/>
    <col min="6903" max="6903" width="10.7109375" style="1" customWidth="1"/>
    <col min="6904" max="6904" width="17.7109375" style="1" customWidth="1"/>
    <col min="6905" max="6905" width="16" style="1" customWidth="1"/>
    <col min="6906" max="6906" width="14.42578125" style="1" customWidth="1"/>
    <col min="6907" max="6919" width="11.7109375" style="1" customWidth="1"/>
    <col min="6920" max="7157" width="9.140625" style="1"/>
    <col min="7158" max="7158" width="10.28515625" style="1" customWidth="1"/>
    <col min="7159" max="7159" width="10.7109375" style="1" customWidth="1"/>
    <col min="7160" max="7160" width="17.7109375" style="1" customWidth="1"/>
    <col min="7161" max="7161" width="16" style="1" customWidth="1"/>
    <col min="7162" max="7162" width="14.42578125" style="1" customWidth="1"/>
    <col min="7163" max="7175" width="11.7109375" style="1" customWidth="1"/>
    <col min="7176" max="7413" width="9.140625" style="1"/>
    <col min="7414" max="7414" width="10.28515625" style="1" customWidth="1"/>
    <col min="7415" max="7415" width="10.7109375" style="1" customWidth="1"/>
    <col min="7416" max="7416" width="17.7109375" style="1" customWidth="1"/>
    <col min="7417" max="7417" width="16" style="1" customWidth="1"/>
    <col min="7418" max="7418" width="14.42578125" style="1" customWidth="1"/>
    <col min="7419" max="7431" width="11.7109375" style="1" customWidth="1"/>
    <col min="7432" max="7669" width="9.140625" style="1"/>
    <col min="7670" max="7670" width="10.28515625" style="1" customWidth="1"/>
    <col min="7671" max="7671" width="10.7109375" style="1" customWidth="1"/>
    <col min="7672" max="7672" width="17.7109375" style="1" customWidth="1"/>
    <col min="7673" max="7673" width="16" style="1" customWidth="1"/>
    <col min="7674" max="7674" width="14.42578125" style="1" customWidth="1"/>
    <col min="7675" max="7687" width="11.7109375" style="1" customWidth="1"/>
    <col min="7688" max="7925" width="9.140625" style="1"/>
    <col min="7926" max="7926" width="10.28515625" style="1" customWidth="1"/>
    <col min="7927" max="7927" width="10.7109375" style="1" customWidth="1"/>
    <col min="7928" max="7928" width="17.7109375" style="1" customWidth="1"/>
    <col min="7929" max="7929" width="16" style="1" customWidth="1"/>
    <col min="7930" max="7930" width="14.42578125" style="1" customWidth="1"/>
    <col min="7931" max="7943" width="11.7109375" style="1" customWidth="1"/>
    <col min="7944" max="8181" width="9.140625" style="1"/>
    <col min="8182" max="8182" width="10.28515625" style="1" customWidth="1"/>
    <col min="8183" max="8183" width="10.7109375" style="1" customWidth="1"/>
    <col min="8184" max="8184" width="17.7109375" style="1" customWidth="1"/>
    <col min="8185" max="8185" width="16" style="1" customWidth="1"/>
    <col min="8186" max="8186" width="14.42578125" style="1" customWidth="1"/>
    <col min="8187" max="8199" width="11.7109375" style="1" customWidth="1"/>
    <col min="8200" max="8437" width="9.140625" style="1"/>
    <col min="8438" max="8438" width="10.28515625" style="1" customWidth="1"/>
    <col min="8439" max="8439" width="10.7109375" style="1" customWidth="1"/>
    <col min="8440" max="8440" width="17.7109375" style="1" customWidth="1"/>
    <col min="8441" max="8441" width="16" style="1" customWidth="1"/>
    <col min="8442" max="8442" width="14.42578125" style="1" customWidth="1"/>
    <col min="8443" max="8455" width="11.7109375" style="1" customWidth="1"/>
    <col min="8456" max="8693" width="9.140625" style="1"/>
    <col min="8694" max="8694" width="10.28515625" style="1" customWidth="1"/>
    <col min="8695" max="8695" width="10.7109375" style="1" customWidth="1"/>
    <col min="8696" max="8696" width="17.7109375" style="1" customWidth="1"/>
    <col min="8697" max="8697" width="16" style="1" customWidth="1"/>
    <col min="8698" max="8698" width="14.42578125" style="1" customWidth="1"/>
    <col min="8699" max="8711" width="11.7109375" style="1" customWidth="1"/>
    <col min="8712" max="8949" width="9.140625" style="1"/>
    <col min="8950" max="8950" width="10.28515625" style="1" customWidth="1"/>
    <col min="8951" max="8951" width="10.7109375" style="1" customWidth="1"/>
    <col min="8952" max="8952" width="17.7109375" style="1" customWidth="1"/>
    <col min="8953" max="8953" width="16" style="1" customWidth="1"/>
    <col min="8954" max="8954" width="14.42578125" style="1" customWidth="1"/>
    <col min="8955" max="8967" width="11.7109375" style="1" customWidth="1"/>
    <col min="8968" max="9205" width="9.140625" style="1"/>
    <col min="9206" max="9206" width="10.28515625" style="1" customWidth="1"/>
    <col min="9207" max="9207" width="10.7109375" style="1" customWidth="1"/>
    <col min="9208" max="9208" width="17.7109375" style="1" customWidth="1"/>
    <col min="9209" max="9209" width="16" style="1" customWidth="1"/>
    <col min="9210" max="9210" width="14.42578125" style="1" customWidth="1"/>
    <col min="9211" max="9223" width="11.7109375" style="1" customWidth="1"/>
    <col min="9224" max="9461" width="9.140625" style="1"/>
    <col min="9462" max="9462" width="10.28515625" style="1" customWidth="1"/>
    <col min="9463" max="9463" width="10.7109375" style="1" customWidth="1"/>
    <col min="9464" max="9464" width="17.7109375" style="1" customWidth="1"/>
    <col min="9465" max="9465" width="16" style="1" customWidth="1"/>
    <col min="9466" max="9466" width="14.42578125" style="1" customWidth="1"/>
    <col min="9467" max="9479" width="11.7109375" style="1" customWidth="1"/>
    <col min="9480" max="9717" width="9.140625" style="1"/>
    <col min="9718" max="9718" width="10.28515625" style="1" customWidth="1"/>
    <col min="9719" max="9719" width="10.7109375" style="1" customWidth="1"/>
    <col min="9720" max="9720" width="17.7109375" style="1" customWidth="1"/>
    <col min="9721" max="9721" width="16" style="1" customWidth="1"/>
    <col min="9722" max="9722" width="14.42578125" style="1" customWidth="1"/>
    <col min="9723" max="9735" width="11.7109375" style="1" customWidth="1"/>
    <col min="9736" max="9973" width="9.140625" style="1"/>
    <col min="9974" max="9974" width="10.28515625" style="1" customWidth="1"/>
    <col min="9975" max="9975" width="10.7109375" style="1" customWidth="1"/>
    <col min="9976" max="9976" width="17.7109375" style="1" customWidth="1"/>
    <col min="9977" max="9977" width="16" style="1" customWidth="1"/>
    <col min="9978" max="9978" width="14.42578125" style="1" customWidth="1"/>
    <col min="9979" max="9991" width="11.7109375" style="1" customWidth="1"/>
    <col min="9992" max="10229" width="9.140625" style="1"/>
    <col min="10230" max="10230" width="10.28515625" style="1" customWidth="1"/>
    <col min="10231" max="10231" width="10.7109375" style="1" customWidth="1"/>
    <col min="10232" max="10232" width="17.7109375" style="1" customWidth="1"/>
    <col min="10233" max="10233" width="16" style="1" customWidth="1"/>
    <col min="10234" max="10234" width="14.42578125" style="1" customWidth="1"/>
    <col min="10235" max="10247" width="11.7109375" style="1" customWidth="1"/>
    <col min="10248" max="10485" width="9.140625" style="1"/>
    <col min="10486" max="10486" width="10.28515625" style="1" customWidth="1"/>
    <col min="10487" max="10487" width="10.7109375" style="1" customWidth="1"/>
    <col min="10488" max="10488" width="17.7109375" style="1" customWidth="1"/>
    <col min="10489" max="10489" width="16" style="1" customWidth="1"/>
    <col min="10490" max="10490" width="14.42578125" style="1" customWidth="1"/>
    <col min="10491" max="10503" width="11.7109375" style="1" customWidth="1"/>
    <col min="10504" max="10741" width="9.140625" style="1"/>
    <col min="10742" max="10742" width="10.28515625" style="1" customWidth="1"/>
    <col min="10743" max="10743" width="10.7109375" style="1" customWidth="1"/>
    <col min="10744" max="10744" width="17.7109375" style="1" customWidth="1"/>
    <col min="10745" max="10745" width="16" style="1" customWidth="1"/>
    <col min="10746" max="10746" width="14.42578125" style="1" customWidth="1"/>
    <col min="10747" max="10759" width="11.7109375" style="1" customWidth="1"/>
    <col min="10760" max="10997" width="9.140625" style="1"/>
    <col min="10998" max="10998" width="10.28515625" style="1" customWidth="1"/>
    <col min="10999" max="10999" width="10.7109375" style="1" customWidth="1"/>
    <col min="11000" max="11000" width="17.7109375" style="1" customWidth="1"/>
    <col min="11001" max="11001" width="16" style="1" customWidth="1"/>
    <col min="11002" max="11002" width="14.42578125" style="1" customWidth="1"/>
    <col min="11003" max="11015" width="11.7109375" style="1" customWidth="1"/>
    <col min="11016" max="11253" width="9.140625" style="1"/>
    <col min="11254" max="11254" width="10.28515625" style="1" customWidth="1"/>
    <col min="11255" max="11255" width="10.7109375" style="1" customWidth="1"/>
    <col min="11256" max="11256" width="17.7109375" style="1" customWidth="1"/>
    <col min="11257" max="11257" width="16" style="1" customWidth="1"/>
    <col min="11258" max="11258" width="14.42578125" style="1" customWidth="1"/>
    <col min="11259" max="11271" width="11.7109375" style="1" customWidth="1"/>
    <col min="11272" max="11509" width="9.140625" style="1"/>
    <col min="11510" max="11510" width="10.28515625" style="1" customWidth="1"/>
    <col min="11511" max="11511" width="10.7109375" style="1" customWidth="1"/>
    <col min="11512" max="11512" width="17.7109375" style="1" customWidth="1"/>
    <col min="11513" max="11513" width="16" style="1" customWidth="1"/>
    <col min="11514" max="11514" width="14.42578125" style="1" customWidth="1"/>
    <col min="11515" max="11527" width="11.7109375" style="1" customWidth="1"/>
    <col min="11528" max="11765" width="9.140625" style="1"/>
    <col min="11766" max="11766" width="10.28515625" style="1" customWidth="1"/>
    <col min="11767" max="11767" width="10.7109375" style="1" customWidth="1"/>
    <col min="11768" max="11768" width="17.7109375" style="1" customWidth="1"/>
    <col min="11769" max="11769" width="16" style="1" customWidth="1"/>
    <col min="11770" max="11770" width="14.42578125" style="1" customWidth="1"/>
    <col min="11771" max="11783" width="11.7109375" style="1" customWidth="1"/>
    <col min="11784" max="12021" width="9.140625" style="1"/>
    <col min="12022" max="12022" width="10.28515625" style="1" customWidth="1"/>
    <col min="12023" max="12023" width="10.7109375" style="1" customWidth="1"/>
    <col min="12024" max="12024" width="17.7109375" style="1" customWidth="1"/>
    <col min="12025" max="12025" width="16" style="1" customWidth="1"/>
    <col min="12026" max="12026" width="14.42578125" style="1" customWidth="1"/>
    <col min="12027" max="12039" width="11.7109375" style="1" customWidth="1"/>
    <col min="12040" max="12277" width="9.140625" style="1"/>
    <col min="12278" max="12278" width="10.28515625" style="1" customWidth="1"/>
    <col min="12279" max="12279" width="10.7109375" style="1" customWidth="1"/>
    <col min="12280" max="12280" width="17.7109375" style="1" customWidth="1"/>
    <col min="12281" max="12281" width="16" style="1" customWidth="1"/>
    <col min="12282" max="12282" width="14.42578125" style="1" customWidth="1"/>
    <col min="12283" max="12295" width="11.7109375" style="1" customWidth="1"/>
    <col min="12296" max="12533" width="9.140625" style="1"/>
    <col min="12534" max="12534" width="10.28515625" style="1" customWidth="1"/>
    <col min="12535" max="12535" width="10.7109375" style="1" customWidth="1"/>
    <col min="12536" max="12536" width="17.7109375" style="1" customWidth="1"/>
    <col min="12537" max="12537" width="16" style="1" customWidth="1"/>
    <col min="12538" max="12538" width="14.42578125" style="1" customWidth="1"/>
    <col min="12539" max="12551" width="11.7109375" style="1" customWidth="1"/>
    <col min="12552" max="12789" width="9.140625" style="1"/>
    <col min="12790" max="12790" width="10.28515625" style="1" customWidth="1"/>
    <col min="12791" max="12791" width="10.7109375" style="1" customWidth="1"/>
    <col min="12792" max="12792" width="17.7109375" style="1" customWidth="1"/>
    <col min="12793" max="12793" width="16" style="1" customWidth="1"/>
    <col min="12794" max="12794" width="14.42578125" style="1" customWidth="1"/>
    <col min="12795" max="12807" width="11.7109375" style="1" customWidth="1"/>
    <col min="12808" max="13045" width="9.140625" style="1"/>
    <col min="13046" max="13046" width="10.28515625" style="1" customWidth="1"/>
    <col min="13047" max="13047" width="10.7109375" style="1" customWidth="1"/>
    <col min="13048" max="13048" width="17.7109375" style="1" customWidth="1"/>
    <col min="13049" max="13049" width="16" style="1" customWidth="1"/>
    <col min="13050" max="13050" width="14.42578125" style="1" customWidth="1"/>
    <col min="13051" max="13063" width="11.7109375" style="1" customWidth="1"/>
    <col min="13064" max="13301" width="9.140625" style="1"/>
    <col min="13302" max="13302" width="10.28515625" style="1" customWidth="1"/>
    <col min="13303" max="13303" width="10.7109375" style="1" customWidth="1"/>
    <col min="13304" max="13304" width="17.7109375" style="1" customWidth="1"/>
    <col min="13305" max="13305" width="16" style="1" customWidth="1"/>
    <col min="13306" max="13306" width="14.42578125" style="1" customWidth="1"/>
    <col min="13307" max="13319" width="11.7109375" style="1" customWidth="1"/>
    <col min="13320" max="13557" width="9.140625" style="1"/>
    <col min="13558" max="13558" width="10.28515625" style="1" customWidth="1"/>
    <col min="13559" max="13559" width="10.7109375" style="1" customWidth="1"/>
    <col min="13560" max="13560" width="17.7109375" style="1" customWidth="1"/>
    <col min="13561" max="13561" width="16" style="1" customWidth="1"/>
    <col min="13562" max="13562" width="14.42578125" style="1" customWidth="1"/>
    <col min="13563" max="13575" width="11.7109375" style="1" customWidth="1"/>
    <col min="13576" max="13813" width="9.140625" style="1"/>
    <col min="13814" max="13814" width="10.28515625" style="1" customWidth="1"/>
    <col min="13815" max="13815" width="10.7109375" style="1" customWidth="1"/>
    <col min="13816" max="13816" width="17.7109375" style="1" customWidth="1"/>
    <col min="13817" max="13817" width="16" style="1" customWidth="1"/>
    <col min="13818" max="13818" width="14.42578125" style="1" customWidth="1"/>
    <col min="13819" max="13831" width="11.7109375" style="1" customWidth="1"/>
    <col min="13832" max="14069" width="9.140625" style="1"/>
    <col min="14070" max="14070" width="10.28515625" style="1" customWidth="1"/>
    <col min="14071" max="14071" width="10.7109375" style="1" customWidth="1"/>
    <col min="14072" max="14072" width="17.7109375" style="1" customWidth="1"/>
    <col min="14073" max="14073" width="16" style="1" customWidth="1"/>
    <col min="14074" max="14074" width="14.42578125" style="1" customWidth="1"/>
    <col min="14075" max="14087" width="11.7109375" style="1" customWidth="1"/>
    <col min="14088" max="14325" width="9.140625" style="1"/>
    <col min="14326" max="14326" width="10.28515625" style="1" customWidth="1"/>
    <col min="14327" max="14327" width="10.7109375" style="1" customWidth="1"/>
    <col min="14328" max="14328" width="17.7109375" style="1" customWidth="1"/>
    <col min="14329" max="14329" width="16" style="1" customWidth="1"/>
    <col min="14330" max="14330" width="14.42578125" style="1" customWidth="1"/>
    <col min="14331" max="14343" width="11.7109375" style="1" customWidth="1"/>
    <col min="14344" max="14581" width="9.140625" style="1"/>
    <col min="14582" max="14582" width="10.28515625" style="1" customWidth="1"/>
    <col min="14583" max="14583" width="10.7109375" style="1" customWidth="1"/>
    <col min="14584" max="14584" width="17.7109375" style="1" customWidth="1"/>
    <col min="14585" max="14585" width="16" style="1" customWidth="1"/>
    <col min="14586" max="14586" width="14.42578125" style="1" customWidth="1"/>
    <col min="14587" max="14599" width="11.7109375" style="1" customWidth="1"/>
    <col min="14600" max="14837" width="9.140625" style="1"/>
    <col min="14838" max="14838" width="10.28515625" style="1" customWidth="1"/>
    <col min="14839" max="14839" width="10.7109375" style="1" customWidth="1"/>
    <col min="14840" max="14840" width="17.7109375" style="1" customWidth="1"/>
    <col min="14841" max="14841" width="16" style="1" customWidth="1"/>
    <col min="14842" max="14842" width="14.42578125" style="1" customWidth="1"/>
    <col min="14843" max="14855" width="11.7109375" style="1" customWidth="1"/>
    <col min="14856" max="15093" width="9.140625" style="1"/>
    <col min="15094" max="15094" width="10.28515625" style="1" customWidth="1"/>
    <col min="15095" max="15095" width="10.7109375" style="1" customWidth="1"/>
    <col min="15096" max="15096" width="17.7109375" style="1" customWidth="1"/>
    <col min="15097" max="15097" width="16" style="1" customWidth="1"/>
    <col min="15098" max="15098" width="14.42578125" style="1" customWidth="1"/>
    <col min="15099" max="15111" width="11.7109375" style="1" customWidth="1"/>
    <col min="15112" max="15349" width="9.140625" style="1"/>
    <col min="15350" max="15350" width="10.28515625" style="1" customWidth="1"/>
    <col min="15351" max="15351" width="10.7109375" style="1" customWidth="1"/>
    <col min="15352" max="15352" width="17.7109375" style="1" customWidth="1"/>
    <col min="15353" max="15353" width="16" style="1" customWidth="1"/>
    <col min="15354" max="15354" width="14.42578125" style="1" customWidth="1"/>
    <col min="15355" max="15367" width="11.7109375" style="1" customWidth="1"/>
    <col min="15368" max="15605" width="9.140625" style="1"/>
    <col min="15606" max="15606" width="10.28515625" style="1" customWidth="1"/>
    <col min="15607" max="15607" width="10.7109375" style="1" customWidth="1"/>
    <col min="15608" max="15608" width="17.7109375" style="1" customWidth="1"/>
    <col min="15609" max="15609" width="16" style="1" customWidth="1"/>
    <col min="15610" max="15610" width="14.42578125" style="1" customWidth="1"/>
    <col min="15611" max="15623" width="11.7109375" style="1" customWidth="1"/>
    <col min="15624" max="15861" width="9.140625" style="1"/>
    <col min="15862" max="15862" width="10.28515625" style="1" customWidth="1"/>
    <col min="15863" max="15863" width="10.7109375" style="1" customWidth="1"/>
    <col min="15864" max="15864" width="17.7109375" style="1" customWidth="1"/>
    <col min="15865" max="15865" width="16" style="1" customWidth="1"/>
    <col min="15866" max="15866" width="14.42578125" style="1" customWidth="1"/>
    <col min="15867" max="15879" width="11.7109375" style="1" customWidth="1"/>
    <col min="15880" max="16117" width="9.140625" style="1"/>
    <col min="16118" max="16118" width="10.28515625" style="1" customWidth="1"/>
    <col min="16119" max="16119" width="10.7109375" style="1" customWidth="1"/>
    <col min="16120" max="16120" width="17.7109375" style="1" customWidth="1"/>
    <col min="16121" max="16121" width="16" style="1" customWidth="1"/>
    <col min="16122" max="16122" width="14.42578125" style="1" customWidth="1"/>
    <col min="16123" max="16135" width="11.7109375" style="1" customWidth="1"/>
    <col min="16136" max="16384" width="9.140625" style="1"/>
  </cols>
  <sheetData>
    <row r="1" spans="1:11" s="205" customFormat="1" ht="26.45" customHeight="1" thickBot="1">
      <c r="A1" s="204" t="s">
        <v>77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ht="79.5" customHeight="1" thickBot="1">
      <c r="A2" s="5" t="s">
        <v>27</v>
      </c>
      <c r="B2" s="15" t="s">
        <v>49</v>
      </c>
      <c r="C2" s="15" t="s">
        <v>33</v>
      </c>
      <c r="D2" s="15" t="s">
        <v>31</v>
      </c>
      <c r="E2" s="15" t="s">
        <v>67</v>
      </c>
      <c r="F2" s="15" t="s">
        <v>68</v>
      </c>
      <c r="G2" s="15" t="s">
        <v>60</v>
      </c>
      <c r="H2" s="15" t="s">
        <v>61</v>
      </c>
      <c r="I2" s="15" t="s">
        <v>50</v>
      </c>
      <c r="J2" s="15" t="s">
        <v>38</v>
      </c>
      <c r="K2" s="15" t="s">
        <v>39</v>
      </c>
    </row>
    <row r="3" spans="1:11" ht="19.899999999999999" hidden="1" customHeight="1" outlineLevel="1">
      <c r="A3" s="72" t="s">
        <v>92</v>
      </c>
      <c r="B3" s="26">
        <v>348</v>
      </c>
      <c r="C3" s="29">
        <v>325</v>
      </c>
      <c r="D3" s="26">
        <v>23</v>
      </c>
      <c r="E3" s="29" t="s">
        <v>64</v>
      </c>
      <c r="F3" s="29" t="s">
        <v>64</v>
      </c>
      <c r="G3" s="26">
        <v>1324</v>
      </c>
      <c r="H3" s="27">
        <v>4.0738461538461541</v>
      </c>
      <c r="I3" s="28">
        <v>1213</v>
      </c>
      <c r="J3" s="26">
        <v>79</v>
      </c>
      <c r="K3" s="181">
        <v>6</v>
      </c>
    </row>
    <row r="4" spans="1:11" ht="19.899999999999999" hidden="1" customHeight="1" outlineLevel="1">
      <c r="A4" s="72" t="s">
        <v>93</v>
      </c>
      <c r="B4" s="26">
        <v>343</v>
      </c>
      <c r="C4" s="26">
        <v>330</v>
      </c>
      <c r="D4" s="26">
        <v>13</v>
      </c>
      <c r="E4" s="26" t="s">
        <v>64</v>
      </c>
      <c r="F4" s="26" t="s">
        <v>64</v>
      </c>
      <c r="G4" s="26">
        <v>1313</v>
      </c>
      <c r="H4" s="27">
        <v>3.978787878787879</v>
      </c>
      <c r="I4" s="28">
        <v>1243</v>
      </c>
      <c r="J4" s="26">
        <v>76</v>
      </c>
      <c r="K4" s="28">
        <v>6</v>
      </c>
    </row>
    <row r="5" spans="1:11" ht="19.899999999999999" hidden="1" customHeight="1" outlineLevel="1">
      <c r="A5" s="72" t="s">
        <v>94</v>
      </c>
      <c r="B5" s="26">
        <v>330</v>
      </c>
      <c r="C5" s="26">
        <v>319</v>
      </c>
      <c r="D5" s="26">
        <v>11</v>
      </c>
      <c r="E5" s="26" t="s">
        <v>64</v>
      </c>
      <c r="F5" s="26" t="s">
        <v>64</v>
      </c>
      <c r="G5" s="26">
        <v>1222</v>
      </c>
      <c r="H5" s="27">
        <v>3.830721003134796</v>
      </c>
      <c r="I5" s="28">
        <v>1177</v>
      </c>
      <c r="J5" s="26">
        <v>72</v>
      </c>
      <c r="K5" s="28">
        <v>7</v>
      </c>
    </row>
    <row r="6" spans="1:11" ht="19.899999999999999" hidden="1" customHeight="1" outlineLevel="1">
      <c r="A6" s="72" t="s">
        <v>95</v>
      </c>
      <c r="B6" s="26">
        <v>309</v>
      </c>
      <c r="C6" s="26">
        <v>298</v>
      </c>
      <c r="D6" s="26">
        <v>11</v>
      </c>
      <c r="E6" s="26" t="s">
        <v>64</v>
      </c>
      <c r="F6" s="26" t="s">
        <v>64</v>
      </c>
      <c r="G6" s="29">
        <v>1184</v>
      </c>
      <c r="H6" s="27">
        <v>3.9731543624161074</v>
      </c>
      <c r="I6" s="28">
        <v>1140</v>
      </c>
      <c r="J6" s="26">
        <v>69</v>
      </c>
      <c r="K6" s="28">
        <v>5</v>
      </c>
    </row>
    <row r="7" spans="1:11" ht="19.899999999999999" hidden="1" customHeight="1" outlineLevel="1">
      <c r="A7" s="72" t="s">
        <v>96</v>
      </c>
      <c r="B7" s="26">
        <v>295</v>
      </c>
      <c r="C7" s="26">
        <v>289</v>
      </c>
      <c r="D7" s="26">
        <v>6</v>
      </c>
      <c r="E7" s="26" t="s">
        <v>64</v>
      </c>
      <c r="F7" s="26" t="s">
        <v>64</v>
      </c>
      <c r="G7" s="29">
        <v>1206</v>
      </c>
      <c r="H7" s="27">
        <v>4.1730103806228378</v>
      </c>
      <c r="I7" s="28">
        <v>1143</v>
      </c>
      <c r="J7" s="26">
        <v>62</v>
      </c>
      <c r="K7" s="28">
        <v>7</v>
      </c>
    </row>
    <row r="8" spans="1:11" ht="19.899999999999999" hidden="1" customHeight="1" outlineLevel="1">
      <c r="A8" s="72" t="s">
        <v>97</v>
      </c>
      <c r="B8" s="26">
        <v>296</v>
      </c>
      <c r="C8" s="26">
        <v>284</v>
      </c>
      <c r="D8" s="26">
        <v>12</v>
      </c>
      <c r="E8" s="26" t="s">
        <v>64</v>
      </c>
      <c r="F8" s="26" t="s">
        <v>64</v>
      </c>
      <c r="G8" s="29">
        <v>1242</v>
      </c>
      <c r="H8" s="27">
        <v>4.373239436619718</v>
      </c>
      <c r="I8" s="28">
        <v>1190</v>
      </c>
      <c r="J8" s="26">
        <v>58</v>
      </c>
      <c r="K8" s="28">
        <v>6</v>
      </c>
    </row>
    <row r="9" spans="1:11" ht="18.600000000000001" hidden="1" customHeight="1" outlineLevel="1">
      <c r="A9" s="72" t="s">
        <v>98</v>
      </c>
      <c r="B9" s="30">
        <v>298</v>
      </c>
      <c r="C9" s="30">
        <v>283</v>
      </c>
      <c r="D9" s="26">
        <v>15</v>
      </c>
      <c r="E9" s="30" t="s">
        <v>64</v>
      </c>
      <c r="F9" s="30" t="s">
        <v>64</v>
      </c>
      <c r="G9" s="62">
        <v>1289</v>
      </c>
      <c r="H9" s="27">
        <v>4.5547703180212018</v>
      </c>
      <c r="I9" s="31">
        <v>1237</v>
      </c>
      <c r="J9" s="26">
        <v>58</v>
      </c>
      <c r="K9" s="31">
        <v>2</v>
      </c>
    </row>
    <row r="10" spans="1:11" ht="18.600000000000001" hidden="1" customHeight="1" outlineLevel="1">
      <c r="A10" s="72" t="s">
        <v>99</v>
      </c>
      <c r="B10" s="30">
        <v>297</v>
      </c>
      <c r="C10" s="30">
        <v>279</v>
      </c>
      <c r="D10" s="30">
        <v>18</v>
      </c>
      <c r="E10" s="30" t="s">
        <v>64</v>
      </c>
      <c r="F10" s="30" t="s">
        <v>64</v>
      </c>
      <c r="G10" s="62">
        <v>1404</v>
      </c>
      <c r="H10" s="27">
        <v>5.032258064516129</v>
      </c>
      <c r="I10" s="31">
        <v>1357</v>
      </c>
      <c r="J10" s="30">
        <v>60</v>
      </c>
      <c r="K10" s="31">
        <v>2</v>
      </c>
    </row>
    <row r="11" spans="1:11" ht="18.600000000000001" customHeight="1" collapsed="1">
      <c r="A11" s="182" t="s">
        <v>100</v>
      </c>
      <c r="B11" s="183">
        <v>306</v>
      </c>
      <c r="C11" s="183">
        <v>278</v>
      </c>
      <c r="D11" s="183">
        <v>28</v>
      </c>
      <c r="E11" s="183">
        <v>19</v>
      </c>
      <c r="F11" s="183">
        <v>6</v>
      </c>
      <c r="G11" s="184">
        <v>1578</v>
      </c>
      <c r="H11" s="185">
        <v>5.6762589928057556</v>
      </c>
      <c r="I11" s="186">
        <v>1523</v>
      </c>
      <c r="J11" s="183">
        <v>57</v>
      </c>
      <c r="K11" s="186">
        <v>2</v>
      </c>
    </row>
    <row r="12" spans="1:11" ht="18.600000000000001" customHeight="1">
      <c r="A12" s="85">
        <v>45016</v>
      </c>
      <c r="B12" s="86">
        <v>299</v>
      </c>
      <c r="C12" s="86">
        <v>261</v>
      </c>
      <c r="D12" s="86">
        <v>38</v>
      </c>
      <c r="E12" s="86">
        <v>18</v>
      </c>
      <c r="F12" s="86">
        <v>6</v>
      </c>
      <c r="G12" s="87">
        <v>1828</v>
      </c>
      <c r="H12" s="88">
        <v>7.0038314176245207</v>
      </c>
      <c r="I12" s="89">
        <v>1775</v>
      </c>
      <c r="J12" s="86">
        <v>54</v>
      </c>
      <c r="K12" s="89">
        <v>1</v>
      </c>
    </row>
    <row r="13" spans="1:11" ht="18.600000000000001" customHeight="1">
      <c r="A13" s="72">
        <v>45107</v>
      </c>
      <c r="B13" s="30">
        <v>294</v>
      </c>
      <c r="C13" s="30">
        <v>262</v>
      </c>
      <c r="D13" s="30">
        <v>32</v>
      </c>
      <c r="E13" s="30">
        <v>18</v>
      </c>
      <c r="F13" s="30">
        <v>6</v>
      </c>
      <c r="G13" s="62">
        <v>1819</v>
      </c>
      <c r="H13" s="27">
        <v>6.9427480916030531</v>
      </c>
      <c r="I13" s="31">
        <v>1764</v>
      </c>
      <c r="J13" s="30">
        <v>54</v>
      </c>
      <c r="K13" s="31">
        <v>1</v>
      </c>
    </row>
    <row r="14" spans="1:11" ht="18.600000000000001" customHeight="1">
      <c r="A14" s="72">
        <v>45199</v>
      </c>
      <c r="B14" s="30">
        <v>285</v>
      </c>
      <c r="C14" s="30">
        <v>257</v>
      </c>
      <c r="D14" s="30">
        <v>28</v>
      </c>
      <c r="E14" s="30">
        <v>18</v>
      </c>
      <c r="F14" s="30">
        <v>6</v>
      </c>
      <c r="G14" s="62">
        <v>1811</v>
      </c>
      <c r="H14" s="27">
        <v>6.9122137404580153</v>
      </c>
      <c r="I14" s="31">
        <v>1762</v>
      </c>
      <c r="J14" s="30">
        <v>54</v>
      </c>
      <c r="K14" s="31">
        <v>1</v>
      </c>
    </row>
    <row r="15" spans="1:11" ht="18.600000000000001" customHeight="1">
      <c r="A15" s="72">
        <v>45291</v>
      </c>
      <c r="B15" s="30">
        <v>284</v>
      </c>
      <c r="C15" s="30">
        <v>247</v>
      </c>
      <c r="D15" s="30">
        <v>37</v>
      </c>
      <c r="E15" s="30">
        <v>17</v>
      </c>
      <c r="F15" s="30">
        <v>6</v>
      </c>
      <c r="G15" s="62">
        <v>1812</v>
      </c>
      <c r="H15" s="27">
        <v>7.336032388663968</v>
      </c>
      <c r="I15" s="31">
        <v>1772</v>
      </c>
      <c r="J15" s="30">
        <v>52</v>
      </c>
      <c r="K15" s="31">
        <v>1</v>
      </c>
    </row>
    <row r="16" spans="1:11" s="34" customFormat="1" ht="18.600000000000001" customHeight="1" thickBot="1">
      <c r="A16" s="78">
        <v>45382</v>
      </c>
      <c r="B16" s="79">
        <v>278</v>
      </c>
      <c r="C16" s="79">
        <v>251</v>
      </c>
      <c r="D16" s="79">
        <v>27</v>
      </c>
      <c r="E16" s="79">
        <v>16</v>
      </c>
      <c r="F16" s="79">
        <v>5</v>
      </c>
      <c r="G16" s="81">
        <v>1828</v>
      </c>
      <c r="H16" s="80">
        <v>7.2828685258964141</v>
      </c>
      <c r="I16" s="81">
        <v>1787</v>
      </c>
      <c r="J16" s="79">
        <v>52</v>
      </c>
      <c r="K16" s="81">
        <v>1</v>
      </c>
    </row>
    <row r="17" spans="1:11" ht="24" customHeight="1">
      <c r="A17" s="207" t="s">
        <v>65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</row>
    <row r="18" spans="1:11" ht="24" customHeight="1">
      <c r="A18" s="207" t="s">
        <v>66</v>
      </c>
      <c r="B18" s="207"/>
      <c r="C18" s="207"/>
      <c r="D18" s="207"/>
      <c r="E18" s="207"/>
      <c r="F18" s="207"/>
      <c r="G18" s="207"/>
      <c r="H18" s="207"/>
      <c r="I18" s="207"/>
      <c r="J18" s="207"/>
      <c r="K18" s="207"/>
    </row>
    <row r="19" spans="1:11" ht="15" customHeight="1">
      <c r="A19" s="206" t="s">
        <v>18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</row>
    <row r="20" spans="1:11" ht="18.600000000000001" customHeight="1">
      <c r="A20" s="32" t="s">
        <v>19</v>
      </c>
      <c r="B20" s="33" t="s">
        <v>51</v>
      </c>
    </row>
    <row r="21" spans="1:11" ht="18.600000000000001" customHeight="1">
      <c r="A21" s="32" t="s">
        <v>20</v>
      </c>
      <c r="B21" s="33" t="s">
        <v>52</v>
      </c>
    </row>
    <row r="23" spans="1:11">
      <c r="B23" s="42"/>
      <c r="E23" s="83"/>
    </row>
    <row r="24" spans="1:11">
      <c r="B24" s="84"/>
      <c r="E24" s="82"/>
      <c r="I24" s="42"/>
    </row>
    <row r="25" spans="1:11">
      <c r="B25" s="122"/>
      <c r="E25" s="82"/>
      <c r="I25" s="42"/>
    </row>
    <row r="26" spans="1:11">
      <c r="B26" s="42"/>
      <c r="I26" s="42"/>
      <c r="J26" s="42"/>
    </row>
  </sheetData>
  <mergeCells count="4">
    <mergeCell ref="A1:XFD1"/>
    <mergeCell ref="A19:K19"/>
    <mergeCell ref="A17:K17"/>
    <mergeCell ref="A18:K18"/>
  </mergeCells>
  <hyperlinks>
    <hyperlink ref="B20" r:id="rId1" xr:uid="{00000000-0004-0000-0200-000000000000}"/>
    <hyperlink ref="B21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</sheetPr>
  <dimension ref="A1:AH33"/>
  <sheetViews>
    <sheetView zoomScaleNormal="100" workbookViewId="0">
      <selection sqref="A1:XFD1"/>
    </sheetView>
  </sheetViews>
  <sheetFormatPr defaultColWidth="9.140625" defaultRowHeight="12.75" outlineLevelRow="1"/>
  <cols>
    <col min="1" max="1" width="20.42578125" style="3" customWidth="1"/>
    <col min="2" max="5" width="15.5703125" style="3" customWidth="1"/>
    <col min="6" max="6" width="13.140625" style="3" customWidth="1"/>
    <col min="7" max="13" width="15.28515625" style="3" customWidth="1"/>
    <col min="14" max="14" width="11.7109375" style="3" bestFit="1" customWidth="1"/>
    <col min="15" max="16" width="11.5703125" style="3" bestFit="1" customWidth="1"/>
    <col min="17" max="16384" width="9.140625" style="3"/>
  </cols>
  <sheetData>
    <row r="1" spans="1:10" s="210" customFormat="1" ht="25.9" customHeight="1">
      <c r="A1" s="210" t="s">
        <v>35</v>
      </c>
    </row>
    <row r="2" spans="1:10" ht="13.5" outlineLevel="1" thickBot="1">
      <c r="D2" s="43" t="s">
        <v>62</v>
      </c>
      <c r="F2" s="43"/>
      <c r="G2" s="60"/>
    </row>
    <row r="3" spans="1:10" ht="44.45" customHeight="1" outlineLevel="1" thickBot="1">
      <c r="A3" s="5" t="s">
        <v>0</v>
      </c>
      <c r="B3" s="44">
        <v>45016</v>
      </c>
      <c r="C3" s="44">
        <v>45291</v>
      </c>
      <c r="D3" s="44">
        <v>45382</v>
      </c>
      <c r="E3" s="45" t="s">
        <v>107</v>
      </c>
      <c r="F3" s="45" t="s">
        <v>108</v>
      </c>
      <c r="G3" s="60"/>
    </row>
    <row r="4" spans="1:10" ht="19.5" customHeight="1" outlineLevel="1">
      <c r="A4" s="46" t="s">
        <v>36</v>
      </c>
      <c r="B4" s="47">
        <v>551842.92000000004</v>
      </c>
      <c r="C4" s="47">
        <v>601284.25</v>
      </c>
      <c r="D4" s="47">
        <v>614101.52</v>
      </c>
      <c r="E4" s="48">
        <f>D4/C4-1</f>
        <v>2.1316490495136176E-2</v>
      </c>
      <c r="F4" s="48">
        <f>D4/B4-1</f>
        <v>0.11281942332430384</v>
      </c>
      <c r="G4" s="60"/>
    </row>
    <row r="5" spans="1:10" ht="19.5" customHeight="1" outlineLevel="1">
      <c r="A5" s="49" t="s">
        <v>40</v>
      </c>
      <c r="B5" s="50">
        <v>142.75</v>
      </c>
      <c r="C5" s="50">
        <v>152.19</v>
      </c>
      <c r="D5" s="50">
        <v>153.33000000000001</v>
      </c>
      <c r="E5" s="51">
        <f t="shared" ref="E5:E9" si="0">D5/C5-1</f>
        <v>7.4906367041198685E-3</v>
      </c>
      <c r="F5" s="51">
        <f t="shared" ref="F5:F9" si="1">D5/B5-1</f>
        <v>7.411558669001761E-2</v>
      </c>
      <c r="G5" s="60"/>
    </row>
    <row r="6" spans="1:10" ht="19.5" customHeight="1" outlineLevel="1">
      <c r="A6" s="49" t="s">
        <v>11</v>
      </c>
      <c r="B6" s="50">
        <v>534425.1</v>
      </c>
      <c r="C6" s="50">
        <v>581658.31000000006</v>
      </c>
      <c r="D6" s="50">
        <v>594949.61</v>
      </c>
      <c r="E6" s="51">
        <f>D6/C6-1</f>
        <v>2.2850700783420219E-2</v>
      </c>
      <c r="F6" s="51">
        <f t="shared" si="1"/>
        <v>0.11325162309928927</v>
      </c>
      <c r="G6" s="60"/>
    </row>
    <row r="7" spans="1:10" ht="19.5" customHeight="1" outlineLevel="1">
      <c r="A7" s="52" t="s">
        <v>41</v>
      </c>
      <c r="B7" s="53">
        <v>2435.5700000000002</v>
      </c>
      <c r="C7" s="53">
        <v>2774.43</v>
      </c>
      <c r="D7" s="53">
        <v>2906.09</v>
      </c>
      <c r="E7" s="54">
        <f>D7/C7-1</f>
        <v>4.7454792515940314E-2</v>
      </c>
      <c r="F7" s="54">
        <f t="shared" si="1"/>
        <v>0.19318681047968234</v>
      </c>
      <c r="G7" s="60"/>
    </row>
    <row r="8" spans="1:10" ht="19.5" customHeight="1" outlineLevel="1">
      <c r="A8" s="55" t="s">
        <v>42</v>
      </c>
      <c r="B8" s="53">
        <v>147.97999999999999</v>
      </c>
      <c r="C8" s="53">
        <v>200.63</v>
      </c>
      <c r="D8" s="53">
        <v>214.19</v>
      </c>
      <c r="E8" s="54">
        <f>D8/C8-1</f>
        <v>6.7587100633005992E-2</v>
      </c>
      <c r="F8" s="54">
        <f t="shared" si="1"/>
        <v>0.44742532774699284</v>
      </c>
      <c r="G8" s="147"/>
      <c r="H8" s="147"/>
    </row>
    <row r="9" spans="1:10" ht="19.5" customHeight="1" outlineLevel="1" thickBot="1">
      <c r="A9" s="56" t="s">
        <v>32</v>
      </c>
      <c r="B9" s="57">
        <f>SUM(B4,B7,B8)</f>
        <v>554426.47</v>
      </c>
      <c r="C9" s="57">
        <f>SUM(C4,C7,C8)</f>
        <v>604259.31000000006</v>
      </c>
      <c r="D9" s="57">
        <f>SUM(D4,D7,D8)</f>
        <v>617221.79999999993</v>
      </c>
      <c r="E9" s="58">
        <f t="shared" si="0"/>
        <v>2.1451866418077836E-2</v>
      </c>
      <c r="F9" s="59">
        <f t="shared" si="1"/>
        <v>0.11326178203576753</v>
      </c>
    </row>
    <row r="10" spans="1:10" ht="27" customHeight="1" outlineLevel="1">
      <c r="A10" s="213" t="s">
        <v>72</v>
      </c>
      <c r="B10" s="213"/>
      <c r="C10" s="213"/>
      <c r="D10" s="213"/>
      <c r="E10" s="213"/>
      <c r="F10" s="213"/>
      <c r="I10" s="147"/>
      <c r="J10" s="147"/>
    </row>
    <row r="11" spans="1:10" s="212" customFormat="1" ht="15.75" customHeight="1"/>
    <row r="12" spans="1:10" s="211" customFormat="1" ht="25.9" customHeight="1">
      <c r="A12" s="211" t="s">
        <v>17</v>
      </c>
    </row>
    <row r="13" spans="1:10" ht="16.5" outlineLevel="1" thickBot="1">
      <c r="C13" s="11"/>
      <c r="D13" s="43" t="s">
        <v>62</v>
      </c>
      <c r="G13" s="60"/>
      <c r="H13" s="4"/>
    </row>
    <row r="14" spans="1:10" ht="46.9" customHeight="1" outlineLevel="1" thickBot="1">
      <c r="A14" s="5" t="s">
        <v>0</v>
      </c>
      <c r="B14" s="44">
        <v>45016</v>
      </c>
      <c r="C14" s="44">
        <v>45291</v>
      </c>
      <c r="D14" s="44">
        <v>45382</v>
      </c>
      <c r="E14" s="45" t="s">
        <v>107</v>
      </c>
      <c r="F14" s="45" t="s">
        <v>108</v>
      </c>
      <c r="G14" s="60"/>
      <c r="H14" s="60"/>
      <c r="I14" s="60"/>
    </row>
    <row r="15" spans="1:10" ht="18.600000000000001" customHeight="1" outlineLevel="1">
      <c r="A15" s="46" t="s">
        <v>36</v>
      </c>
      <c r="B15" s="47">
        <v>431816.23</v>
      </c>
      <c r="C15" s="47">
        <v>490484.76</v>
      </c>
      <c r="D15" s="47">
        <v>509321.13816259615</v>
      </c>
      <c r="E15" s="48">
        <f t="shared" ref="E15:E17" si="2">D15/C15-1</f>
        <v>3.8403595175100058E-2</v>
      </c>
      <c r="F15" s="48">
        <f>D15/B15-1</f>
        <v>0.17948586175789671</v>
      </c>
      <c r="G15" s="60"/>
    </row>
    <row r="16" spans="1:10" ht="18.600000000000001" customHeight="1" outlineLevel="1">
      <c r="A16" s="49" t="s">
        <v>4</v>
      </c>
      <c r="B16" s="50">
        <v>142.54</v>
      </c>
      <c r="C16" s="50">
        <v>151.9</v>
      </c>
      <c r="D16" s="50">
        <v>153.1</v>
      </c>
      <c r="E16" s="51">
        <f>D16/C16-1</f>
        <v>7.899934167215239E-3</v>
      </c>
      <c r="F16" s="51">
        <f t="shared" ref="F16" si="3">D16/B16-1</f>
        <v>7.4084467517889774E-2</v>
      </c>
      <c r="G16" s="60"/>
    </row>
    <row r="17" spans="1:34" ht="18.600000000000001" customHeight="1" outlineLevel="1" thickBot="1">
      <c r="A17" s="61" t="s">
        <v>11</v>
      </c>
      <c r="B17" s="50">
        <v>414830.95</v>
      </c>
      <c r="C17" s="50">
        <v>471302.96</v>
      </c>
      <c r="D17" s="50">
        <v>490597.36</v>
      </c>
      <c r="E17" s="65">
        <f t="shared" si="2"/>
        <v>4.093842313233087E-2</v>
      </c>
      <c r="F17" s="66">
        <f>D17/B17-1</f>
        <v>0.18264406259947563</v>
      </c>
    </row>
    <row r="18" spans="1:34" ht="30" customHeight="1" outlineLevel="1">
      <c r="A18" s="213" t="s">
        <v>72</v>
      </c>
      <c r="B18" s="213"/>
      <c r="C18" s="213"/>
      <c r="D18" s="213"/>
      <c r="E18" s="213"/>
      <c r="F18" s="213"/>
    </row>
    <row r="19" spans="1:34" s="209" customFormat="1" ht="13.9" customHeight="1"/>
    <row r="20" spans="1:34" s="198" customFormat="1" ht="24.6" customHeight="1" thickBot="1">
      <c r="A20" s="197" t="s">
        <v>37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</row>
    <row r="21" spans="1:34" ht="13.5" outlineLevel="1" thickBot="1">
      <c r="A21" s="208"/>
      <c r="B21" s="208"/>
      <c r="C21" s="208"/>
    </row>
    <row r="22" spans="1:34" ht="69" customHeight="1" outlineLevel="1" thickBot="1">
      <c r="A22" s="177" t="s">
        <v>53</v>
      </c>
      <c r="B22" s="178" t="s">
        <v>63</v>
      </c>
    </row>
    <row r="23" spans="1:34" ht="18.75" customHeight="1" outlineLevel="1">
      <c r="A23" s="189" t="s">
        <v>102</v>
      </c>
      <c r="B23" s="192">
        <v>-8.74</v>
      </c>
    </row>
    <row r="24" spans="1:34" ht="18.75" customHeight="1" outlineLevel="1">
      <c r="A24" s="190" t="s">
        <v>103</v>
      </c>
      <c r="B24" s="193">
        <v>-2.52</v>
      </c>
    </row>
    <row r="25" spans="1:34" ht="18.75" customHeight="1" outlineLevel="1">
      <c r="A25" s="190" t="s">
        <v>104</v>
      </c>
      <c r="B25" s="193">
        <v>0.68</v>
      </c>
    </row>
    <row r="26" spans="1:34" ht="18.75" customHeight="1" outlineLevel="1">
      <c r="A26" s="190" t="s">
        <v>105</v>
      </c>
      <c r="B26" s="193">
        <v>-4.2884329304</v>
      </c>
    </row>
    <row r="27" spans="1:34" ht="18.75" customHeight="1" outlineLevel="1" thickBot="1">
      <c r="A27" s="191" t="s">
        <v>101</v>
      </c>
      <c r="B27" s="194">
        <v>-2.6844113017</v>
      </c>
    </row>
    <row r="28" spans="1:34" outlineLevel="1">
      <c r="A28" s="195" t="s">
        <v>91</v>
      </c>
      <c r="B28" s="187">
        <f>SUM(B24:B27)</f>
        <v>-8.8128442320999998</v>
      </c>
    </row>
    <row r="29" spans="1:34" ht="25.5" outlineLevel="1">
      <c r="A29" s="196" t="s">
        <v>106</v>
      </c>
      <c r="B29" s="188">
        <f>SUM(B23:B26)</f>
        <v>-14.868432930400001</v>
      </c>
    </row>
    <row r="30" spans="1:34" outlineLevel="1"/>
    <row r="31" spans="1:34" outlineLevel="1"/>
    <row r="32" spans="1:34" outlineLevel="1"/>
    <row r="33" s="3" customFormat="1" outlineLevel="1"/>
  </sheetData>
  <mergeCells count="8">
    <mergeCell ref="A21:C21"/>
    <mergeCell ref="A19:XFD19"/>
    <mergeCell ref="A1:XFD1"/>
    <mergeCell ref="A12:XFD12"/>
    <mergeCell ref="A20:XFD20"/>
    <mergeCell ref="A11:XFD11"/>
    <mergeCell ref="A10:F10"/>
    <mergeCell ref="A18:F18"/>
  </mergeCells>
  <phoneticPr fontId="22" type="noConversion"/>
  <conditionalFormatting sqref="E4:F9">
    <cfRule type="cellIs" dxfId="1" priority="8" operator="lessThan">
      <formula>0</formula>
    </cfRule>
  </conditionalFormatting>
  <conditionalFormatting sqref="E15:F17">
    <cfRule type="cellIs" dxfId="0" priority="5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2024-06-05T09:28:10Z</dcterms:modified>
</cp:coreProperties>
</file>