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АНАЛІТИКА РИНКУ\! КВАРТАЛЬНІ ЗВІТИ\2020\Q3 2020\! final\"/>
    </mc:Choice>
  </mc:AlternateContent>
  <bookViews>
    <workbookView xWindow="0" yWindow="0" windowWidth="25080" windowHeight="11685" tabRatio="917"/>
  </bookViews>
  <sheets>
    <sheet name="Індекси світу та України" sheetId="30" r:id="rId1"/>
    <sheet name="Біржовий ФР України" sheetId="54" r:id="rId2"/>
    <sheet name="КУА-ІСІ-НПФ та СК в управлінні" sheetId="55" r:id="rId3"/>
    <sheet name="Активи-ВЧА-Чистий притік" sheetId="3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a11" hidden="1">{#N/A,#N/A,FALSE,"т02бд"}</definedName>
    <definedName name="____________________t06" hidden="1">{#N/A,#N/A,FALSE,"т04"}</definedName>
    <definedName name="__________________a11" hidden="1">{#N/A,#N/A,FALSE,"т02бд"}</definedName>
    <definedName name="__________________t06" hidden="1">{#N/A,#N/A,FALSE,"т04"}</definedName>
    <definedName name="________________a11" hidden="1">{#N/A,#N/A,FALSE,"т02бд"}</definedName>
    <definedName name="________________t06" hidden="1">{#N/A,#N/A,FALSE,"т04"}</definedName>
    <definedName name="______________a11" hidden="1">{#N/A,#N/A,FALSE,"т02бд"}</definedName>
    <definedName name="______________t06" hidden="1">{#N/A,#N/A,FALSE,"т04"}</definedName>
    <definedName name="____________a11" localSheetId="1" hidden="1">{#N/A,#N/A,FALSE,"т02бд"}</definedName>
    <definedName name="____________a11" localSheetId="2" hidden="1">{#N/A,#N/A,FALSE,"т02бд"}</definedName>
    <definedName name="____________a11" hidden="1">{#N/A,#N/A,FALSE,"т02бд"}</definedName>
    <definedName name="____________t06" localSheetId="1" hidden="1">{#N/A,#N/A,FALSE,"т04"}</definedName>
    <definedName name="____________t06" localSheetId="2" hidden="1">{#N/A,#N/A,FALSE,"т04"}</definedName>
    <definedName name="____________t06" hidden="1">{#N/A,#N/A,FALSE,"т04"}</definedName>
    <definedName name="___________a11" hidden="1">{#N/A,#N/A,FALSE,"т02бд"}</definedName>
    <definedName name="___________t06" hidden="1">{#N/A,#N/A,FALSE,"т04"}</definedName>
    <definedName name="__________a11" localSheetId="1" hidden="1">{#N/A,#N/A,FALSE,"т02бд"}</definedName>
    <definedName name="__________a11" localSheetId="2" hidden="1">{#N/A,#N/A,FALSE,"т02бд"}</definedName>
    <definedName name="__________a11" hidden="1">{#N/A,#N/A,FALSE,"т02бд"}</definedName>
    <definedName name="__________t06" localSheetId="1" hidden="1">{#N/A,#N/A,FALSE,"т04"}</definedName>
    <definedName name="__________t06" localSheetId="2" hidden="1">{#N/A,#N/A,FALSE,"т04"}</definedName>
    <definedName name="__________t06" hidden="1">{#N/A,#N/A,FALSE,"т04"}</definedName>
    <definedName name="________a11" localSheetId="1" hidden="1">{#N/A,#N/A,FALSE,"т02бд"}</definedName>
    <definedName name="________a11" localSheetId="2" hidden="1">{#N/A,#N/A,FALSE,"т02бд"}</definedName>
    <definedName name="________a11" hidden="1">{#N/A,#N/A,FALSE,"т02бд"}</definedName>
    <definedName name="________t06" localSheetId="1" hidden="1">{#N/A,#N/A,FALSE,"т04"}</definedName>
    <definedName name="________t06" localSheetId="2" hidden="1">{#N/A,#N/A,FALSE,"т04"}</definedName>
    <definedName name="________t06" hidden="1">{#N/A,#N/A,FALSE,"т04"}</definedName>
    <definedName name="_______a11" hidden="1">{#N/A,#N/A,FALSE,"т02бд"}</definedName>
    <definedName name="_______t06" hidden="1">{#N/A,#N/A,FALSE,"т04"}</definedName>
    <definedName name="______a11" localSheetId="1" hidden="1">{#N/A,#N/A,FALSE,"т02бд"}</definedName>
    <definedName name="______a11" localSheetId="2" hidden="1">{#N/A,#N/A,FALSE,"т02бд"}</definedName>
    <definedName name="______a11" hidden="1">{#N/A,#N/A,FALSE,"т02бд"}</definedName>
    <definedName name="______t06" localSheetId="1" hidden="1">{#N/A,#N/A,FALSE,"т04"}</definedName>
    <definedName name="______t06" localSheetId="2" hidden="1">{#N/A,#N/A,FALSE,"т04"}</definedName>
    <definedName name="______t06" hidden="1">{#N/A,#N/A,FALSE,"т04"}</definedName>
    <definedName name="_____a11" localSheetId="2" hidden="1">{#N/A,#N/A,FALSE,"т02бд"}</definedName>
    <definedName name="_____t06" localSheetId="2" hidden="1">{#N/A,#N/A,FALSE,"т04"}</definedName>
    <definedName name="____a11" localSheetId="1" hidden="1">{#N/A,#N/A,FALSE,"т02бд"}</definedName>
    <definedName name="____a11" localSheetId="2" hidden="1">{#N/A,#N/A,FALSE,"т02бд"}</definedName>
    <definedName name="____a11" hidden="1">{#N/A,#N/A,FALSE,"т02бд"}</definedName>
    <definedName name="____t06" localSheetId="1" hidden="1">{#N/A,#N/A,FALSE,"т04"}</definedName>
    <definedName name="____t06" localSheetId="2" hidden="1">{#N/A,#N/A,FALSE,"т04"}</definedName>
    <definedName name="____t06" hidden="1">{#N/A,#N/A,FALSE,"т04"}</definedName>
    <definedName name="___a11" hidden="1">{#N/A,#N/A,FALSE,"т02бд"}</definedName>
    <definedName name="___t06" hidden="1">{#N/A,#N/A,FALSE,"т04"}</definedName>
    <definedName name="__a11" localSheetId="1" hidden="1">{#N/A,#N/A,FALSE,"т02бд"}</definedName>
    <definedName name="__a11" localSheetId="2" hidden="1">{#N/A,#N/A,FALSE,"т02бд"}</definedName>
    <definedName name="__a11" hidden="1">{#N/A,#N/A,FALSE,"т02бд"}</definedName>
    <definedName name="__t06" localSheetId="1" hidden="1">{#N/A,#N/A,FALSE,"т04"}</definedName>
    <definedName name="__t06" localSheetId="2" hidden="1">{#N/A,#N/A,FALSE,"т04"}</definedName>
    <definedName name="__t06" hidden="1">{#N/A,#N/A,FALSE,"т04"}</definedName>
    <definedName name="_18_Лют_09" localSheetId="1">#REF!</definedName>
    <definedName name="_18_Лют_09" localSheetId="2">#REF!</definedName>
    <definedName name="_18_Лют_09">#REF!</definedName>
    <definedName name="_19_Лют_09" localSheetId="1">#REF!</definedName>
    <definedName name="_19_Лют_09" localSheetId="2">#REF!</definedName>
    <definedName name="_19_Лют_09">#REF!</definedName>
    <definedName name="_19_Лют_09_ВЧА" localSheetId="1">#REF!</definedName>
    <definedName name="_19_Лют_09_ВЧА" localSheetId="2">#REF!</definedName>
    <definedName name="_19_Лют_09_ВЧА">#REF!</definedName>
    <definedName name="_a11" localSheetId="3" hidden="1">{#N/A,#N/A,FALSE,"т02бд"}</definedName>
    <definedName name="_a11" localSheetId="0" hidden="1">{#N/A,#N/A,FALSE,"т02бд"}</definedName>
    <definedName name="_a11" hidden="1">{#N/A,#N/A,FALSE,"т02бд"}</definedName>
    <definedName name="_t06" localSheetId="3" hidden="1">{#N/A,#N/A,FALSE,"т04"}</definedName>
    <definedName name="_t06" localSheetId="0" hidden="1">{#N/A,#N/A,FALSE,"т04"}</definedName>
    <definedName name="_t06" hidden="1">{#N/A,#N/A,FALSE,"т04"}</definedName>
    <definedName name="_xlnm._FilterDatabase" localSheetId="0" hidden="1">'Індекси світу та України'!#REF!</definedName>
    <definedName name="BAZA">'[1]Мульт-ор М2, швидкість'!$E$1:$E$65536</definedName>
    <definedName name="cevv" localSheetId="1">[2]табл1!#REF!</definedName>
    <definedName name="cevv" localSheetId="2">[2]табл1!#REF!</definedName>
    <definedName name="cevv">[2]табл1!#REF!</definedName>
    <definedName name="d" localSheetId="1" hidden="1">{#N/A,#N/A,FALSE,"т02бд"}</definedName>
    <definedName name="d" localSheetId="2" hidden="1">{#N/A,#N/A,FALSE,"т02бд"}</definedName>
    <definedName name="d" hidden="1">{#N/A,#N/A,FALSE,"т02бд"}</definedName>
    <definedName name="ic" localSheetId="3" hidden="1">{#N/A,#N/A,FALSE,"т02бд"}</definedName>
    <definedName name="ic" localSheetId="1" hidden="1">{#N/A,#N/A,FALSE,"т02бд"}</definedName>
    <definedName name="ic" localSheetId="0" hidden="1">{#N/A,#N/A,FALSE,"т02бд"}</definedName>
    <definedName name="ic" localSheetId="2" hidden="1">{#N/A,#N/A,FALSE,"т02бд"}</definedName>
    <definedName name="ic" hidden="1">{#N/A,#N/A,FALSE,"т02бд"}</definedName>
    <definedName name="ICC_2008" localSheetId="3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localSheetId="2" hidden="1">{#N/A,#N/A,FALSE,"т02бд"}</definedName>
    <definedName name="ICC_2008" hidden="1">{#N/A,#N/A,FALSE,"т02бд"}</definedName>
    <definedName name="q" localSheetId="3" hidden="1">{#N/A,#N/A,FALSE,"т02бд"}</definedName>
    <definedName name="q" localSheetId="1" hidden="1">{#N/A,#N/A,FALSE,"т02бд"}</definedName>
    <definedName name="q" localSheetId="0" hidden="1">{#N/A,#N/A,FALSE,"т02бд"}</definedName>
    <definedName name="q" localSheetId="2" hidden="1">{#N/A,#N/A,FALSE,"т02бд"}</definedName>
    <definedName name="q" hidden="1">{#N/A,#N/A,FALSE,"т02бд"}</definedName>
    <definedName name="tt" localSheetId="3" hidden="1">{#N/A,#N/A,FALSE,"т02бд"}</definedName>
    <definedName name="tt" localSheetId="1" hidden="1">{#N/A,#N/A,FALSE,"т02бд"}</definedName>
    <definedName name="tt" localSheetId="0" hidden="1">{#N/A,#N/A,FALSE,"т02бд"}</definedName>
    <definedName name="tt" localSheetId="2" hidden="1">{#N/A,#N/A,FALSE,"т02бд"}</definedName>
    <definedName name="tt" hidden="1">{#N/A,#N/A,FALSE,"т02бд"}</definedName>
    <definedName name="V">'[3]146024'!$A$1:$K$1</definedName>
    <definedName name="ven_vcha" localSheetId="1" hidden="1">{#N/A,#N/A,FALSE,"т02бд"}</definedName>
    <definedName name="ven_vcha" localSheetId="2" hidden="1">{#N/A,#N/A,FALSE,"т02бд"}</definedName>
    <definedName name="ven_vcha" hidden="1">{#N/A,#N/A,FALSE,"т02бд"}</definedName>
    <definedName name="wrn.04." localSheetId="3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localSheetId="2" hidden="1">{#N/A,#N/A,FALSE,"т02бд"}</definedName>
    <definedName name="wrn.04." hidden="1">{#N/A,#N/A,FALSE,"т02бд"}</definedName>
    <definedName name="wrn.д02." localSheetId="3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localSheetId="2" hidden="1">{#N/A,#N/A,FALSE,"т02бд"}</definedName>
    <definedName name="wrn.д02." hidden="1">{#N/A,#N/A,FALSE,"т02бд"}</definedName>
    <definedName name="wrn.т171банки." localSheetId="3" hidden="1">{#N/A,#N/A,FALSE,"т17-1банки (2)"}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localSheetId="2" hidden="1">{#N/A,#N/A,FALSE,"т17-1банки (2)"}</definedName>
    <definedName name="wrn.т171банки." hidden="1">{#N/A,#N/A,FALSE,"т17-1банки (2)"}</definedName>
    <definedName name="_xlnm.Database" localSheetId="1">#REF!</definedName>
    <definedName name="_xlnm.Database" localSheetId="2">#REF!</definedName>
    <definedName name="_xlnm.Database">#REF!</definedName>
    <definedName name="ГЦ" localSheetId="3" hidden="1">{#N/A,#N/A,FALSE,"т02бд"}</definedName>
    <definedName name="ГЦ" localSheetId="1" hidden="1">{#N/A,#N/A,FALSE,"т02бд"}</definedName>
    <definedName name="ГЦ" localSheetId="0" hidden="1">{#N/A,#N/A,FALSE,"т02бд"}</definedName>
    <definedName name="ГЦ" localSheetId="2" hidden="1">{#N/A,#N/A,FALSE,"т02бд"}</definedName>
    <definedName name="ГЦ" hidden="1">{#N/A,#N/A,FALSE,"т02бд"}</definedName>
    <definedName name="д17.1">'[4]д17-1'!$A$1:$H$1</definedName>
    <definedName name="ее" localSheetId="3" hidden="1">{#N/A,#N/A,FALSE,"т02бд"}</definedName>
    <definedName name="ее" localSheetId="1" hidden="1">{#N/A,#N/A,FALSE,"т02бд"}</definedName>
    <definedName name="ее" localSheetId="0" hidden="1">{#N/A,#N/A,FALSE,"т02бд"}</definedName>
    <definedName name="ее" localSheetId="2" hidden="1">{#N/A,#N/A,FALSE,"т02бд"}</definedName>
    <definedName name="ее" hidden="1">{#N/A,#N/A,FALSE,"т02бд"}</definedName>
    <definedName name="збз1998" localSheetId="1">#REF!</definedName>
    <definedName name="збз1998" localSheetId="2">#REF!</definedName>
    <definedName name="збз1998">#REF!</definedName>
    <definedName name="ии" localSheetId="3" hidden="1">{#N/A,#N/A,FALSE,"т02бд"}</definedName>
    <definedName name="ии" localSheetId="1" hidden="1">{#N/A,#N/A,FALSE,"т02бд"}</definedName>
    <definedName name="ии" localSheetId="0" hidden="1">{#N/A,#N/A,FALSE,"т02бд"}</definedName>
    <definedName name="ии" localSheetId="2" hidden="1">{#N/A,#N/A,FALSE,"т02бд"}</definedName>
    <definedName name="ии" hidden="1">{#N/A,#N/A,FALSE,"т02бд"}</definedName>
    <definedName name="іі" localSheetId="3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localSheetId="2" hidden="1">{#N/A,#N/A,FALSE,"т02бд"}</definedName>
    <definedName name="іі" hidden="1">{#N/A,#N/A,FALSE,"т02бд"}</definedName>
    <definedName name="квітень" localSheetId="3" hidden="1">{#N/A,#N/A,FALSE,"т17-1банки (2)"}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localSheetId="2" hidden="1">{#N/A,#N/A,FALSE,"т17-1банки (2)"}</definedName>
    <definedName name="квітень" hidden="1">{#N/A,#N/A,FALSE,"т17-1банки (2)"}</definedName>
    <definedName name="ке" localSheetId="3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localSheetId="2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3" hidden="1">{#N/A,#N/A,FALSE,"т02бд"}</definedName>
    <definedName name="нн" localSheetId="1" hidden="1">{#N/A,#N/A,FALSE,"т02бд"}</definedName>
    <definedName name="нн" localSheetId="0" hidden="1">{#N/A,#N/A,FALSE,"т02бд"}</definedName>
    <definedName name="нн" localSheetId="2" hidden="1">{#N/A,#N/A,FALSE,"т02бд"}</definedName>
    <definedName name="нн" hidden="1">{#N/A,#N/A,FALSE,"т02бд"}</definedName>
    <definedName name="Список">'[3]146024'!$A$8:$A$88</definedName>
    <definedName name="стельм." localSheetId="3" hidden="1">{#N/A,#N/A,FALSE,"т17-1банки (2)"}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localSheetId="2" hidden="1">{#N/A,#N/A,FALSE,"т17-1банки (2)"}</definedName>
    <definedName name="стельм." hidden="1">{#N/A,#N/A,FALSE,"т17-1банки (2)"}</definedName>
    <definedName name="т01" localSheetId="1">#REF!</definedName>
    <definedName name="т01" localSheetId="2">#REF!</definedName>
    <definedName name="т01">#REF!</definedName>
    <definedName name="т05" localSheetId="3" hidden="1">{#N/A,#N/A,FALSE,"т04"}</definedName>
    <definedName name="т05" localSheetId="1" hidden="1">{#N/A,#N/A,FALSE,"т04"}</definedName>
    <definedName name="т05" localSheetId="0" hidden="1">{#N/A,#N/A,FALSE,"т04"}</definedName>
    <definedName name="т05" localSheetId="2" hidden="1">{#N/A,#N/A,FALSE,"т04"}</definedName>
    <definedName name="т05" hidden="1">{#N/A,#N/A,FALSE,"т04"}</definedName>
    <definedName name="т06" localSheetId="1">#REF!</definedName>
    <definedName name="т06" localSheetId="2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1">#REF!</definedName>
    <definedName name="т17.2" localSheetId="2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1">#REF!</definedName>
    <definedName name="т17.4" localSheetId="2">#REF!</definedName>
    <definedName name="т17.4">#REF!</definedName>
    <definedName name="т17.4.1999" localSheetId="1">#REF!</definedName>
    <definedName name="т17.4.1999" localSheetId="2">#REF!</definedName>
    <definedName name="т17.4.1999">#REF!</definedName>
    <definedName name="т17.4.2001" localSheetId="1">#REF!</definedName>
    <definedName name="т17.4.2001" localSheetId="2">#REF!</definedName>
    <definedName name="т17.4.2001">#REF!</definedName>
    <definedName name="т17.5" localSheetId="1">#REF!</definedName>
    <definedName name="т17.5" localSheetId="2">#REF!</definedName>
    <definedName name="т17.5">#REF!</definedName>
    <definedName name="т17.5.2001" localSheetId="1">#REF!</definedName>
    <definedName name="т17.5.2001" localSheetId="2">#REF!</definedName>
    <definedName name="т17.5.2001">#REF!</definedName>
    <definedName name="т17.7" localSheetId="1">#REF!</definedName>
    <definedName name="т17.7" localSheetId="2">#REF!</definedName>
    <definedName name="т17.7">#REF!</definedName>
    <definedName name="т17мб">'[10]т17мб(шаблон)'!$A$1</definedName>
    <definedName name="Усі_банки">'[3]146024'!$A$8:$K$88</definedName>
    <definedName name="ц" localSheetId="3" hidden="1">{#N/A,#N/A,FALSE,"т02бд"}</definedName>
    <definedName name="ц" localSheetId="1" hidden="1">{#N/A,#N/A,FALSE,"т02бд"}</definedName>
    <definedName name="ц" localSheetId="2" hidden="1">{#N/A,#N/A,FALSE,"т02бд"}</definedName>
    <definedName name="ц" hidden="1">{#N/A,#N/A,FALSE,"т02бд"}</definedName>
    <definedName name="цеу" localSheetId="3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localSheetId="2" hidden="1">{#N/A,#N/A,FALSE,"т02бд"}</definedName>
    <definedName name="цеу" hidden="1">{#N/A,#N/A,FALSE,"т02бд"}</definedName>
    <definedName name="черв" localSheetId="3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localSheetId="2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E7" i="54" l="1"/>
  <c r="G28" i="54"/>
  <c r="H13" i="30"/>
  <c r="H3" i="30"/>
  <c r="D32" i="54" l="1"/>
  <c r="B9" i="36"/>
  <c r="G4" i="36" l="1"/>
  <c r="D9" i="36"/>
  <c r="E21" i="54" l="1"/>
  <c r="H21" i="54" s="1"/>
  <c r="H30" i="54"/>
  <c r="H28" i="54"/>
  <c r="H26" i="54"/>
  <c r="H24" i="54"/>
  <c r="H20" i="54"/>
  <c r="H19" i="54"/>
  <c r="H16" i="54"/>
  <c r="H14" i="54"/>
  <c r="H12" i="54"/>
  <c r="H10" i="54"/>
  <c r="H8" i="54"/>
  <c r="H6" i="54"/>
  <c r="H4" i="54"/>
  <c r="H3" i="54"/>
  <c r="D18" i="54"/>
  <c r="C32" i="54"/>
  <c r="B32" i="54"/>
  <c r="B18" i="54"/>
  <c r="G13" i="30"/>
  <c r="B28" i="36" l="1"/>
  <c r="B27" i="36"/>
  <c r="H17" i="36" l="1"/>
  <c r="G17" i="36"/>
  <c r="F17" i="36"/>
  <c r="H16" i="36"/>
  <c r="G16" i="36"/>
  <c r="F16" i="36"/>
  <c r="H15" i="36"/>
  <c r="G15" i="36"/>
  <c r="F15" i="36"/>
  <c r="H8" i="36"/>
  <c r="G8" i="36"/>
  <c r="F8" i="36"/>
  <c r="H7" i="36"/>
  <c r="G7" i="36"/>
  <c r="F7" i="36"/>
  <c r="H6" i="36"/>
  <c r="G6" i="36"/>
  <c r="F6" i="36"/>
  <c r="H5" i="36"/>
  <c r="G5" i="36"/>
  <c r="F5" i="36"/>
  <c r="F4" i="36"/>
  <c r="H4" i="36"/>
  <c r="G6" i="54" l="1"/>
  <c r="F3" i="54"/>
  <c r="F30" i="54"/>
  <c r="F28" i="54"/>
  <c r="F26" i="54"/>
  <c r="F24" i="54"/>
  <c r="F22" i="54"/>
  <c r="F20" i="54"/>
  <c r="F19" i="54"/>
  <c r="F14" i="54"/>
  <c r="F12" i="54"/>
  <c r="F10" i="54"/>
  <c r="F8" i="54"/>
  <c r="F6" i="54"/>
  <c r="F4" i="54"/>
  <c r="G3" i="54"/>
  <c r="H18" i="30" l="1"/>
  <c r="G18" i="30"/>
  <c r="F18" i="30"/>
  <c r="H19" i="30"/>
  <c r="G19" i="30"/>
  <c r="F19" i="30"/>
  <c r="H16" i="30"/>
  <c r="G16" i="30"/>
  <c r="F16" i="30"/>
  <c r="G3" i="30"/>
  <c r="F3" i="30"/>
  <c r="H8" i="30"/>
  <c r="G8" i="30"/>
  <c r="F8" i="30"/>
  <c r="H14" i="30"/>
  <c r="G14" i="30"/>
  <c r="F14" i="30"/>
  <c r="H11" i="30"/>
  <c r="G11" i="30"/>
  <c r="F11" i="30"/>
  <c r="H6" i="30"/>
  <c r="G6" i="30"/>
  <c r="F6" i="30"/>
  <c r="H17" i="30"/>
  <c r="G17" i="30"/>
  <c r="F17" i="30"/>
  <c r="F13" i="30"/>
  <c r="H7" i="30"/>
  <c r="G7" i="30"/>
  <c r="F7" i="30"/>
  <c r="H9" i="30"/>
  <c r="G9" i="30"/>
  <c r="F9" i="30"/>
  <c r="H5" i="30"/>
  <c r="G5" i="30"/>
  <c r="F5" i="30"/>
  <c r="H12" i="30"/>
  <c r="G12" i="30"/>
  <c r="F12" i="30"/>
  <c r="H20" i="30"/>
  <c r="G20" i="30"/>
  <c r="F20" i="30"/>
  <c r="H10" i="30"/>
  <c r="G10" i="30"/>
  <c r="F10" i="30"/>
  <c r="H4" i="30"/>
  <c r="G4" i="30"/>
  <c r="F4" i="30"/>
  <c r="H15" i="30"/>
  <c r="G15" i="30"/>
  <c r="F15" i="30"/>
  <c r="E27" i="54" l="1"/>
  <c r="F27" i="54" l="1"/>
  <c r="H27" i="54"/>
  <c r="C9" i="36"/>
  <c r="E29" i="54" l="1"/>
  <c r="H29" i="54" s="1"/>
  <c r="E15" i="54"/>
  <c r="E17" i="54"/>
  <c r="H17" i="54" s="1"/>
  <c r="C17" i="54"/>
  <c r="C18" i="54" s="1"/>
  <c r="G30" i="54"/>
  <c r="G26" i="54"/>
  <c r="G24" i="54"/>
  <c r="G20" i="54"/>
  <c r="G14" i="54"/>
  <c r="E25" i="54"/>
  <c r="H25" i="54" s="1"/>
  <c r="E13" i="54"/>
  <c r="E5" i="54"/>
  <c r="F13" i="54" l="1"/>
  <c r="H13" i="54"/>
  <c r="F15" i="54"/>
  <c r="H15" i="54"/>
  <c r="F5" i="54"/>
  <c r="H5" i="54"/>
  <c r="G21" i="54"/>
  <c r="F21" i="54"/>
  <c r="F25" i="54"/>
  <c r="F29" i="54"/>
  <c r="G29" i="54"/>
  <c r="G25" i="54"/>
  <c r="G15" i="54"/>
  <c r="G19" i="54"/>
  <c r="G8" i="54"/>
  <c r="G10" i="54"/>
  <c r="G13" i="54"/>
  <c r="G12" i="54"/>
  <c r="G5" i="54"/>
  <c r="G4" i="54"/>
  <c r="E9" i="36" l="1"/>
  <c r="E31" i="54"/>
  <c r="E23" i="54"/>
  <c r="E9" i="54"/>
  <c r="E11" i="54"/>
  <c r="H7" i="54"/>
  <c r="F31" i="54" l="1"/>
  <c r="H31" i="54"/>
  <c r="F11" i="54"/>
  <c r="H11" i="54"/>
  <c r="F9" i="54"/>
  <c r="H9" i="54"/>
  <c r="G9" i="36"/>
  <c r="F9" i="36"/>
  <c r="H9" i="36"/>
  <c r="F23" i="54"/>
  <c r="E32" i="54"/>
  <c r="F7" i="54"/>
  <c r="E18" i="54"/>
  <c r="H18" i="54" s="1"/>
  <c r="G31" i="54"/>
  <c r="G27" i="54"/>
  <c r="G7" i="54"/>
  <c r="G11" i="54"/>
  <c r="G9" i="54"/>
  <c r="F32" i="54" l="1"/>
  <c r="H32" i="54"/>
  <c r="G18" i="54"/>
  <c r="F18" i="54"/>
  <c r="G32" i="54"/>
</calcChain>
</file>

<file path=xl/sharedStrings.xml><?xml version="1.0" encoding="utf-8"?>
<sst xmlns="http://schemas.openxmlformats.org/spreadsheetml/2006/main" count="156" uniqueCount="108">
  <si>
    <t>Фонди</t>
  </si>
  <si>
    <t>РТС (Росія)</t>
  </si>
  <si>
    <t>ПФТС (Україна)</t>
  </si>
  <si>
    <t>S&amp;P 500 (США)</t>
  </si>
  <si>
    <t>NIKKEI 225 (Японія)</t>
  </si>
  <si>
    <t>Відкриті</t>
  </si>
  <si>
    <t>УБ (Україна)</t>
  </si>
  <si>
    <t>ММВБ (Росія)</t>
  </si>
  <si>
    <t>WSE WIG 20 (Польща)</t>
  </si>
  <si>
    <t>DAX (ФРН)</t>
  </si>
  <si>
    <t>CAC 40 (Франція)</t>
  </si>
  <si>
    <t>DJIA (США)</t>
  </si>
  <si>
    <t>SHANGHAI SE COMPOSITE (Китай)</t>
  </si>
  <si>
    <t>Венчурні</t>
  </si>
  <si>
    <t>FTSE/JSE Africa All-Share Index (ПАР)</t>
  </si>
  <si>
    <t>Cyprus SE General Index (Кіпр)</t>
  </si>
  <si>
    <t>BIST 100 National Index (Туреччина)</t>
  </si>
  <si>
    <t>Ibovespa Sao Paulo SE Index (Бразилія)</t>
  </si>
  <si>
    <t>Фондові індекси світу та України</t>
  </si>
  <si>
    <t>ВЧА ІСІ*</t>
  </si>
  <si>
    <t>Детальніше про результати роботи КУА з управління активами ІСІ, НПФ та СК дивіться:</t>
  </si>
  <si>
    <t>Ренкінги КУА</t>
  </si>
  <si>
    <t>Ренкінги ІСІ</t>
  </si>
  <si>
    <t>Кількість зареєстрованих ІСІ на одну КУА</t>
  </si>
  <si>
    <t>Кількість ЦП у реєстрах (лістингу) фондових бірж, у т. ч.:</t>
  </si>
  <si>
    <t>облігацій підприємств</t>
  </si>
  <si>
    <t>Показник / Дата</t>
  </si>
  <si>
    <t>http://www.bloomberg.com/markets/stocks/world-indexes</t>
  </si>
  <si>
    <t>Показники біржового фондового ринку України</t>
  </si>
  <si>
    <t>частка (разом)</t>
  </si>
  <si>
    <t>акціями</t>
  </si>
  <si>
    <t>облігаціями підприємств</t>
  </si>
  <si>
    <t>деривативами (без держ. деривативів)</t>
  </si>
  <si>
    <t>муніципальними облігаціями</t>
  </si>
  <si>
    <t>Дата</t>
  </si>
  <si>
    <t>Джерела: дані щодо цінних паперів у списках фондових бірж та щодо обсягів торгів - НКЦПФР, фондові біржі; розрахунки - УАІБ.</t>
  </si>
  <si>
    <t>FTSE 100 (Великобританія)</t>
  </si>
  <si>
    <t>S&amp;P BSE SENSEX Index (Індія)</t>
  </si>
  <si>
    <t xml:space="preserve">Кількість ІСІ в управлінні (зареєстрованих) </t>
  </si>
  <si>
    <t>Кількість КУА без ІСІ в управлінні</t>
  </si>
  <si>
    <t>Разом</t>
  </si>
  <si>
    <t>Кількість КУА та ІСІ</t>
  </si>
  <si>
    <t>Кількість КУА з ІСІ в управлінні</t>
  </si>
  <si>
    <t>Індекси</t>
  </si>
  <si>
    <t>Вартість активів в управлінні</t>
  </si>
  <si>
    <t>ІСІ*, у т. ч.</t>
  </si>
  <si>
    <t>Чистий притік/відтік капіталу у відкритих ІСІ</t>
  </si>
  <si>
    <t>Кількість НПФ в управлінні КУА (права шкала)</t>
  </si>
  <si>
    <t>Кількість СК з активами в управлінні КУА (права шкала)</t>
  </si>
  <si>
    <t>Відкриті (права шкала)</t>
  </si>
  <si>
    <t>НПФ (права шкала)</t>
  </si>
  <si>
    <t>СК (права шкала)</t>
  </si>
  <si>
    <t>ОВДП+ОЗДП</t>
  </si>
  <si>
    <t>ОВДП</t>
  </si>
  <si>
    <t>частка "лістингових" ЦП у всіх ЦП у списках усіх ФБ</t>
  </si>
  <si>
    <t>частка в "лістингових" ЦП усіх ФБ</t>
  </si>
  <si>
    <t>частка в обсязі торгів на усіх ФБ</t>
  </si>
  <si>
    <t>Ренкінгування в таблиці - за квартальним показником.</t>
  </si>
  <si>
    <t>x</t>
  </si>
  <si>
    <t>***SEs' Trading Volume, UAH bn</t>
  </si>
  <si>
    <t>Кількість КУА (усіх)</t>
  </si>
  <si>
    <t xml:space="preserve">Кількість сформованих ІСІ (такі, що досягли нормативу мін. обсягу активів) </t>
  </si>
  <si>
    <t>* КУА - компанії з управління активами; ІСІ - інститути спільного інвестування; НПФ - недержавні пенсійні фонди.</t>
  </si>
  <si>
    <t>* Діючі ІСІ, які досягли нормативу мінімального обсягу активів (були визнані такими, що відбулися), перебувають в управлінні КУА та надали звітність за відповідний період (на звітну дату).</t>
  </si>
  <si>
    <t>31.12.2019 (4 кв. 2019)</t>
  </si>
  <si>
    <t>https://www.uaib.com.ua/analituaib/rankings/kua</t>
  </si>
  <si>
    <t>https://www.uaib.com.ua/analituaib/rankings/ici</t>
  </si>
  <si>
    <t>Період</t>
  </si>
  <si>
    <t>HANG SENG (Гонконг)</t>
  </si>
  <si>
    <t>Рік</t>
  </si>
  <si>
    <t>інвестиційних сертифікатів</t>
  </si>
  <si>
    <t>муніципальних облігацій</t>
  </si>
  <si>
    <t>акцій КІФ</t>
  </si>
  <si>
    <t>інвестиційними сертифікатами (та акціями КІФ)</t>
  </si>
  <si>
    <t>30.09.2019</t>
  </si>
  <si>
    <t>31.12.2019</t>
  </si>
  <si>
    <t>31.03.2020</t>
  </si>
  <si>
    <t>Зміна за рік</t>
  </si>
  <si>
    <t>х</t>
  </si>
  <si>
    <t>Рік у попередньому кварталі</t>
  </si>
  <si>
    <t>З початку 2020 року</t>
  </si>
  <si>
    <t>Ренкінгування на графіку - за квартальним показником.</t>
  </si>
  <si>
    <t>30.06.2020 (2 кв. 2020)</t>
  </si>
  <si>
    <t>Зміна з початку року</t>
  </si>
  <si>
    <t>30.06.2018</t>
  </si>
  <si>
    <t>30.06.2020</t>
  </si>
  <si>
    <t xml:space="preserve">Зміна з початку 2020 року </t>
  </si>
  <si>
    <t>3-й квартал 2020 року</t>
  </si>
  <si>
    <t>30.09.2017</t>
  </si>
  <si>
    <t>30.09.2018</t>
  </si>
  <si>
    <t>30.09.2020</t>
  </si>
  <si>
    <t>30.09.2019 (3 кв. 2019)</t>
  </si>
  <si>
    <t>30.09.2020 (3 кв. 2020)</t>
  </si>
  <si>
    <t>Зміна за 3 кв. 2020</t>
  </si>
  <si>
    <t>Зміна за рік у 3 кв. 2020</t>
  </si>
  <si>
    <t>млн грн</t>
  </si>
  <si>
    <t>Чистий притік/відтік за відповідний квартал, млн грн</t>
  </si>
  <si>
    <t>3 кв. '19</t>
  </si>
  <si>
    <t>4 кв. '19</t>
  </si>
  <si>
    <t>1 кв. '20</t>
  </si>
  <si>
    <t>2 кв. '20</t>
  </si>
  <si>
    <t>3 кв. '20</t>
  </si>
  <si>
    <t>Зміна за 3-й квартал 2020 року</t>
  </si>
  <si>
    <t>* Загалом у списках ФБ України станом на 30.09.2020 року, включаючи «лістинг», перебувало 144 випуски акцій, 13 – акцій КІФ, 35 – інвестиційних сертифікатів, 82 – облігацій підприємств, 12 муніципальних облігацій.</t>
  </si>
  <si>
    <t>** З урахуванням депозитарних розписок MHP S.A.</t>
  </si>
  <si>
    <t>Кількість цінних паперів (ЦП) у списках фондових бірж, у т. ч.*:</t>
  </si>
  <si>
    <t>акцій**</t>
  </si>
  <si>
    <t xml:space="preserve">Обсяг торгів на фондових біржах (загальний), млн грн, у т. ч.: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</si>
</sst>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&quot;$&quot;#,##0_);[Red]\(&quot;$&quot;#,##0\)"/>
    <numFmt numFmtId="167" formatCode="#,##0.0"/>
    <numFmt numFmtId="168" formatCode="#,##0.000"/>
    <numFmt numFmtId="169" formatCode="0.0"/>
  </numFmts>
  <fonts count="7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6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38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0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b/>
      <sz val="10"/>
      <color theme="2" tint="-0.89999084444715716"/>
      <name val="Arial"/>
      <family val="2"/>
      <charset val="204"/>
    </font>
    <font>
      <sz val="10"/>
      <color theme="2" tint="-0.89999084444715716"/>
      <name val="Arial"/>
      <family val="2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/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/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 style="dotted">
        <color indexed="23"/>
      </top>
      <bottom style="medium">
        <color indexed="21"/>
      </bottom>
      <diagonal/>
    </border>
    <border>
      <left style="dotted">
        <color indexed="55"/>
      </left>
      <right/>
      <top/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57"/>
      </bottom>
      <diagonal/>
    </border>
    <border>
      <left/>
      <right/>
      <top/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theme="8" tint="-0.49998474074526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hair">
        <color indexed="23"/>
      </right>
      <top style="hair">
        <color indexed="23"/>
      </top>
      <bottom style="medium">
        <color indexed="21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thin">
        <color indexed="21"/>
      </top>
      <bottom style="thin">
        <color indexed="55"/>
      </bottom>
      <diagonal/>
    </border>
    <border>
      <left/>
      <right/>
      <top style="dotted">
        <color indexed="55"/>
      </top>
      <bottom style="medium">
        <color indexed="5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indexed="23"/>
      </top>
      <bottom/>
      <diagonal/>
    </border>
    <border>
      <left style="dotted">
        <color indexed="23"/>
      </left>
      <right style="dotted">
        <color theme="0" tint="-0.499984740745262"/>
      </right>
      <top style="medium">
        <color indexed="21"/>
      </top>
      <bottom style="dotted">
        <color theme="0" tint="-0.499984740745262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</borders>
  <cellStyleXfs count="237">
    <xf numFmtId="0" fontId="0" fillId="0" borderId="0"/>
    <xf numFmtId="49" fontId="12" fillId="0" borderId="0">
      <alignment horizontal="centerContinuous" vertical="top" wrapText="1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21" borderId="8" applyNumberFormat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11" fillId="0" borderId="0"/>
    <xf numFmtId="0" fontId="45" fillId="0" borderId="0"/>
    <xf numFmtId="0" fontId="6" fillId="0" borderId="0"/>
    <xf numFmtId="0" fontId="11" fillId="0" borderId="0"/>
    <xf numFmtId="0" fontId="6" fillId="0" borderId="0"/>
    <xf numFmtId="0" fontId="8" fillId="0" borderId="0"/>
    <xf numFmtId="0" fontId="8" fillId="0" borderId="0"/>
    <xf numFmtId="0" fontId="41" fillId="0" borderId="0"/>
    <xf numFmtId="0" fontId="23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9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51" fillId="0" borderId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3" fillId="0" borderId="0">
      <alignment vertical="top"/>
    </xf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6" fillId="35" borderId="63" applyNumberFormat="0" applyAlignment="0" applyProtection="0"/>
    <xf numFmtId="0" fontId="56" fillId="35" borderId="63" applyNumberFormat="0" applyAlignment="0" applyProtection="0"/>
    <xf numFmtId="0" fontId="57" fillId="36" borderId="64" applyNumberFormat="0" applyAlignment="0" applyProtection="0"/>
    <xf numFmtId="0" fontId="57" fillId="36" borderId="64" applyNumberFormat="0" applyAlignment="0" applyProtection="0"/>
    <xf numFmtId="0" fontId="58" fillId="36" borderId="63" applyNumberFormat="0" applyAlignment="0" applyProtection="0"/>
    <xf numFmtId="0" fontId="58" fillId="36" borderId="63" applyNumberFormat="0" applyAlignment="0" applyProtection="0"/>
    <xf numFmtId="0" fontId="59" fillId="0" borderId="60" applyNumberFormat="0" applyFill="0" applyAlignment="0" applyProtection="0"/>
    <xf numFmtId="0" fontId="59" fillId="0" borderId="60" applyNumberFormat="0" applyFill="0" applyAlignment="0" applyProtection="0"/>
    <xf numFmtId="0" fontId="60" fillId="0" borderId="61" applyNumberFormat="0" applyFill="0" applyAlignment="0" applyProtection="0"/>
    <xf numFmtId="0" fontId="60" fillId="0" borderId="61" applyNumberFormat="0" applyFill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3" fillId="37" borderId="66" applyNumberFormat="0" applyAlignment="0" applyProtection="0"/>
    <xf numFmtId="0" fontId="63" fillId="37" borderId="66" applyNumberFormat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52" fillId="0" borderId="0"/>
    <xf numFmtId="0" fontId="52" fillId="0" borderId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4" fillId="38" borderId="67" applyNumberFormat="0" applyFont="0" applyAlignment="0" applyProtection="0"/>
    <xf numFmtId="0" fontId="54" fillId="38" borderId="67" applyNumberFormat="0" applyFont="0" applyAlignment="0" applyProtection="0"/>
    <xf numFmtId="0" fontId="67" fillId="0" borderId="65" applyNumberFormat="0" applyFill="0" applyAlignment="0" applyProtection="0"/>
    <xf numFmtId="0" fontId="67" fillId="0" borderId="65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4" fillId="0" borderId="0"/>
    <xf numFmtId="0" fontId="4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21" borderId="8" applyNumberFormat="0" applyAlignment="0" applyProtection="0"/>
    <xf numFmtId="0" fontId="34" fillId="22" borderId="0" applyNumberFormat="0" applyBorder="0" applyAlignment="0" applyProtection="0"/>
    <xf numFmtId="0" fontId="6" fillId="0" borderId="0"/>
    <xf numFmtId="0" fontId="1" fillId="0" borderId="0"/>
    <xf numFmtId="0" fontId="11" fillId="0" borderId="0"/>
    <xf numFmtId="0" fontId="1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4" fillId="0" borderId="0" applyFont="0" applyFill="0" applyBorder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70" fillId="0" borderId="0" applyFont="0" applyFill="0" applyBorder="0" applyAlignment="0" applyProtection="0"/>
  </cellStyleXfs>
  <cellXfs count="242">
    <xf numFmtId="0" fontId="0" fillId="0" borderId="0" xfId="0"/>
    <xf numFmtId="0" fontId="6" fillId="0" borderId="0" xfId="59"/>
    <xf numFmtId="0" fontId="6" fillId="0" borderId="0" xfId="59" applyAlignment="1">
      <alignment horizontal="center"/>
    </xf>
    <xf numFmtId="0" fontId="6" fillId="0" borderId="0" xfId="57" applyBorder="1"/>
    <xf numFmtId="0" fontId="6" fillId="0" borderId="0" xfId="57"/>
    <xf numFmtId="14" fontId="6" fillId="0" borderId="0" xfId="57" applyNumberFormat="1" applyBorder="1"/>
    <xf numFmtId="0" fontId="6" fillId="0" borderId="0" xfId="57" applyAlignment="1"/>
    <xf numFmtId="4" fontId="6" fillId="0" borderId="0" xfId="57" applyNumberFormat="1" applyBorder="1"/>
    <xf numFmtId="0" fontId="6" fillId="0" borderId="0" xfId="60"/>
    <xf numFmtId="0" fontId="7" fillId="0" borderId="25" xfId="57" applyFont="1" applyBorder="1" applyAlignment="1">
      <alignment horizontal="center" vertical="center" wrapText="1"/>
    </xf>
    <xf numFmtId="0" fontId="7" fillId="0" borderId="15" xfId="57" applyFont="1" applyFill="1" applyBorder="1" applyAlignment="1">
      <alignment horizontal="center" vertical="center" wrapText="1"/>
    </xf>
    <xf numFmtId="14" fontId="7" fillId="0" borderId="23" xfId="57" applyNumberFormat="1" applyFont="1" applyFill="1" applyBorder="1" applyAlignment="1">
      <alignment horizontal="center" vertical="center" wrapText="1"/>
    </xf>
    <xf numFmtId="0" fontId="6" fillId="0" borderId="17" xfId="57" applyFont="1" applyFill="1" applyBorder="1" applyAlignment="1">
      <alignment vertical="center"/>
    </xf>
    <xf numFmtId="0" fontId="19" fillId="0" borderId="0" xfId="0" applyFont="1" applyAlignment="1">
      <alignment horizontal="left"/>
    </xf>
    <xf numFmtId="0" fontId="14" fillId="0" borderId="17" xfId="57" applyFont="1" applyFill="1" applyBorder="1" applyAlignment="1">
      <alignment vertical="center"/>
    </xf>
    <xf numFmtId="0" fontId="6" fillId="0" borderId="0" xfId="57" applyFill="1"/>
    <xf numFmtId="165" fontId="15" fillId="0" borderId="19" xfId="57" applyNumberFormat="1" applyFont="1" applyFill="1" applyBorder="1" applyAlignment="1">
      <alignment horizontal="right" vertical="center"/>
    </xf>
    <xf numFmtId="0" fontId="14" fillId="0" borderId="0" xfId="57" applyFont="1" applyFill="1"/>
    <xf numFmtId="0" fontId="20" fillId="0" borderId="45" xfId="57" applyFont="1" applyFill="1" applyBorder="1" applyAlignment="1"/>
    <xf numFmtId="0" fontId="6" fillId="0" borderId="0" xfId="57" applyAlignment="1">
      <alignment horizontal="left"/>
    </xf>
    <xf numFmtId="0" fontId="21" fillId="0" borderId="0" xfId="31" applyFont="1" applyAlignment="1" applyProtection="1">
      <alignment horizontal="left"/>
    </xf>
    <xf numFmtId="0" fontId="6" fillId="0" borderId="0" xfId="57" applyFont="1" applyFill="1"/>
    <xf numFmtId="165" fontId="4" fillId="0" borderId="19" xfId="57" applyNumberFormat="1" applyFont="1" applyFill="1" applyBorder="1" applyAlignment="1">
      <alignment horizontal="right" vertical="center"/>
    </xf>
    <xf numFmtId="165" fontId="4" fillId="0" borderId="13" xfId="57" applyNumberFormat="1" applyFont="1" applyFill="1" applyBorder="1" applyAlignment="1">
      <alignment horizontal="right" vertical="center"/>
    </xf>
    <xf numFmtId="0" fontId="43" fillId="0" borderId="0" xfId="46" applyFont="1"/>
    <xf numFmtId="0" fontId="9" fillId="0" borderId="24" xfId="57" applyFont="1" applyFill="1" applyBorder="1" applyAlignment="1">
      <alignment horizontal="center" vertical="center" wrapText="1"/>
    </xf>
    <xf numFmtId="165" fontId="4" fillId="0" borderId="27" xfId="57" applyNumberFormat="1" applyFont="1" applyFill="1" applyBorder="1" applyAlignment="1">
      <alignment horizontal="right" vertical="center"/>
    </xf>
    <xf numFmtId="165" fontId="4" fillId="0" borderId="42" xfId="57" applyNumberFormat="1" applyFont="1" applyFill="1" applyBorder="1" applyAlignment="1">
      <alignment horizontal="right" vertical="center"/>
    </xf>
    <xf numFmtId="0" fontId="4" fillId="0" borderId="0" xfId="0" applyFont="1"/>
    <xf numFmtId="0" fontId="6" fillId="0" borderId="0" xfId="57" applyFill="1" applyAlignment="1">
      <alignment horizontal="left"/>
    </xf>
    <xf numFmtId="0" fontId="9" fillId="0" borderId="0" xfId="0" applyFont="1"/>
    <xf numFmtId="0" fontId="16" fillId="0" borderId="33" xfId="58" applyFont="1" applyFill="1" applyBorder="1" applyAlignment="1">
      <alignment horizontal="center" vertical="center" wrapText="1"/>
    </xf>
    <xf numFmtId="0" fontId="6" fillId="0" borderId="0" xfId="57"/>
    <xf numFmtId="0" fontId="44" fillId="0" borderId="0" xfId="57" applyFont="1" applyFill="1" applyBorder="1" applyAlignment="1">
      <alignment horizontal="left" vertical="center"/>
    </xf>
    <xf numFmtId="4" fontId="6" fillId="0" borderId="18" xfId="57" applyNumberFormat="1" applyFont="1" applyFill="1" applyBorder="1" applyAlignment="1">
      <alignment horizontal="right" vertical="center" wrapText="1"/>
    </xf>
    <xf numFmtId="165" fontId="4" fillId="0" borderId="21" xfId="57" applyNumberFormat="1" applyFont="1" applyFill="1" applyBorder="1" applyAlignment="1">
      <alignment horizontal="right" vertical="center"/>
    </xf>
    <xf numFmtId="165" fontId="15" fillId="0" borderId="47" xfId="57" applyNumberFormat="1" applyFont="1" applyFill="1" applyBorder="1" applyAlignment="1">
      <alignment horizontal="right" vertical="center"/>
    </xf>
    <xf numFmtId="49" fontId="7" fillId="29" borderId="32" xfId="76" applyNumberFormat="1" applyFont="1" applyFill="1" applyBorder="1" applyAlignment="1">
      <alignment horizontal="center" vertical="center" wrapText="1"/>
    </xf>
    <xf numFmtId="0" fontId="16" fillId="31" borderId="33" xfId="58" applyFont="1" applyFill="1" applyBorder="1" applyAlignment="1">
      <alignment horizontal="center" vertical="center" wrapText="1"/>
    </xf>
    <xf numFmtId="0" fontId="6" fillId="0" borderId="0" xfId="44"/>
    <xf numFmtId="0" fontId="7" fillId="0" borderId="43" xfId="76" applyFont="1" applyFill="1" applyBorder="1" applyAlignment="1">
      <alignment vertical="center"/>
    </xf>
    <xf numFmtId="0" fontId="7" fillId="29" borderId="43" xfId="76" applyFont="1" applyFill="1" applyBorder="1" applyAlignment="1">
      <alignment vertical="center"/>
    </xf>
    <xf numFmtId="165" fontId="17" fillId="0" borderId="34" xfId="76" applyNumberFormat="1" applyFont="1" applyFill="1" applyBorder="1" applyAlignment="1">
      <alignment vertical="center"/>
    </xf>
    <xf numFmtId="0" fontId="7" fillId="29" borderId="35" xfId="76" applyFont="1" applyFill="1" applyBorder="1" applyAlignment="1">
      <alignment vertical="center"/>
    </xf>
    <xf numFmtId="0" fontId="7" fillId="0" borderId="35" xfId="76" applyFont="1" applyFill="1" applyBorder="1" applyAlignment="1">
      <alignment vertical="center"/>
    </xf>
    <xf numFmtId="165" fontId="17" fillId="31" borderId="34" xfId="76" applyNumberFormat="1" applyFont="1" applyFill="1" applyBorder="1" applyAlignment="1">
      <alignment vertical="center"/>
    </xf>
    <xf numFmtId="0" fontId="14" fillId="0" borderId="29" xfId="80" applyFont="1" applyFill="1" applyBorder="1" applyAlignment="1">
      <alignment horizontal="right" vertical="center" indent="1"/>
    </xf>
    <xf numFmtId="165" fontId="17" fillId="0" borderId="48" xfId="76" applyNumberFormat="1" applyFont="1" applyFill="1" applyBorder="1" applyAlignment="1">
      <alignment vertical="center"/>
    </xf>
    <xf numFmtId="165" fontId="16" fillId="29" borderId="48" xfId="76" applyNumberFormat="1" applyFont="1" applyFill="1" applyBorder="1" applyAlignment="1">
      <alignment vertical="center"/>
    </xf>
    <xf numFmtId="0" fontId="7" fillId="0" borderId="0" xfId="0" applyFont="1"/>
    <xf numFmtId="0" fontId="7" fillId="29" borderId="28" xfId="76" applyFont="1" applyFill="1" applyBorder="1" applyAlignment="1">
      <alignment vertical="center"/>
    </xf>
    <xf numFmtId="0" fontId="7" fillId="0" borderId="28" xfId="76" applyFont="1" applyFill="1" applyBorder="1" applyAlignment="1">
      <alignment vertical="center"/>
    </xf>
    <xf numFmtId="165" fontId="17" fillId="0" borderId="28" xfId="76" applyNumberFormat="1" applyFont="1" applyFill="1" applyBorder="1" applyAlignment="1">
      <alignment vertical="center"/>
    </xf>
    <xf numFmtId="165" fontId="14" fillId="29" borderId="28" xfId="76" applyNumberFormat="1" applyFont="1" applyFill="1" applyBorder="1" applyAlignment="1">
      <alignment vertical="center"/>
    </xf>
    <xf numFmtId="165" fontId="14" fillId="0" borderId="28" xfId="76" applyNumberFormat="1" applyFont="1" applyFill="1" applyBorder="1" applyAlignment="1">
      <alignment vertical="center"/>
    </xf>
    <xf numFmtId="165" fontId="15" fillId="0" borderId="28" xfId="76" applyNumberFormat="1" applyFont="1" applyFill="1" applyBorder="1" applyAlignment="1">
      <alignment vertical="center"/>
    </xf>
    <xf numFmtId="0" fontId="6" fillId="0" borderId="0" xfId="44" applyFont="1"/>
    <xf numFmtId="0" fontId="6" fillId="29" borderId="28" xfId="76" applyFont="1" applyFill="1" applyBorder="1" applyAlignment="1">
      <alignment vertical="center"/>
    </xf>
    <xf numFmtId="0" fontId="6" fillId="0" borderId="28" xfId="76" applyFont="1" applyFill="1" applyBorder="1" applyAlignment="1">
      <alignment vertical="center"/>
    </xf>
    <xf numFmtId="165" fontId="15" fillId="0" borderId="28" xfId="76" applyNumberFormat="1" applyFont="1" applyFill="1" applyBorder="1" applyAlignment="1">
      <alignment horizontal="right" vertical="center"/>
    </xf>
    <xf numFmtId="0" fontId="6" fillId="29" borderId="49" xfId="76" applyFont="1" applyFill="1" applyBorder="1" applyAlignment="1">
      <alignment vertical="center"/>
    </xf>
    <xf numFmtId="0" fontId="6" fillId="0" borderId="49" xfId="76" applyFont="1" applyFill="1" applyBorder="1" applyAlignment="1">
      <alignment vertical="center"/>
    </xf>
    <xf numFmtId="165" fontId="15" fillId="0" borderId="49" xfId="76" applyNumberFormat="1" applyFont="1" applyFill="1" applyBorder="1" applyAlignment="1">
      <alignment horizontal="right" vertical="center"/>
    </xf>
    <xf numFmtId="0" fontId="14" fillId="0" borderId="36" xfId="80" applyFont="1" applyFill="1" applyBorder="1" applyAlignment="1">
      <alignment horizontal="right" vertical="center" indent="1"/>
    </xf>
    <xf numFmtId="0" fontId="7" fillId="0" borderId="38" xfId="80" applyFont="1" applyBorder="1" applyAlignment="1">
      <alignment horizontal="right" vertical="center" indent="1"/>
    </xf>
    <xf numFmtId="165" fontId="7" fillId="29" borderId="39" xfId="76" applyNumberFormat="1" applyFont="1" applyFill="1" applyBorder="1" applyAlignment="1">
      <alignment vertical="center"/>
    </xf>
    <xf numFmtId="165" fontId="7" fillId="0" borderId="39" xfId="76" applyNumberFormat="1" applyFont="1" applyFill="1" applyBorder="1" applyAlignment="1">
      <alignment vertical="center"/>
    </xf>
    <xf numFmtId="167" fontId="7" fillId="29" borderId="40" xfId="76" applyNumberFormat="1" applyFont="1" applyFill="1" applyBorder="1" applyAlignment="1">
      <alignment vertical="center"/>
    </xf>
    <xf numFmtId="167" fontId="7" fillId="0" borderId="40" xfId="76" applyNumberFormat="1" applyFont="1" applyFill="1" applyBorder="1" applyAlignment="1">
      <alignment vertical="center"/>
    </xf>
    <xf numFmtId="167" fontId="7" fillId="29" borderId="37" xfId="76" applyNumberFormat="1" applyFont="1" applyFill="1" applyBorder="1" applyAlignment="1">
      <alignment vertical="center"/>
    </xf>
    <xf numFmtId="167" fontId="7" fillId="0" borderId="37" xfId="76" applyNumberFormat="1" applyFont="1" applyFill="1" applyBorder="1" applyAlignment="1">
      <alignment vertical="center"/>
    </xf>
    <xf numFmtId="167" fontId="6" fillId="29" borderId="30" xfId="76" applyNumberFormat="1" applyFont="1" applyFill="1" applyBorder="1" applyAlignment="1">
      <alignment vertical="center"/>
    </xf>
    <xf numFmtId="167" fontId="6" fillId="0" borderId="30" xfId="76" applyNumberFormat="1" applyFont="1" applyFill="1" applyBorder="1" applyAlignment="1">
      <alignment vertical="center"/>
    </xf>
    <xf numFmtId="167" fontId="7" fillId="29" borderId="46" xfId="76" applyNumberFormat="1" applyFont="1" applyFill="1" applyBorder="1" applyAlignment="1">
      <alignment vertical="center"/>
    </xf>
    <xf numFmtId="167" fontId="7" fillId="0" borderId="46" xfId="76" applyNumberFormat="1" applyFont="1" applyFill="1" applyBorder="1" applyAlignment="1">
      <alignment vertical="center"/>
    </xf>
    <xf numFmtId="165" fontId="17" fillId="0" borderId="46" xfId="76" applyNumberFormat="1" applyFont="1" applyFill="1" applyBorder="1" applyAlignment="1">
      <alignment vertical="center"/>
    </xf>
    <xf numFmtId="165" fontId="14" fillId="30" borderId="28" xfId="76" applyNumberFormat="1" applyFont="1" applyFill="1" applyBorder="1" applyAlignment="1">
      <alignment vertical="center"/>
    </xf>
    <xf numFmtId="0" fontId="7" fillId="0" borderId="31" xfId="80" applyFont="1" applyFill="1" applyBorder="1" applyAlignment="1">
      <alignment horizontal="right" vertical="center" indent="1"/>
    </xf>
    <xf numFmtId="165" fontId="14" fillId="29" borderId="41" xfId="76" applyNumberFormat="1" applyFont="1" applyFill="1" applyBorder="1" applyAlignment="1">
      <alignment horizontal="right" vertical="center"/>
    </xf>
    <xf numFmtId="165" fontId="14" fillId="0" borderId="41" xfId="76" applyNumberFormat="1" applyFont="1" applyFill="1" applyBorder="1" applyAlignment="1">
      <alignment horizontal="right" vertical="center"/>
    </xf>
    <xf numFmtId="165" fontId="14" fillId="30" borderId="41" xfId="76" applyNumberFormat="1" applyFont="1" applyFill="1" applyBorder="1" applyAlignment="1">
      <alignment horizontal="right" vertical="center"/>
    </xf>
    <xf numFmtId="0" fontId="42" fillId="0" borderId="0" xfId="44" applyFont="1"/>
    <xf numFmtId="0" fontId="6" fillId="0" borderId="0" xfId="44" applyFill="1"/>
    <xf numFmtId="49" fontId="6" fillId="0" borderId="17" xfId="61" applyNumberFormat="1" applyFont="1" applyFill="1" applyBorder="1" applyAlignment="1">
      <alignment horizontal="center" vertical="center" wrapText="1"/>
    </xf>
    <xf numFmtId="0" fontId="14" fillId="0" borderId="50" xfId="61" applyFont="1" applyFill="1" applyBorder="1" applyAlignment="1">
      <alignment horizontal="center" vertical="center" wrapText="1"/>
    </xf>
    <xf numFmtId="0" fontId="15" fillId="0" borderId="50" xfId="61" applyFont="1" applyFill="1" applyBorder="1" applyAlignment="1">
      <alignment horizontal="center" vertical="center" wrapText="1"/>
    </xf>
    <xf numFmtId="2" fontId="14" fillId="0" borderId="51" xfId="61" applyNumberFormat="1" applyFont="1" applyFill="1" applyBorder="1" applyAlignment="1">
      <alignment horizontal="center" vertical="center" wrapText="1"/>
    </xf>
    <xf numFmtId="1" fontId="14" fillId="0" borderId="51" xfId="61" applyNumberFormat="1" applyFont="1" applyFill="1" applyBorder="1" applyAlignment="1">
      <alignment horizontal="center" vertical="center" wrapText="1"/>
    </xf>
    <xf numFmtId="0" fontId="14" fillId="0" borderId="0" xfId="59" applyFont="1"/>
    <xf numFmtId="0" fontId="48" fillId="0" borderId="0" xfId="59" applyFont="1" applyAlignment="1">
      <alignment horizontal="left"/>
    </xf>
    <xf numFmtId="0" fontId="49" fillId="0" borderId="0" xfId="59" applyFont="1"/>
    <xf numFmtId="0" fontId="21" fillId="0" borderId="0" xfId="31" applyFont="1" applyAlignment="1" applyProtection="1"/>
    <xf numFmtId="0" fontId="7" fillId="0" borderId="0" xfId="59" applyFont="1"/>
    <xf numFmtId="165" fontId="6" fillId="0" borderId="0" xfId="57" applyNumberFormat="1" applyAlignment="1">
      <alignment horizontal="left"/>
    </xf>
    <xf numFmtId="0" fontId="7" fillId="0" borderId="53" xfId="58" applyFont="1" applyFill="1" applyBorder="1" applyAlignment="1">
      <alignment horizontal="center" vertical="center" wrapText="1"/>
    </xf>
    <xf numFmtId="0" fontId="7" fillId="0" borderId="56" xfId="80" applyFont="1" applyFill="1" applyBorder="1" applyAlignment="1">
      <alignment horizontal="right" vertical="center" indent="1"/>
    </xf>
    <xf numFmtId="0" fontId="7" fillId="0" borderId="54" xfId="80" applyFont="1" applyBorder="1" applyAlignment="1">
      <alignment horizontal="left" vertical="center" indent="1"/>
    </xf>
    <xf numFmtId="0" fontId="7" fillId="0" borderId="55" xfId="80" applyFont="1" applyBorder="1" applyAlignment="1">
      <alignment horizontal="left" vertical="center" wrapText="1" indent="1"/>
    </xf>
    <xf numFmtId="0" fontId="6" fillId="0" borderId="57" xfId="80" applyFont="1" applyBorder="1" applyAlignment="1">
      <alignment horizontal="right" vertical="center" indent="1"/>
    </xf>
    <xf numFmtId="0" fontId="7" fillId="0" borderId="58" xfId="80" applyFont="1" applyBorder="1" applyAlignment="1">
      <alignment horizontal="left" vertical="center" wrapText="1" indent="1"/>
    </xf>
    <xf numFmtId="0" fontId="7" fillId="0" borderId="56" xfId="80" applyFont="1" applyBorder="1" applyAlignment="1">
      <alignment horizontal="right" vertical="center" indent="1"/>
    </xf>
    <xf numFmtId="0" fontId="7" fillId="0" borderId="59" xfId="80" applyFont="1" applyBorder="1" applyAlignment="1">
      <alignment horizontal="right" vertical="center" indent="1"/>
    </xf>
    <xf numFmtId="0" fontId="14" fillId="0" borderId="14" xfId="57" applyFont="1" applyFill="1" applyBorder="1" applyAlignment="1">
      <alignment vertical="center"/>
    </xf>
    <xf numFmtId="0" fontId="6" fillId="0" borderId="0" xfId="60"/>
    <xf numFmtId="49" fontId="7" fillId="0" borderId="32" xfId="76" applyNumberFormat="1" applyFont="1" applyFill="1" applyBorder="1" applyAlignment="1">
      <alignment horizontal="center" vertical="center" wrapText="1"/>
    </xf>
    <xf numFmtId="165" fontId="16" fillId="0" borderId="48" xfId="76" applyNumberFormat="1" applyFont="1" applyFill="1" applyBorder="1" applyAlignment="1">
      <alignment vertical="center"/>
    </xf>
    <xf numFmtId="165" fontId="15" fillId="0" borderId="41" xfId="76" applyNumberFormat="1" applyFont="1" applyFill="1" applyBorder="1" applyAlignment="1">
      <alignment horizontal="right" vertical="center"/>
    </xf>
    <xf numFmtId="167" fontId="6" fillId="0" borderId="37" xfId="76" applyNumberFormat="1" applyFont="1" applyFill="1" applyBorder="1" applyAlignment="1">
      <alignment vertical="center"/>
    </xf>
    <xf numFmtId="0" fontId="6" fillId="30" borderId="49" xfId="76" applyFont="1" applyFill="1" applyBorder="1" applyAlignment="1">
      <alignment vertical="center"/>
    </xf>
    <xf numFmtId="49" fontId="16" fillId="0" borderId="52" xfId="59" applyNumberFormat="1" applyFont="1" applyBorder="1" applyAlignment="1">
      <alignment horizontal="center" vertical="center"/>
    </xf>
    <xf numFmtId="0" fontId="16" fillId="0" borderId="12" xfId="61" applyFont="1" applyFill="1" applyBorder="1" applyAlignment="1">
      <alignment horizontal="center" vertical="center" wrapText="1"/>
    </xf>
    <xf numFmtId="2" fontId="16" fillId="0" borderId="13" xfId="61" applyNumberFormat="1" applyFont="1" applyFill="1" applyBorder="1" applyAlignment="1">
      <alignment horizontal="center" vertical="center" wrapText="1"/>
    </xf>
    <xf numFmtId="1" fontId="16" fillId="0" borderId="13" xfId="61" applyNumberFormat="1" applyFont="1" applyFill="1" applyBorder="1" applyAlignment="1">
      <alignment horizontal="center" vertical="center" wrapText="1"/>
    </xf>
    <xf numFmtId="0" fontId="6" fillId="0" borderId="0" xfId="59" applyFont="1"/>
    <xf numFmtId="49" fontId="14" fillId="0" borderId="17" xfId="61" applyNumberFormat="1" applyFont="1" applyFill="1" applyBorder="1" applyAlignment="1">
      <alignment horizontal="center" vertical="center" wrapText="1"/>
    </xf>
    <xf numFmtId="0" fontId="6" fillId="0" borderId="57" xfId="80" applyFont="1" applyFill="1" applyBorder="1" applyAlignment="1">
      <alignment horizontal="right" vertical="center" indent="1"/>
    </xf>
    <xf numFmtId="49" fontId="7" fillId="30" borderId="32" xfId="76" applyNumberFormat="1" applyFont="1" applyFill="1" applyBorder="1" applyAlignment="1">
      <alignment horizontal="center" vertical="center" wrapText="1"/>
    </xf>
    <xf numFmtId="0" fontId="7" fillId="30" borderId="43" xfId="76" applyFont="1" applyFill="1" applyBorder="1" applyAlignment="1">
      <alignment vertical="center"/>
    </xf>
    <xf numFmtId="0" fontId="7" fillId="30" borderId="35" xfId="76" applyFont="1" applyFill="1" applyBorder="1" applyAlignment="1">
      <alignment vertical="center"/>
    </xf>
    <xf numFmtId="165" fontId="16" fillId="30" borderId="48" xfId="76" applyNumberFormat="1" applyFont="1" applyFill="1" applyBorder="1" applyAlignment="1">
      <alignment vertical="center"/>
    </xf>
    <xf numFmtId="0" fontId="7" fillId="30" borderId="28" xfId="76" applyFont="1" applyFill="1" applyBorder="1" applyAlignment="1">
      <alignment vertical="center"/>
    </xf>
    <xf numFmtId="0" fontId="6" fillId="30" borderId="28" xfId="76" applyFont="1" applyFill="1" applyBorder="1" applyAlignment="1">
      <alignment vertical="center"/>
    </xf>
    <xf numFmtId="165" fontId="7" fillId="30" borderId="39" xfId="76" applyNumberFormat="1" applyFont="1" applyFill="1" applyBorder="1" applyAlignment="1">
      <alignment vertical="center"/>
    </xf>
    <xf numFmtId="167" fontId="7" fillId="30" borderId="40" xfId="76" applyNumberFormat="1" applyFont="1" applyFill="1" applyBorder="1" applyAlignment="1">
      <alignment vertical="center"/>
    </xf>
    <xf numFmtId="167" fontId="7" fillId="30" borderId="37" xfId="76" applyNumberFormat="1" applyFont="1" applyFill="1" applyBorder="1" applyAlignment="1">
      <alignment vertical="center"/>
    </xf>
    <xf numFmtId="167" fontId="6" fillId="30" borderId="30" xfId="76" applyNumberFormat="1" applyFont="1" applyFill="1" applyBorder="1" applyAlignment="1">
      <alignment vertical="center"/>
    </xf>
    <xf numFmtId="167" fontId="6" fillId="30" borderId="37" xfId="76" applyNumberFormat="1" applyFont="1" applyFill="1" applyBorder="1" applyAlignment="1">
      <alignment vertical="center"/>
    </xf>
    <xf numFmtId="167" fontId="7" fillId="30" borderId="46" xfId="76" applyNumberFormat="1" applyFont="1" applyFill="1" applyBorder="1" applyAlignment="1">
      <alignment vertical="center"/>
    </xf>
    <xf numFmtId="165" fontId="17" fillId="0" borderId="34" xfId="236" applyNumberFormat="1" applyFont="1" applyFill="1" applyBorder="1" applyAlignment="1">
      <alignment vertical="center"/>
    </xf>
    <xf numFmtId="0" fontId="4" fillId="0" borderId="57" xfId="80" applyFont="1" applyFill="1" applyBorder="1" applyAlignment="1">
      <alignment horizontal="right" vertical="center" indent="1"/>
    </xf>
    <xf numFmtId="165" fontId="17" fillId="31" borderId="48" xfId="76" applyNumberFormat="1" applyFont="1" applyFill="1" applyBorder="1" applyAlignment="1">
      <alignment vertical="center"/>
    </xf>
    <xf numFmtId="165" fontId="17" fillId="31" borderId="28" xfId="76" applyNumberFormat="1" applyFont="1" applyFill="1" applyBorder="1" applyAlignment="1">
      <alignment vertical="center"/>
    </xf>
    <xf numFmtId="165" fontId="15" fillId="31" borderId="28" xfId="76" applyNumberFormat="1" applyFont="1" applyFill="1" applyBorder="1" applyAlignment="1">
      <alignment horizontal="right" vertical="center"/>
    </xf>
    <xf numFmtId="165" fontId="15" fillId="31" borderId="28" xfId="76" applyNumberFormat="1" applyFont="1" applyFill="1" applyBorder="1" applyAlignment="1">
      <alignment vertical="center"/>
    </xf>
    <xf numFmtId="165" fontId="15" fillId="31" borderId="49" xfId="76" applyNumberFormat="1" applyFont="1" applyFill="1" applyBorder="1" applyAlignment="1">
      <alignment horizontal="right" vertical="center"/>
    </xf>
    <xf numFmtId="165" fontId="17" fillId="31" borderId="34" xfId="236" applyNumberFormat="1" applyFont="1" applyFill="1" applyBorder="1" applyAlignment="1">
      <alignment vertical="center"/>
    </xf>
    <xf numFmtId="165" fontId="17" fillId="31" borderId="46" xfId="76" applyNumberFormat="1" applyFont="1" applyFill="1" applyBorder="1" applyAlignment="1">
      <alignment vertical="center"/>
    </xf>
    <xf numFmtId="165" fontId="6" fillId="0" borderId="0" xfId="236" applyNumberFormat="1" applyFont="1"/>
    <xf numFmtId="0" fontId="6" fillId="0" borderId="0" xfId="57" applyAlignment="1">
      <alignment vertical="center"/>
    </xf>
    <xf numFmtId="0" fontId="6" fillId="0" borderId="0" xfId="57" applyFont="1"/>
    <xf numFmtId="0" fontId="9" fillId="0" borderId="45" xfId="57" applyFont="1" applyFill="1" applyBorder="1" applyAlignment="1">
      <alignment horizontal="right"/>
    </xf>
    <xf numFmtId="0" fontId="9" fillId="0" borderId="45" xfId="57" applyFont="1" applyFill="1" applyBorder="1" applyAlignment="1"/>
    <xf numFmtId="0" fontId="6" fillId="0" borderId="0" xfId="57" applyFont="1" applyBorder="1"/>
    <xf numFmtId="0" fontId="7" fillId="0" borderId="15" xfId="57" applyFont="1" applyBorder="1" applyAlignment="1">
      <alignment horizontal="center" vertical="center" wrapText="1"/>
    </xf>
    <xf numFmtId="14" fontId="7" fillId="0" borderId="24" xfId="57" applyNumberFormat="1" applyFont="1" applyFill="1" applyBorder="1" applyAlignment="1">
      <alignment horizontal="center" vertical="center" wrapText="1"/>
    </xf>
    <xf numFmtId="10" fontId="7" fillId="0" borderId="24" xfId="57" applyNumberFormat="1" applyFont="1" applyFill="1" applyBorder="1" applyAlignment="1">
      <alignment horizontal="center" vertical="center" wrapText="1"/>
    </xf>
    <xf numFmtId="0" fontId="7" fillId="0" borderId="20" xfId="57" applyFont="1" applyBorder="1" applyAlignment="1">
      <alignment vertical="center"/>
    </xf>
    <xf numFmtId="167" fontId="9" fillId="0" borderId="21" xfId="57" applyNumberFormat="1" applyFont="1" applyFill="1" applyBorder="1" applyAlignment="1">
      <alignment vertical="center"/>
    </xf>
    <xf numFmtId="165" fontId="9" fillId="0" borderId="21" xfId="67" applyNumberFormat="1" applyFont="1" applyFill="1" applyBorder="1" applyAlignment="1">
      <alignment vertical="center"/>
    </xf>
    <xf numFmtId="0" fontId="6" fillId="0" borderId="16" xfId="57" applyFont="1" applyBorder="1" applyAlignment="1">
      <alignment horizontal="right" vertical="center"/>
    </xf>
    <xf numFmtId="167" fontId="4" fillId="0" borderId="22" xfId="57" applyNumberFormat="1" applyFont="1" applyFill="1" applyBorder="1" applyAlignment="1">
      <alignment vertical="center"/>
    </xf>
    <xf numFmtId="165" fontId="4" fillId="0" borderId="22" xfId="67" applyNumberFormat="1" applyFont="1" applyFill="1" applyBorder="1" applyAlignment="1">
      <alignment vertical="center"/>
    </xf>
    <xf numFmtId="0" fontId="7" fillId="0" borderId="17" xfId="57" applyFont="1" applyBorder="1" applyAlignment="1">
      <alignment vertical="center"/>
    </xf>
    <xf numFmtId="167" fontId="9" fillId="0" borderId="22" xfId="57" applyNumberFormat="1" applyFont="1" applyFill="1" applyBorder="1" applyAlignment="1">
      <alignment vertical="center"/>
    </xf>
    <xf numFmtId="165" fontId="9" fillId="0" borderId="22" xfId="67" applyNumberFormat="1" applyFont="1" applyFill="1" applyBorder="1" applyAlignment="1">
      <alignment vertical="center"/>
    </xf>
    <xf numFmtId="0" fontId="9" fillId="0" borderId="17" xfId="59" applyFont="1" applyBorder="1" applyAlignment="1">
      <alignment vertical="center"/>
    </xf>
    <xf numFmtId="0" fontId="7" fillId="0" borderId="14" xfId="57" applyFont="1" applyBorder="1" applyAlignment="1">
      <alignment vertical="center"/>
    </xf>
    <xf numFmtId="167" fontId="9" fillId="0" borderId="13" xfId="57" applyNumberFormat="1" applyFont="1" applyFill="1" applyBorder="1" applyAlignment="1">
      <alignment vertical="center"/>
    </xf>
    <xf numFmtId="165" fontId="9" fillId="0" borderId="44" xfId="67" applyNumberFormat="1" applyFont="1" applyFill="1" applyBorder="1" applyAlignment="1">
      <alignment vertical="center"/>
    </xf>
    <xf numFmtId="165" fontId="9" fillId="0" borderId="26" xfId="67" applyNumberFormat="1" applyFont="1" applyFill="1" applyBorder="1" applyAlignment="1">
      <alignment vertical="center"/>
    </xf>
    <xf numFmtId="4" fontId="6" fillId="0" borderId="0" xfId="57" applyNumberFormat="1" applyFont="1" applyBorder="1"/>
    <xf numFmtId="167" fontId="6" fillId="0" borderId="0" xfId="57" applyNumberFormat="1" applyFont="1" applyBorder="1"/>
    <xf numFmtId="167" fontId="6" fillId="0" borderId="22" xfId="57" applyNumberFormat="1" applyFont="1" applyFill="1" applyBorder="1" applyAlignment="1">
      <alignment vertical="center"/>
    </xf>
    <xf numFmtId="0" fontId="6" fillId="0" borderId="17" xfId="57" applyFont="1" applyBorder="1" applyAlignment="1">
      <alignment horizontal="right" vertical="center"/>
    </xf>
    <xf numFmtId="0" fontId="9" fillId="0" borderId="25" xfId="95" applyFont="1" applyFill="1" applyBorder="1" applyAlignment="1">
      <alignment horizontal="center" vertical="center" wrapText="1"/>
    </xf>
    <xf numFmtId="0" fontId="7" fillId="0" borderId="70" xfId="57" applyFont="1" applyBorder="1" applyAlignment="1">
      <alignment horizontal="center" vertical="center" wrapText="1"/>
    </xf>
    <xf numFmtId="4" fontId="6" fillId="0" borderId="25" xfId="57" applyNumberFormat="1" applyFont="1" applyFill="1" applyBorder="1" applyAlignment="1">
      <alignment horizontal="center" vertical="center"/>
    </xf>
    <xf numFmtId="167" fontId="6" fillId="0" borderId="25" xfId="57" applyNumberFormat="1" applyFont="1" applyFill="1" applyBorder="1" applyAlignment="1">
      <alignment horizontal="center" vertical="center"/>
    </xf>
    <xf numFmtId="4" fontId="6" fillId="0" borderId="69" xfId="57" applyNumberFormat="1" applyFont="1" applyFill="1" applyBorder="1" applyAlignment="1">
      <alignment horizontal="center" vertical="center"/>
    </xf>
    <xf numFmtId="167" fontId="6" fillId="0" borderId="19" xfId="57" applyNumberFormat="1" applyFont="1" applyFill="1" applyBorder="1" applyAlignment="1">
      <alignment horizontal="center" vertical="center"/>
    </xf>
    <xf numFmtId="4" fontId="6" fillId="0" borderId="42" xfId="57" applyNumberFormat="1" applyFont="1" applyFill="1" applyBorder="1" applyAlignment="1">
      <alignment horizontal="center" vertical="center"/>
    </xf>
    <xf numFmtId="167" fontId="6" fillId="0" borderId="13" xfId="57" applyNumberFormat="1" applyFont="1" applyFill="1" applyBorder="1" applyAlignment="1">
      <alignment horizontal="center" vertical="center"/>
    </xf>
    <xf numFmtId="0" fontId="7" fillId="0" borderId="0" xfId="57" applyFont="1" applyAlignment="1">
      <alignment vertical="center"/>
    </xf>
    <xf numFmtId="167" fontId="7" fillId="0" borderId="0" xfId="57" applyNumberFormat="1" applyFont="1" applyAlignment="1">
      <alignment horizontal="center" vertical="center"/>
    </xf>
    <xf numFmtId="0" fontId="71" fillId="0" borderId="0" xfId="57" applyFont="1" applyAlignment="1">
      <alignment vertical="center" wrapText="1"/>
    </xf>
    <xf numFmtId="167" fontId="71" fillId="0" borderId="0" xfId="57" applyNumberFormat="1" applyFont="1" applyAlignment="1">
      <alignment horizontal="center" vertical="center"/>
    </xf>
    <xf numFmtId="4" fontId="6" fillId="0" borderId="22" xfId="57" applyNumberFormat="1" applyFont="1" applyFill="1" applyBorder="1" applyAlignment="1">
      <alignment horizontal="right" vertical="center" wrapText="1"/>
    </xf>
    <xf numFmtId="4" fontId="6" fillId="0" borderId="19" xfId="57" applyNumberFormat="1" applyFont="1" applyFill="1" applyBorder="1" applyAlignment="1">
      <alignment horizontal="right" vertical="center" wrapText="1"/>
    </xf>
    <xf numFmtId="4" fontId="6" fillId="0" borderId="13" xfId="57" applyNumberFormat="1" applyFont="1" applyFill="1" applyBorder="1" applyAlignment="1">
      <alignment horizontal="right" vertical="center" wrapText="1"/>
    </xf>
    <xf numFmtId="49" fontId="7" fillId="31" borderId="32" xfId="76" applyNumberFormat="1" applyFont="1" applyFill="1" applyBorder="1" applyAlignment="1">
      <alignment horizontal="center" vertical="center" wrapText="1"/>
    </xf>
    <xf numFmtId="0" fontId="7" fillId="31" borderId="43" xfId="76" applyFont="1" applyFill="1" applyBorder="1" applyAlignment="1">
      <alignment vertical="center"/>
    </xf>
    <xf numFmtId="0" fontId="7" fillId="31" borderId="35" xfId="76" applyFont="1" applyFill="1" applyBorder="1" applyAlignment="1">
      <alignment vertical="center"/>
    </xf>
    <xf numFmtId="165" fontId="16" fillId="31" borderId="48" xfId="76" applyNumberFormat="1" applyFont="1" applyFill="1" applyBorder="1" applyAlignment="1">
      <alignment vertical="center"/>
    </xf>
    <xf numFmtId="0" fontId="7" fillId="31" borderId="28" xfId="76" applyFont="1" applyFill="1" applyBorder="1" applyAlignment="1">
      <alignment vertical="center"/>
    </xf>
    <xf numFmtId="165" fontId="14" fillId="31" borderId="28" xfId="76" applyNumberFormat="1" applyFont="1" applyFill="1" applyBorder="1" applyAlignment="1">
      <alignment vertical="center"/>
    </xf>
    <xf numFmtId="0" fontId="6" fillId="31" borderId="28" xfId="76" applyFont="1" applyFill="1" applyBorder="1" applyAlignment="1">
      <alignment vertical="center"/>
    </xf>
    <xf numFmtId="0" fontId="6" fillId="31" borderId="49" xfId="76" applyFont="1" applyFill="1" applyBorder="1" applyAlignment="1">
      <alignment vertical="center"/>
    </xf>
    <xf numFmtId="165" fontId="7" fillId="31" borderId="39" xfId="76" applyNumberFormat="1" applyFont="1" applyFill="1" applyBorder="1" applyAlignment="1">
      <alignment vertical="center"/>
    </xf>
    <xf numFmtId="167" fontId="7" fillId="31" borderId="40" xfId="76" applyNumberFormat="1" applyFont="1" applyFill="1" applyBorder="1" applyAlignment="1">
      <alignment vertical="center"/>
    </xf>
    <xf numFmtId="167" fontId="7" fillId="31" borderId="37" xfId="76" applyNumberFormat="1" applyFont="1" applyFill="1" applyBorder="1" applyAlignment="1">
      <alignment vertical="center"/>
    </xf>
    <xf numFmtId="167" fontId="6" fillId="31" borderId="30" xfId="76" applyNumberFormat="1" applyFont="1" applyFill="1" applyBorder="1" applyAlignment="1">
      <alignment vertical="center"/>
    </xf>
    <xf numFmtId="167" fontId="6" fillId="31" borderId="37" xfId="76" applyNumberFormat="1" applyFont="1" applyFill="1" applyBorder="1" applyAlignment="1">
      <alignment vertical="center"/>
    </xf>
    <xf numFmtId="167" fontId="7" fillId="31" borderId="46" xfId="76" applyNumberFormat="1" applyFont="1" applyFill="1" applyBorder="1" applyAlignment="1">
      <alignment vertical="center"/>
    </xf>
    <xf numFmtId="165" fontId="14" fillId="31" borderId="41" xfId="76" applyNumberFormat="1" applyFont="1" applyFill="1" applyBorder="1" applyAlignment="1">
      <alignment horizontal="right" vertical="center"/>
    </xf>
    <xf numFmtId="165" fontId="15" fillId="31" borderId="41" xfId="76" applyNumberFormat="1" applyFont="1" applyFill="1" applyBorder="1" applyAlignment="1">
      <alignment horizontal="right" vertical="center"/>
    </xf>
    <xf numFmtId="0" fontId="16" fillId="29" borderId="33" xfId="58" applyFont="1" applyFill="1" applyBorder="1" applyAlignment="1">
      <alignment horizontal="center" vertical="center" wrapText="1"/>
    </xf>
    <xf numFmtId="165" fontId="17" fillId="29" borderId="34" xfId="76" applyNumberFormat="1" applyFont="1" applyFill="1" applyBorder="1" applyAlignment="1">
      <alignment vertical="center"/>
    </xf>
    <xf numFmtId="165" fontId="17" fillId="29" borderId="48" xfId="76" applyNumberFormat="1" applyFont="1" applyFill="1" applyBorder="1" applyAlignment="1">
      <alignment vertical="center"/>
    </xf>
    <xf numFmtId="165" fontId="17" fillId="29" borderId="28" xfId="76" applyNumberFormat="1" applyFont="1" applyFill="1" applyBorder="1" applyAlignment="1">
      <alignment vertical="center"/>
    </xf>
    <xf numFmtId="165" fontId="15" fillId="29" borderId="28" xfId="76" applyNumberFormat="1" applyFont="1" applyFill="1" applyBorder="1" applyAlignment="1">
      <alignment horizontal="right" vertical="center"/>
    </xf>
    <xf numFmtId="9" fontId="15" fillId="29" borderId="28" xfId="76" applyNumberFormat="1" applyFont="1" applyFill="1" applyBorder="1" applyAlignment="1">
      <alignment horizontal="right" vertical="center"/>
    </xf>
    <xf numFmtId="165" fontId="15" fillId="29" borderId="28" xfId="76" applyNumberFormat="1" applyFont="1" applyFill="1" applyBorder="1" applyAlignment="1">
      <alignment vertical="center"/>
    </xf>
    <xf numFmtId="165" fontId="15" fillId="29" borderId="49" xfId="76" applyNumberFormat="1" applyFont="1" applyFill="1" applyBorder="1" applyAlignment="1">
      <alignment horizontal="right" vertical="center"/>
    </xf>
    <xf numFmtId="165" fontId="17" fillId="29" borderId="34" xfId="236" applyNumberFormat="1" applyFont="1" applyFill="1" applyBorder="1" applyAlignment="1">
      <alignment vertical="center"/>
    </xf>
    <xf numFmtId="165" fontId="17" fillId="29" borderId="46" xfId="76" applyNumberFormat="1" applyFont="1" applyFill="1" applyBorder="1" applyAlignment="1">
      <alignment vertical="center"/>
    </xf>
    <xf numFmtId="165" fontId="15" fillId="29" borderId="41" xfId="76" applyNumberFormat="1" applyFont="1" applyFill="1" applyBorder="1" applyAlignment="1">
      <alignment horizontal="right" vertical="center"/>
    </xf>
    <xf numFmtId="165" fontId="15" fillId="31" borderId="28" xfId="236" applyNumberFormat="1" applyFont="1" applyFill="1" applyBorder="1" applyAlignment="1">
      <alignment vertical="center"/>
    </xf>
    <xf numFmtId="165" fontId="4" fillId="0" borderId="44" xfId="67" applyNumberFormat="1" applyFont="1" applyFill="1" applyBorder="1" applyAlignment="1">
      <alignment vertical="center"/>
    </xf>
    <xf numFmtId="165" fontId="4" fillId="0" borderId="26" xfId="67" applyNumberFormat="1" applyFont="1" applyFill="1" applyBorder="1" applyAlignment="1">
      <alignment vertical="center"/>
    </xf>
    <xf numFmtId="165" fontId="50" fillId="0" borderId="0" xfId="236" applyNumberFormat="1" applyFont="1" applyBorder="1"/>
    <xf numFmtId="168" fontId="6" fillId="0" borderId="0" xfId="57" applyNumberFormat="1" applyFont="1" applyBorder="1"/>
    <xf numFmtId="165" fontId="6" fillId="0" borderId="0" xfId="57" applyNumberFormat="1"/>
    <xf numFmtId="1" fontId="6" fillId="0" borderId="0" xfId="44" applyNumberFormat="1"/>
    <xf numFmtId="14" fontId="4" fillId="0" borderId="71" xfId="59" applyNumberFormat="1" applyFont="1" applyBorder="1" applyAlignment="1">
      <alignment horizontal="center" vertical="center"/>
    </xf>
    <xf numFmtId="0" fontId="4" fillId="0" borderId="72" xfId="61" applyFont="1" applyFill="1" applyBorder="1" applyAlignment="1">
      <alignment horizontal="center" vertical="center" wrapText="1"/>
    </xf>
    <xf numFmtId="0" fontId="15" fillId="0" borderId="72" xfId="61" applyFont="1" applyFill="1" applyBorder="1" applyAlignment="1">
      <alignment horizontal="center" vertical="center" wrapText="1"/>
    </xf>
    <xf numFmtId="2" fontId="4" fillId="0" borderId="72" xfId="61" applyNumberFormat="1" applyFont="1" applyFill="1" applyBorder="1" applyAlignment="1">
      <alignment horizontal="center" vertical="center" wrapText="1"/>
    </xf>
    <xf numFmtId="1" fontId="4" fillId="0" borderId="73" xfId="61" applyNumberFormat="1" applyFont="1" applyFill="1" applyBorder="1" applyAlignment="1">
      <alignment horizontal="center" vertical="center" wrapText="1"/>
    </xf>
    <xf numFmtId="49" fontId="14" fillId="0" borderId="0" xfId="61" applyNumberFormat="1" applyFont="1" applyFill="1" applyBorder="1" applyAlignment="1">
      <alignment horizontal="center" vertical="center" wrapText="1"/>
    </xf>
    <xf numFmtId="167" fontId="72" fillId="29" borderId="0" xfId="47" applyNumberFormat="1" applyFont="1" applyFill="1" applyBorder="1" applyAlignment="1">
      <alignment vertical="center"/>
    </xf>
    <xf numFmtId="167" fontId="73" fillId="29" borderId="0" xfId="47" applyNumberFormat="1" applyFont="1" applyFill="1" applyBorder="1" applyAlignment="1">
      <alignment vertical="center"/>
    </xf>
    <xf numFmtId="0" fontId="6" fillId="0" borderId="14" xfId="57" applyFont="1" applyFill="1" applyBorder="1" applyAlignment="1">
      <alignment vertical="center"/>
    </xf>
    <xf numFmtId="4" fontId="6" fillId="0" borderId="12" xfId="57" applyNumberFormat="1" applyFont="1" applyFill="1" applyBorder="1" applyAlignment="1">
      <alignment horizontal="right" vertical="center" wrapText="1"/>
    </xf>
    <xf numFmtId="169" fontId="6" fillId="0" borderId="0" xfId="44" applyNumberFormat="1"/>
    <xf numFmtId="169" fontId="6" fillId="0" borderId="0" xfId="44" applyNumberFormat="1" applyFont="1"/>
    <xf numFmtId="169" fontId="6" fillId="0" borderId="0" xfId="236" applyNumberFormat="1" applyFont="1"/>
    <xf numFmtId="4" fontId="14" fillId="0" borderId="18" xfId="57" applyNumberFormat="1" applyFont="1" applyFill="1" applyBorder="1" applyAlignment="1">
      <alignment horizontal="right" vertical="center" wrapText="1"/>
    </xf>
    <xf numFmtId="4" fontId="14" fillId="0" borderId="19" xfId="57" applyNumberFormat="1" applyFont="1" applyFill="1" applyBorder="1" applyAlignment="1">
      <alignment horizontal="right" vertical="center" wrapText="1"/>
    </xf>
    <xf numFmtId="165" fontId="15" fillId="0" borderId="27" xfId="57" applyNumberFormat="1" applyFont="1" applyFill="1" applyBorder="1" applyAlignment="1">
      <alignment horizontal="right" vertical="center"/>
    </xf>
    <xf numFmtId="0" fontId="44" fillId="27" borderId="0" xfId="57" applyFont="1" applyFill="1" applyBorder="1" applyAlignment="1">
      <alignment horizontal="left" vertical="center"/>
    </xf>
    <xf numFmtId="0" fontId="44" fillId="27" borderId="45" xfId="57" applyFont="1" applyFill="1" applyBorder="1" applyAlignment="1">
      <alignment horizontal="left" vertical="center"/>
    </xf>
    <xf numFmtId="0" fontId="44" fillId="24" borderId="0" xfId="76" applyFont="1" applyFill="1" applyBorder="1" applyAlignment="1">
      <alignment horizontal="left" vertical="center" wrapText="1"/>
    </xf>
    <xf numFmtId="0" fontId="47" fillId="0" borderId="0" xfId="44" applyFont="1"/>
    <xf numFmtId="0" fontId="42" fillId="0" borderId="25" xfId="44" applyFont="1" applyBorder="1" applyAlignment="1">
      <alignment horizontal="left" vertical="center" wrapText="1"/>
    </xf>
    <xf numFmtId="0" fontId="42" fillId="0" borderId="0" xfId="44" applyFont="1" applyFill="1" applyBorder="1" applyAlignment="1">
      <alignment horizontal="left" vertical="center" wrapText="1"/>
    </xf>
    <xf numFmtId="0" fontId="44" fillId="28" borderId="0" xfId="59" applyFont="1" applyFill="1" applyBorder="1" applyAlignment="1">
      <alignment horizontal="left" vertical="center"/>
    </xf>
    <xf numFmtId="0" fontId="44" fillId="28" borderId="45" xfId="59" applyFont="1" applyFill="1" applyBorder="1" applyAlignment="1">
      <alignment horizontal="left" vertical="center"/>
    </xf>
    <xf numFmtId="0" fontId="14" fillId="0" borderId="0" xfId="57" applyFont="1" applyBorder="1" applyAlignment="1">
      <alignment horizontal="center" vertical="center" wrapText="1"/>
    </xf>
    <xf numFmtId="0" fontId="18" fillId="26" borderId="0" xfId="57" applyFont="1" applyFill="1" applyAlignment="1">
      <alignment horizontal="left" vertical="center"/>
    </xf>
    <xf numFmtId="0" fontId="18" fillId="25" borderId="0" xfId="57" applyFont="1" applyFill="1" applyAlignment="1">
      <alignment horizontal="left" vertical="center"/>
    </xf>
    <xf numFmtId="0" fontId="6" fillId="0" borderId="0" xfId="57" applyAlignment="1">
      <alignment horizontal="center"/>
    </xf>
    <xf numFmtId="0" fontId="48" fillId="0" borderId="25" xfId="57" applyFont="1" applyBorder="1" applyAlignment="1">
      <alignment horizontal="left" vertical="center" wrapText="1"/>
    </xf>
  </cellXfs>
  <cellStyles count="237">
    <cellStyle name="100" xfId="1"/>
    <cellStyle name="20% - Акцент1 2" xfId="2"/>
    <cellStyle name="20% - Акцент1 2 2" xfId="97"/>
    <cellStyle name="20% - Акцент1 2 3" xfId="182"/>
    <cellStyle name="20% - Акцент1 3" xfId="98"/>
    <cellStyle name="20% - Акцент2 2" xfId="3"/>
    <cellStyle name="20% - Акцент2 2 2" xfId="99"/>
    <cellStyle name="20% - Акцент2 2 3" xfId="183"/>
    <cellStyle name="20% - Акцент2 3" xfId="100"/>
    <cellStyle name="20% - Акцент3 2" xfId="4"/>
    <cellStyle name="20% - Акцент3 2 2" xfId="101"/>
    <cellStyle name="20% - Акцент3 2 3" xfId="184"/>
    <cellStyle name="20% - Акцент3 3" xfId="102"/>
    <cellStyle name="20% - Акцент4 2" xfId="5"/>
    <cellStyle name="20% - Акцент4 2 2" xfId="103"/>
    <cellStyle name="20% - Акцент4 2 3" xfId="185"/>
    <cellStyle name="20% - Акцент4 3" xfId="104"/>
    <cellStyle name="20% - Акцент5 2" xfId="6"/>
    <cellStyle name="20% - Акцент5 2 2" xfId="105"/>
    <cellStyle name="20% - Акцент5 2 3" xfId="186"/>
    <cellStyle name="20% - Акцент5 3" xfId="106"/>
    <cellStyle name="20% - Акцент6 2" xfId="7"/>
    <cellStyle name="20% - Акцент6 2 2" xfId="107"/>
    <cellStyle name="20% - Акцент6 2 3" xfId="187"/>
    <cellStyle name="20% - Акцент6 3" xfId="108"/>
    <cellStyle name="40% - Акцент1 2" xfId="8"/>
    <cellStyle name="40% - Акцент1 2 2" xfId="109"/>
    <cellStyle name="40% - Акцент1 2 3" xfId="188"/>
    <cellStyle name="40% - Акцент1 3" xfId="110"/>
    <cellStyle name="40% - Акцент2 2" xfId="9"/>
    <cellStyle name="40% - Акцент2 2 2" xfId="111"/>
    <cellStyle name="40% - Акцент2 2 3" xfId="189"/>
    <cellStyle name="40% - Акцент2 3" xfId="112"/>
    <cellStyle name="40% - Акцент3 2" xfId="10"/>
    <cellStyle name="40% - Акцент3 2 2" xfId="113"/>
    <cellStyle name="40% - Акцент3 2 3" xfId="190"/>
    <cellStyle name="40% - Акцент3 3" xfId="114"/>
    <cellStyle name="40% - Акцент4 2" xfId="11"/>
    <cellStyle name="40% - Акцент4 2 2" xfId="115"/>
    <cellStyle name="40% - Акцент4 2 3" xfId="191"/>
    <cellStyle name="40% - Акцент4 3" xfId="116"/>
    <cellStyle name="40% - Акцент5 2" xfId="12"/>
    <cellStyle name="40% - Акцент5 2 2" xfId="117"/>
    <cellStyle name="40% - Акцент5 2 3" xfId="192"/>
    <cellStyle name="40% - Акцент5 3" xfId="118"/>
    <cellStyle name="40% - Акцент6 2" xfId="13"/>
    <cellStyle name="40% - Акцент6 2 2" xfId="119"/>
    <cellStyle name="40% - Акцент6 2 3" xfId="193"/>
    <cellStyle name="40% - Акцент6 3" xfId="120"/>
    <cellStyle name="60% - Акцент1 2" xfId="14"/>
    <cellStyle name="60% - Акцент1 2 2" xfId="121"/>
    <cellStyle name="60% - Акцент1 2 3" xfId="194"/>
    <cellStyle name="60% - Акцент1 3" xfId="122"/>
    <cellStyle name="60% - Акцент2 2" xfId="15"/>
    <cellStyle name="60% - Акцент2 2 2" xfId="123"/>
    <cellStyle name="60% - Акцент2 2 3" xfId="195"/>
    <cellStyle name="60% - Акцент2 3" xfId="124"/>
    <cellStyle name="60% - Акцент3 2" xfId="16"/>
    <cellStyle name="60% - Акцент3 2 2" xfId="125"/>
    <cellStyle name="60% - Акцент3 2 3" xfId="196"/>
    <cellStyle name="60% - Акцент3 3" xfId="126"/>
    <cellStyle name="60% - Акцент4 2" xfId="17"/>
    <cellStyle name="60% - Акцент4 2 2" xfId="127"/>
    <cellStyle name="60% - Акцент4 2 3" xfId="197"/>
    <cellStyle name="60% - Акцент4 3" xfId="128"/>
    <cellStyle name="60% - Акцент5 2" xfId="18"/>
    <cellStyle name="60% - Акцент5 2 2" xfId="129"/>
    <cellStyle name="60% - Акцент5 2 3" xfId="198"/>
    <cellStyle name="60% - Акцент5 3" xfId="130"/>
    <cellStyle name="60% - Акцент6 2" xfId="19"/>
    <cellStyle name="60% - Акцент6 2 2" xfId="131"/>
    <cellStyle name="60% - Акцент6 2 3" xfId="199"/>
    <cellStyle name="60% - Акцент6 3" xfId="132"/>
    <cellStyle name="Comma [0]" xfId="20"/>
    <cellStyle name="Comma [0] 2" xfId="200"/>
    <cellStyle name="Currency [0]" xfId="21"/>
    <cellStyle name="Currency [0] 2" xfId="201"/>
    <cellStyle name="Hyperlink 2" xfId="211"/>
    <cellStyle name="Normal 2" xfId="133"/>
    <cellStyle name="Normal 3" xfId="181"/>
    <cellStyle name="Normal 4" xfId="86"/>
    <cellStyle name="normální_Bilancování 2005Q4 - final" xfId="96"/>
    <cellStyle name="Percent 2" xfId="226"/>
    <cellStyle name="Percent 3" xfId="89"/>
    <cellStyle name="Акцент1 2" xfId="22"/>
    <cellStyle name="Акцент1 2 2" xfId="134"/>
    <cellStyle name="Акцент1 2 3" xfId="202"/>
    <cellStyle name="Акцент1 3" xfId="135"/>
    <cellStyle name="Акцент2 2" xfId="23"/>
    <cellStyle name="Акцент2 2 2" xfId="136"/>
    <cellStyle name="Акцент2 2 3" xfId="203"/>
    <cellStyle name="Акцент2 3" xfId="137"/>
    <cellStyle name="Акцент3 2" xfId="24"/>
    <cellStyle name="Акцент3 2 2" xfId="138"/>
    <cellStyle name="Акцент3 2 3" xfId="204"/>
    <cellStyle name="Акцент3 3" xfId="139"/>
    <cellStyle name="Акцент4 2" xfId="25"/>
    <cellStyle name="Акцент4 2 2" xfId="140"/>
    <cellStyle name="Акцент4 2 3" xfId="205"/>
    <cellStyle name="Акцент4 3" xfId="141"/>
    <cellStyle name="Акцент5 2" xfId="26"/>
    <cellStyle name="Акцент5 2 2" xfId="142"/>
    <cellStyle name="Акцент5 2 3" xfId="206"/>
    <cellStyle name="Акцент5 3" xfId="143"/>
    <cellStyle name="Акцент6 2" xfId="27"/>
    <cellStyle name="Акцент6 2 2" xfId="144"/>
    <cellStyle name="Акцент6 2 3" xfId="207"/>
    <cellStyle name="Акцент6 3" xfId="145"/>
    <cellStyle name="Ввод  2" xfId="28"/>
    <cellStyle name="Ввод  2 2" xfId="146"/>
    <cellStyle name="Ввод  2 3" xfId="208"/>
    <cellStyle name="Ввод  3" xfId="147"/>
    <cellStyle name="Вывод 2" xfId="29"/>
    <cellStyle name="Вывод 2 2" xfId="148"/>
    <cellStyle name="Вывод 2 3" xfId="209"/>
    <cellStyle name="Вывод 3" xfId="149"/>
    <cellStyle name="Вычисление 2" xfId="30"/>
    <cellStyle name="Вычисление 2 2" xfId="150"/>
    <cellStyle name="Вычисление 2 3" xfId="210"/>
    <cellStyle name="Вычисление 3" xfId="151"/>
    <cellStyle name="Гиперссылка" xfId="31" builtinId="8"/>
    <cellStyle name="Гиперссылка 2" xfId="32"/>
    <cellStyle name="Гиперссылка 3" xfId="33"/>
    <cellStyle name="Гиперссылка 4" xfId="79"/>
    <cellStyle name="Заголовки до таблиць в бюлетень" xfId="34"/>
    <cellStyle name="Заголовок 1 2" xfId="35"/>
    <cellStyle name="Заголовок 1 2 2" xfId="152"/>
    <cellStyle name="Заголовок 1 2 3" xfId="212"/>
    <cellStyle name="Заголовок 1 3" xfId="153"/>
    <cellStyle name="Заголовок 2 2" xfId="36"/>
    <cellStyle name="Заголовок 2 2 2" xfId="154"/>
    <cellStyle name="Заголовок 2 2 3" xfId="213"/>
    <cellStyle name="Заголовок 2 3" xfId="155"/>
    <cellStyle name="Заголовок 3 2" xfId="37"/>
    <cellStyle name="Заголовок 3 2 2" xfId="156"/>
    <cellStyle name="Заголовок 3 2 3" xfId="214"/>
    <cellStyle name="Заголовок 3 3" xfId="157"/>
    <cellStyle name="Заголовок 4 2" xfId="38"/>
    <cellStyle name="Заголовок 4 2 2" xfId="158"/>
    <cellStyle name="Заголовок 4 2 3" xfId="215"/>
    <cellStyle name="Заголовок 4 3" xfId="159"/>
    <cellStyle name="Итог 2" xfId="39"/>
    <cellStyle name="Итог 2 2" xfId="160"/>
    <cellStyle name="Итог 2 3" xfId="216"/>
    <cellStyle name="Итог 3" xfId="161"/>
    <cellStyle name="Контрольная ячейка 2" xfId="40"/>
    <cellStyle name="Контрольная ячейка 2 2" xfId="162"/>
    <cellStyle name="Контрольная ячейка 2 3" xfId="217"/>
    <cellStyle name="Контрольная ячейка 3" xfId="163"/>
    <cellStyle name="Название 2" xfId="41"/>
    <cellStyle name="Нейтральный 2" xfId="42"/>
    <cellStyle name="Нейтральный 2 2" xfId="164"/>
    <cellStyle name="Нейтральный 2 3" xfId="218"/>
    <cellStyle name="Нейтральный 3" xfId="165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6"/>
    <cellStyle name="Обычный 2 5 2 2" xfId="231"/>
    <cellStyle name="Обычный 2 5 2 3" xfId="90"/>
    <cellStyle name="Обычный 2 5 3" xfId="80"/>
    <cellStyle name="Обычный 2 5 3 2" xfId="232"/>
    <cellStyle name="Обычный 2 5 3 3" xfId="91"/>
    <cellStyle name="Обычный 2 5 4" xfId="220"/>
    <cellStyle name="Обычный 2 5 5" xfId="87"/>
    <cellStyle name="Обычный 2 6" xfId="166"/>
    <cellStyle name="Обычный 2 7" xfId="219"/>
    <cellStyle name="Обычный 2 8" xfId="180"/>
    <cellStyle name="Обычный 2_2013_PR" xfId="48"/>
    <cellStyle name="Обычный 3" xfId="49"/>
    <cellStyle name="Обычный 3 2" xfId="167"/>
    <cellStyle name="Обычный 3 3" xfId="221"/>
    <cellStyle name="Обычный 4" xfId="50"/>
    <cellStyle name="Обычный 5" xfId="51"/>
    <cellStyle name="Обычный 5 2" xfId="52"/>
    <cellStyle name="Обычный 5 2 2" xfId="77"/>
    <cellStyle name="Обычный 5_РОБОЧИЙ_Q4_2013" xfId="81"/>
    <cellStyle name="Обычный 6" xfId="53"/>
    <cellStyle name="Обычный 7" xfId="54"/>
    <cellStyle name="Обычный 7 2" xfId="55"/>
    <cellStyle name="Обычный 7 2 2" xfId="83"/>
    <cellStyle name="Обычный 7 2 2 2" xfId="234"/>
    <cellStyle name="Обычный 7 2 2 3" xfId="93"/>
    <cellStyle name="Обычный 7 2 3" xfId="222"/>
    <cellStyle name="Обычный 7 2 4" xfId="88"/>
    <cellStyle name="Обычный 7 3" xfId="82"/>
    <cellStyle name="Обычный 7 3 2" xfId="233"/>
    <cellStyle name="Обычный 7 3 3" xfId="92"/>
    <cellStyle name="Обычный 8" xfId="56"/>
    <cellStyle name="Обычный_Q1 2010" xfId="57"/>
    <cellStyle name="Обычный_Q1 2010 2" xfId="58"/>
    <cellStyle name="Обычный_Q1 2011" xfId="95"/>
    <cellStyle name="Обычный_Аналіз_3q_09" xfId="59"/>
    <cellStyle name="Обычный_Исходники_Q4_2011" xfId="60"/>
    <cellStyle name="Обычный_Книга1" xfId="61"/>
    <cellStyle name="Плохой 2" xfId="62"/>
    <cellStyle name="Плохой 2 2" xfId="168"/>
    <cellStyle name="Плохой 2 3" xfId="223"/>
    <cellStyle name="Плохой 3" xfId="169"/>
    <cellStyle name="Пояснение 2" xfId="63"/>
    <cellStyle name="Пояснение 2 2" xfId="170"/>
    <cellStyle name="Пояснение 2 3" xfId="224"/>
    <cellStyle name="Пояснение 3" xfId="171"/>
    <cellStyle name="Примечание 2" xfId="64"/>
    <cellStyle name="Примечание 2 2" xfId="172"/>
    <cellStyle name="Примечание 2 3" xfId="225"/>
    <cellStyle name="Примечание 3" xfId="173"/>
    <cellStyle name="Процентный" xfId="236" builtinId="5"/>
    <cellStyle name="Процентный 2" xfId="65"/>
    <cellStyle name="Процентный 2 2" xfId="66"/>
    <cellStyle name="Процентный 2 3" xfId="78"/>
    <cellStyle name="Процентный 3" xfId="67"/>
    <cellStyle name="Процентный 4" xfId="68"/>
    <cellStyle name="Процентный 4 2" xfId="84"/>
    <cellStyle name="Связанная ячейка 2" xfId="69"/>
    <cellStyle name="Связанная ячейка 2 2" xfId="174"/>
    <cellStyle name="Связанная ячейка 2 3" xfId="227"/>
    <cellStyle name="Связанная ячейка 3" xfId="175"/>
    <cellStyle name="Текст предупреждения 2" xfId="70"/>
    <cellStyle name="Текст предупреждения 2 2" xfId="176"/>
    <cellStyle name="Текст предупреждения 2 3" xfId="228"/>
    <cellStyle name="Текст предупреждения 3" xfId="177"/>
    <cellStyle name="Тысячи [0]_MM95 (3)" xfId="71"/>
    <cellStyle name="Тысячи_MM95 (3)" xfId="72"/>
    <cellStyle name="Финансовый 2" xfId="73"/>
    <cellStyle name="Финансовый 2 2" xfId="85"/>
    <cellStyle name="Финансовый 2 2 2" xfId="235"/>
    <cellStyle name="Финансовый 2 2 3" xfId="94"/>
    <cellStyle name="Финансовый 2 3" xfId="229"/>
    <cellStyle name="Хороший 2" xfId="74"/>
    <cellStyle name="Хороший 2 2" xfId="178"/>
    <cellStyle name="Хороший 2 3" xfId="230"/>
    <cellStyle name="Хороший 3" xfId="179"/>
    <cellStyle name="Шапка" xfId="75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944065442946634"/>
          <c:y val="2.1671608075674149E-2"/>
          <c:w val="0.65682178827034554"/>
          <c:h val="0.856541849085758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'Індекси світу та України'!$K$2</c:f>
              <c:strCache>
                <c:ptCount val="1"/>
                <c:pt idx="0">
                  <c:v>3-й квартал 2020 року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Lbls>
            <c:dLbl>
              <c:idx val="0"/>
              <c:layout>
                <c:manualLayout>
                  <c:x val="-3.2913825917334112E-3"/>
                  <c:y val="-1.0398516816440513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accent5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50334899391234E-3"/>
                  <c:y val="5.557077289723814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accent5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620830828202625E-4"/>
                  <c:y val="2.957549844612194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386487674388943E-3"/>
                  <c:y val="3.230937531966984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656141556847952E-3"/>
                  <c:y val="5.4676754073386478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715494574698391E-3"/>
                  <c:y val="2.9574480856161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769633761099027E-3"/>
                  <c:y val="2.684169991233120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94160873091371E-3"/>
                  <c:y val="2.873118650458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99017146480154E-3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384161461657535E-3"/>
                  <c:y val="5.3683399824661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7325563677796482E-3"/>
                  <c:y val="-2.684216711717051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81551394086853E-3"/>
                  <c:y val="2.2847147720648646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988796138376144E-3"/>
                  <c:y val="1.306155161087750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826759940640024E-3"/>
                  <c:y val="-3.10032201585816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3657101894568817E-3"/>
                  <c:y val="8.052509973699361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1828454473234705E-3"/>
                  <c:y val="5.498946809513982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6.6066224311348704E-3"/>
                  <c:y val="2.6841699912331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8.5000900562611306E-4"/>
                  <c:y val="2.8147215306231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B0F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'Індекси світу та України'!$J$3:$J$20</c:f>
              <c:strCache>
                <c:ptCount val="18"/>
                <c:pt idx="0">
                  <c:v>Cyprus SE General Index (Кіпр)</c:v>
                </c:pt>
                <c:pt idx="1">
                  <c:v>FTSE 100 (Великобританія)</c:v>
                </c:pt>
                <c:pt idx="2">
                  <c:v>УБ (Україна)</c:v>
                </c:pt>
                <c:pt idx="3">
                  <c:v>HANG SENG (Гонконг)</c:v>
                </c:pt>
                <c:pt idx="4">
                  <c:v>РТС (Росія)</c:v>
                </c:pt>
                <c:pt idx="5">
                  <c:v>CAC 40 (Франція)</c:v>
                </c:pt>
                <c:pt idx="6">
                  <c:v>WSE WIG 20 (Польща)</c:v>
                </c:pt>
                <c:pt idx="7">
                  <c:v>BIST 100 National Index (Туреччина)</c:v>
                </c:pt>
                <c:pt idx="8">
                  <c:v>Ibovespa Sao Paulo SE Index (Бразилія)</c:v>
                </c:pt>
                <c:pt idx="9">
                  <c:v>FTSE/JSE Africa All-Share Index (ПАР)</c:v>
                </c:pt>
                <c:pt idx="10">
                  <c:v>ПФТС (Україна)</c:v>
                </c:pt>
                <c:pt idx="11">
                  <c:v>DAX (ФРН)</c:v>
                </c:pt>
                <c:pt idx="12">
                  <c:v>NIKKEI 225 (Японія)</c:v>
                </c:pt>
                <c:pt idx="13">
                  <c:v>ММВБ (Росія)</c:v>
                </c:pt>
                <c:pt idx="14">
                  <c:v>DJIA (США)</c:v>
                </c:pt>
                <c:pt idx="15">
                  <c:v>SHANGHAI SE COMPOSITE (Китай)</c:v>
                </c:pt>
                <c:pt idx="16">
                  <c:v>S&amp;P 500 (США)</c:v>
                </c:pt>
                <c:pt idx="17">
                  <c:v>S&amp;P BSE SENSEX Index (Індія)</c:v>
                </c:pt>
              </c:strCache>
            </c:strRef>
          </c:cat>
          <c:val>
            <c:numRef>
              <c:f>'Індекси світу та України'!$K$3:$K$20</c:f>
              <c:numCache>
                <c:formatCode>0.0%</c:formatCode>
                <c:ptCount val="18"/>
                <c:pt idx="0">
                  <c:v>-0.13277924184066481</c:v>
                </c:pt>
                <c:pt idx="1">
                  <c:v>-4.921439153027507E-2</c:v>
                </c:pt>
                <c:pt idx="2">
                  <c:v>-4.0264960901395308E-2</c:v>
                </c:pt>
                <c:pt idx="3">
                  <c:v>-3.9633703262634823E-2</c:v>
                </c:pt>
                <c:pt idx="4">
                  <c:v>-2.8137189414743302E-2</c:v>
                </c:pt>
                <c:pt idx="5">
                  <c:v>-2.6853782118683389E-2</c:v>
                </c:pt>
                <c:pt idx="6">
                  <c:v>-2.6205069307831397E-2</c:v>
                </c:pt>
                <c:pt idx="7">
                  <c:v>-1.7172280626475023E-2</c:v>
                </c:pt>
                <c:pt idx="8">
                  <c:v>-4.7595201976102786E-3</c:v>
                </c:pt>
                <c:pt idx="9">
                  <c:v>-1.7916808615373592E-3</c:v>
                </c:pt>
                <c:pt idx="10">
                  <c:v>1.5216433748448388E-3</c:v>
                </c:pt>
                <c:pt idx="11">
                  <c:v>3.6536638580513259E-2</c:v>
                </c:pt>
                <c:pt idx="12">
                  <c:v>4.0244722080891471E-2</c:v>
                </c:pt>
                <c:pt idx="13">
                  <c:v>5.9277486147564895E-2</c:v>
                </c:pt>
                <c:pt idx="14">
                  <c:v>7.6272775451635022E-2</c:v>
                </c:pt>
                <c:pt idx="15">
                  <c:v>7.8192899047465847E-2</c:v>
                </c:pt>
                <c:pt idx="16">
                  <c:v>8.4737234258730698E-2</c:v>
                </c:pt>
                <c:pt idx="17">
                  <c:v>9.0278040314127006E-2</c:v>
                </c:pt>
              </c:numCache>
            </c:numRef>
          </c:val>
        </c:ser>
        <c:ser>
          <c:idx val="0"/>
          <c:order val="1"/>
          <c:tx>
            <c:strRef>
              <c:f>'Індекси світу та України'!$M$2</c:f>
              <c:strCache>
                <c:ptCount val="1"/>
                <c:pt idx="0">
                  <c:v>Рік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2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cat>
            <c:strRef>
              <c:f>'Індекси світу та України'!$J$3:$J$20</c:f>
              <c:strCache>
                <c:ptCount val="18"/>
                <c:pt idx="0">
                  <c:v>Cyprus SE General Index (Кіпр)</c:v>
                </c:pt>
                <c:pt idx="1">
                  <c:v>FTSE 100 (Великобританія)</c:v>
                </c:pt>
                <c:pt idx="2">
                  <c:v>УБ (Україна)</c:v>
                </c:pt>
                <c:pt idx="3">
                  <c:v>HANG SENG (Гонконг)</c:v>
                </c:pt>
                <c:pt idx="4">
                  <c:v>РТС (Росія)</c:v>
                </c:pt>
                <c:pt idx="5">
                  <c:v>CAC 40 (Франція)</c:v>
                </c:pt>
                <c:pt idx="6">
                  <c:v>WSE WIG 20 (Польща)</c:v>
                </c:pt>
                <c:pt idx="7">
                  <c:v>BIST 100 National Index (Туреччина)</c:v>
                </c:pt>
                <c:pt idx="8">
                  <c:v>Ibovespa Sao Paulo SE Index (Бразилія)</c:v>
                </c:pt>
                <c:pt idx="9">
                  <c:v>FTSE/JSE Africa All-Share Index (ПАР)</c:v>
                </c:pt>
                <c:pt idx="10">
                  <c:v>ПФТС (Україна)</c:v>
                </c:pt>
                <c:pt idx="11">
                  <c:v>DAX (ФРН)</c:v>
                </c:pt>
                <c:pt idx="12">
                  <c:v>NIKKEI 225 (Японія)</c:v>
                </c:pt>
                <c:pt idx="13">
                  <c:v>ММВБ (Росія)</c:v>
                </c:pt>
                <c:pt idx="14">
                  <c:v>DJIA (США)</c:v>
                </c:pt>
                <c:pt idx="15">
                  <c:v>SHANGHAI SE COMPOSITE (Китай)</c:v>
                </c:pt>
                <c:pt idx="16">
                  <c:v>S&amp;P 500 (США)</c:v>
                </c:pt>
                <c:pt idx="17">
                  <c:v>S&amp;P BSE SENSEX Index (Індія)</c:v>
                </c:pt>
              </c:strCache>
            </c:strRef>
          </c:cat>
          <c:val>
            <c:numRef>
              <c:f>'Індекси світу та України'!$M$3:$M$20</c:f>
              <c:numCache>
                <c:formatCode>0.0%</c:formatCode>
                <c:ptCount val="18"/>
                <c:pt idx="0">
                  <c:v>-0.35929309570166235</c:v>
                </c:pt>
                <c:pt idx="1">
                  <c:v>-0.20816229561527</c:v>
                </c:pt>
                <c:pt idx="2">
                  <c:v>-0.1622613239079489</c:v>
                </c:pt>
                <c:pt idx="3">
                  <c:v>-0.10091954437080408</c:v>
                </c:pt>
                <c:pt idx="4">
                  <c:v>-0.11649961391698094</c:v>
                </c:pt>
                <c:pt idx="5">
                  <c:v>-0.15399477613648982</c:v>
                </c:pt>
                <c:pt idx="6">
                  <c:v>-0.21191833579503883</c:v>
                </c:pt>
                <c:pt idx="7">
                  <c:v>9.0362076680662318E-2</c:v>
                </c:pt>
                <c:pt idx="8">
                  <c:v>-9.6824583060051372E-2</c:v>
                </c:pt>
                <c:pt idx="9">
                  <c:v>-1.021450627332765E-2</c:v>
                </c:pt>
                <c:pt idx="10">
                  <c:v>-4.6982167352537685E-2</c:v>
                </c:pt>
                <c:pt idx="11">
                  <c:v>2.6766000862562755E-2</c:v>
                </c:pt>
                <c:pt idx="12">
                  <c:v>6.569638313206938E-2</c:v>
                </c:pt>
                <c:pt idx="13">
                  <c:v>5.7742849030642418E-2</c:v>
                </c:pt>
                <c:pt idx="14">
                  <c:v>3.213119821316246E-2</c:v>
                </c:pt>
                <c:pt idx="15">
                  <c:v>0.10769003060040827</c:v>
                </c:pt>
                <c:pt idx="16">
                  <c:v>0.12975940122415808</c:v>
                </c:pt>
                <c:pt idx="17">
                  <c:v>-1.5501458207742846E-2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462846432"/>
        <c:axId val="462848112"/>
      </c:barChart>
      <c:catAx>
        <c:axId val="4628464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ysClr val="windowText" lastClr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628481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62848112"/>
        <c:scaling>
          <c:orientation val="minMax"/>
          <c:max val="0.15000000000000002"/>
          <c:min val="-0.4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62846432"/>
        <c:crosses val="autoZero"/>
        <c:crossBetween val="between"/>
        <c:majorUnit val="5.000000000000001E-2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33339744118105"/>
          <c:y val="0.94579403807791618"/>
          <c:w val="0.35739893092532049"/>
          <c:h val="5.4205862017457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333333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17020539353951E-2"/>
          <c:y val="2.7772642351155237E-2"/>
          <c:w val="0.92430557815785241"/>
          <c:h val="0.5990091784653037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'КУА-ІСІ-НПФ та СК в управлінні'!$F$2</c:f>
              <c:strCache>
                <c:ptCount val="1"/>
                <c:pt idx="0">
                  <c:v>Кількість зареєстрованих ІСІ на одну КУА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16144400619067E-2"/>
                  <c:y val="-3.49080233383833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533686523935002E-2"/>
                  <c:y val="-3.1489557983092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429192019524256E-2"/>
                  <c:y val="-3.52145924638002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044362292051761E-2"/>
                  <c:y val="-2.8462700500732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186021802727454E-2"/>
                  <c:y val="-2.8008373015146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479252477913449E-2"/>
                  <c:y val="-3.64132437931177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696794601229328E-2"/>
                  <c:y val="-3.2372299044189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7838454111905076E-2"/>
                  <c:y val="-3.70763120656295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8055899204836E-2"/>
                  <c:y val="-3.27736687070042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5500701044532033E-2"/>
                  <c:y val="-3.66776930558921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8490789390697631E-2"/>
                  <c:y val="-3.59115043233937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5935591230393776E-2"/>
                  <c:y val="-3.45954451545232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управлінні'!$A$3:$A$17</c:f>
              <c:strCache>
                <c:ptCount val="5"/>
                <c:pt idx="0">
                  <c:v>30.09.2019</c:v>
                </c:pt>
                <c:pt idx="1">
                  <c:v>31.12.2019</c:v>
                </c:pt>
                <c:pt idx="2">
                  <c:v>31.03.2020</c:v>
                </c:pt>
                <c:pt idx="3">
                  <c:v>30.06.2020</c:v>
                </c:pt>
                <c:pt idx="4">
                  <c:v>30.09.2020</c:v>
                </c:pt>
              </c:strCache>
            </c:strRef>
          </c:cat>
          <c:val>
            <c:numRef>
              <c:f>'КУА-ІСІ-НПФ та СК в управлінні'!$F$3:$F$17</c:f>
            </c:numRef>
          </c:val>
        </c:ser>
        <c:ser>
          <c:idx val="1"/>
          <c:order val="0"/>
          <c:tx>
            <c:strRef>
              <c:f>'КУА-ІСІ-НПФ та СК в управлінні'!$B$2</c:f>
              <c:strCache>
                <c:ptCount val="1"/>
                <c:pt idx="0">
                  <c:v>Кількість КУА (усіх)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управлінні'!$A$3:$A$17</c:f>
              <c:strCache>
                <c:ptCount val="5"/>
                <c:pt idx="0">
                  <c:v>30.09.2019</c:v>
                </c:pt>
                <c:pt idx="1">
                  <c:v>31.12.2019</c:v>
                </c:pt>
                <c:pt idx="2">
                  <c:v>31.03.2020</c:v>
                </c:pt>
                <c:pt idx="3">
                  <c:v>30.06.2020</c:v>
                </c:pt>
                <c:pt idx="4">
                  <c:v>30.09.2020</c:v>
                </c:pt>
              </c:strCache>
            </c:strRef>
          </c:cat>
          <c:val>
            <c:numRef>
              <c:f>'КУА-ІСІ-НПФ та СК в управлінні'!$B$3:$B$17</c:f>
              <c:numCache>
                <c:formatCode>General</c:formatCode>
                <c:ptCount val="5"/>
                <c:pt idx="0">
                  <c:v>294</c:v>
                </c:pt>
                <c:pt idx="1">
                  <c:v>293</c:v>
                </c:pt>
                <c:pt idx="2">
                  <c:v>297</c:v>
                </c:pt>
                <c:pt idx="3">
                  <c:v>297</c:v>
                </c:pt>
                <c:pt idx="4">
                  <c:v>300</c:v>
                </c:pt>
              </c:numCache>
            </c:numRef>
          </c:val>
        </c:ser>
        <c:ser>
          <c:idx val="4"/>
          <c:order val="4"/>
          <c:tx>
            <c:strRef>
              <c:f>'КУА-ІСІ-НПФ та СК в управлінні'!$C$2</c:f>
              <c:strCache>
                <c:ptCount val="1"/>
                <c:pt idx="0">
                  <c:v>Кількість КУА з ІСІ в управлінні</c:v>
                </c:pt>
              </c:strCache>
            </c:strRef>
          </c:tx>
          <c:invertIfNegative val="0"/>
          <c:cat>
            <c:strRef>
              <c:f>'КУА-ІСІ-НПФ та СК в управлінні'!$A$3:$A$17</c:f>
              <c:strCache>
                <c:ptCount val="5"/>
                <c:pt idx="0">
                  <c:v>30.09.2019</c:v>
                </c:pt>
                <c:pt idx="1">
                  <c:v>31.12.2019</c:v>
                </c:pt>
                <c:pt idx="2">
                  <c:v>31.03.2020</c:v>
                </c:pt>
                <c:pt idx="3">
                  <c:v>30.06.2020</c:v>
                </c:pt>
                <c:pt idx="4">
                  <c:v>30.09.2020</c:v>
                </c:pt>
              </c:strCache>
            </c:strRef>
          </c:cat>
          <c:val>
            <c:numRef>
              <c:f>'КУА-ІСІ-НПФ та СК в управлінні'!$C$3:$C$17</c:f>
            </c:numRef>
          </c:val>
        </c:ser>
        <c:ser>
          <c:idx val="3"/>
          <c:order val="3"/>
          <c:tx>
            <c:strRef>
              <c:f>'КУА-ІСІ-НПФ та СК в управлінні'!$G$2</c:f>
              <c:strCache>
                <c:ptCount val="1"/>
                <c:pt idx="0">
                  <c:v>Кількість сформованих ІСІ (такі, що досягли нормативу мін. обсягу активів)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7805880847812306E-2"/>
                  <c:y val="-3.7273204745294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5340322158257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077729479798886E-2"/>
                  <c:y val="7.2463788789167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0349578111785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05880847812202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08739452794637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управлінні'!$A$3:$A$17</c:f>
              <c:strCache>
                <c:ptCount val="5"/>
                <c:pt idx="0">
                  <c:v>30.09.2019</c:v>
                </c:pt>
                <c:pt idx="1">
                  <c:v>31.12.2019</c:v>
                </c:pt>
                <c:pt idx="2">
                  <c:v>31.03.2020</c:v>
                </c:pt>
                <c:pt idx="3">
                  <c:v>30.06.2020</c:v>
                </c:pt>
                <c:pt idx="4">
                  <c:v>30.09.2020</c:v>
                </c:pt>
              </c:strCache>
            </c:strRef>
          </c:cat>
          <c:val>
            <c:numRef>
              <c:f>'КУА-ІСІ-НПФ та СК в управлінні'!$G$3:$G$17</c:f>
              <c:numCache>
                <c:formatCode>0</c:formatCode>
                <c:ptCount val="5"/>
                <c:pt idx="0">
                  <c:v>1284</c:v>
                </c:pt>
                <c:pt idx="1">
                  <c:v>1326</c:v>
                </c:pt>
                <c:pt idx="2">
                  <c:v>1357</c:v>
                </c:pt>
                <c:pt idx="3">
                  <c:v>1397</c:v>
                </c:pt>
                <c:pt idx="4">
                  <c:v>1443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7152528"/>
        <c:axId val="457151408"/>
      </c:barChart>
      <c:barChart>
        <c:barDir val="col"/>
        <c:grouping val="clustered"/>
        <c:varyColors val="0"/>
        <c:ser>
          <c:idx val="2"/>
          <c:order val="2"/>
          <c:tx>
            <c:strRef>
              <c:f>'КУА-ІСІ-НПФ та СК в управлінні'!$E$2</c:f>
              <c:strCache>
                <c:ptCount val="1"/>
                <c:pt idx="0">
                  <c:v>Кількість ІСІ в управлінні (зареєстрованих) 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'КУА-ІСІ-НПФ та СК в управлінні'!$A$3:$A$17</c:f>
              <c:strCache>
                <c:ptCount val="5"/>
                <c:pt idx="0">
                  <c:v>30.09.2019</c:v>
                </c:pt>
                <c:pt idx="1">
                  <c:v>31.12.2019</c:v>
                </c:pt>
                <c:pt idx="2">
                  <c:v>31.03.2020</c:v>
                </c:pt>
                <c:pt idx="3">
                  <c:v>30.06.2020</c:v>
                </c:pt>
                <c:pt idx="4">
                  <c:v>30.09.2020</c:v>
                </c:pt>
              </c:strCache>
            </c:strRef>
          </c:cat>
          <c:val>
            <c:numRef>
              <c:f>'КУА-ІСІ-НПФ та СК в управлінні'!$E$3:$E$17</c:f>
            </c:numRef>
          </c:val>
        </c:ser>
        <c:ser>
          <c:idx val="6"/>
          <c:order val="5"/>
          <c:tx>
            <c:strRef>
              <c:f>'КУА-ІСІ-НПФ та СК в управлінні'!$I$2</c:f>
              <c:strCache>
                <c:ptCount val="1"/>
                <c:pt idx="0">
                  <c:v>Кількість СК з активами в управлінні КУА (права шкала)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6287416860033508E-17"/>
                  <c:y val="1.6203712564001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0802475042667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5149667440134031E-17"/>
                  <c:y val="1.080247504266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управлінні'!$A$3:$A$17</c:f>
              <c:strCache>
                <c:ptCount val="5"/>
                <c:pt idx="0">
                  <c:v>30.09.2019</c:v>
                </c:pt>
                <c:pt idx="1">
                  <c:v>31.12.2019</c:v>
                </c:pt>
                <c:pt idx="2">
                  <c:v>31.03.2020</c:v>
                </c:pt>
                <c:pt idx="3">
                  <c:v>30.06.2020</c:v>
                </c:pt>
                <c:pt idx="4">
                  <c:v>30.09.2020</c:v>
                </c:pt>
              </c:strCache>
            </c:strRef>
          </c:cat>
          <c:val>
            <c:numRef>
              <c:f>'КУА-ІСІ-НПФ та СК в управлінні'!$I$3:$I$17</c:f>
              <c:numCache>
                <c:formatCode>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5"/>
          <c:order val="6"/>
          <c:tx>
            <c:strRef>
              <c:f>'КУА-ІСІ-НПФ та СК в управлінні'!$H$2</c:f>
              <c:strCache>
                <c:ptCount val="1"/>
                <c:pt idx="0">
                  <c:v>Кількість НПФ в управлінні КУА (права шкала)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2"/>
              <c:layout>
                <c:manualLayout>
                  <c:x val="-1.5407638184980787E-3"/>
                  <c:y val="1.768570688517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5262183583839109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349578111785574E-2"/>
                  <c:y val="3.7273204745294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805880847812296E-2"/>
                  <c:y val="7.4546409490588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управлінні'!$A$3:$A$17</c:f>
              <c:strCache>
                <c:ptCount val="5"/>
                <c:pt idx="0">
                  <c:v>30.09.2019</c:v>
                </c:pt>
                <c:pt idx="1">
                  <c:v>31.12.2019</c:v>
                </c:pt>
                <c:pt idx="2">
                  <c:v>31.03.2020</c:v>
                </c:pt>
                <c:pt idx="3">
                  <c:v>30.06.2020</c:v>
                </c:pt>
                <c:pt idx="4">
                  <c:v>30.09.2020</c:v>
                </c:pt>
              </c:strCache>
            </c:strRef>
          </c:cat>
          <c:val>
            <c:numRef>
              <c:f>'КУА-ІСІ-НПФ та СК в управлінні'!$H$3:$H$17</c:f>
              <c:numCache>
                <c:formatCode>General</c:formatCode>
                <c:ptCount val="5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30"/>
        <c:axId val="457155328"/>
        <c:axId val="457151968"/>
      </c:barChart>
      <c:catAx>
        <c:axId val="45715252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14000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5715140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457151408"/>
        <c:scaling>
          <c:orientation val="minMax"/>
          <c:max val="175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57152528"/>
        <c:crosses val="autoZero"/>
        <c:crossBetween val="between"/>
        <c:majorUnit val="250"/>
      </c:valAx>
      <c:valAx>
        <c:axId val="457151968"/>
        <c:scaling>
          <c:orientation val="minMax"/>
          <c:max val="1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457155328"/>
        <c:crosses val="max"/>
        <c:crossBetween val="between"/>
      </c:valAx>
      <c:catAx>
        <c:axId val="457155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7151968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534530169921035E-2"/>
          <c:y val="0.7762416446654361"/>
          <c:w val="0.96232537100036353"/>
          <c:h val="0.213395297860906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uk-UA" b="1"/>
              <a:t>Кількість КУА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231272089611898"/>
          <c:y val="0.17192622339723498"/>
          <c:w val="0.56005495805460648"/>
          <c:h val="0.66282807664636934"/>
        </c:manualLayout>
      </c:layout>
      <c:pieChart>
        <c:varyColors val="1"/>
        <c:ser>
          <c:idx val="0"/>
          <c:order val="0"/>
          <c:tx>
            <c:strRef>
              <c:f>'КУА-ІСІ-НПФ та СК в управлінні'!$A$17</c:f>
              <c:strCache>
                <c:ptCount val="1"/>
                <c:pt idx="0">
                  <c:v>30.09.2020</c:v>
                </c:pt>
              </c:strCache>
            </c:strRef>
          </c:tx>
          <c:explosion val="14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6.8709571327707553E-2"/>
                  <c:y val="0.11934964421040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7842317052500393E-2"/>
                  <c:y val="1.04747256939328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0273628803031896"/>
                  <c:y val="-6.26934221030909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'КУА-ІСІ-НПФ та СК в управлінні'!$C$2:$D$2</c:f>
            </c:multiLvlStrRef>
          </c:cat>
          <c:val>
            <c:numRef>
              <c:f>'КУА-ІСІ-НПФ та СК в управлінні'!$C$17:$D$17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9006463388433E-2"/>
          <c:y val="0.11051628582361692"/>
          <c:w val="0.87857625649466242"/>
          <c:h val="0.63926902269313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'Активи-ВЧА-Чистий притік'!$A$4</c:f>
              <c:strCache>
                <c:ptCount val="1"/>
                <c:pt idx="0">
                  <c:v>ІСІ*, у т. ч.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7254704642495436E-2"/>
                  <c:y val="-1.609195984865955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93316605226427E-2"/>
                  <c:y val="6.0603941191429342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63127873176858E-2"/>
                  <c:y val="-2.397912915701446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1468113842118133E-2"/>
                  <c:y val="-1.20689698864946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627535584361116E-2"/>
                  <c:y val="-1.20689698864946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'Активи-ВЧА-Чистий притік'!$B$3:$E$3</c:f>
              <c:numCache>
                <c:formatCode>m/d/yyyy</c:formatCode>
                <c:ptCount val="4"/>
                <c:pt idx="0">
                  <c:v>43738</c:v>
                </c:pt>
                <c:pt idx="1">
                  <c:v>43830</c:v>
                </c:pt>
                <c:pt idx="2">
                  <c:v>44012</c:v>
                </c:pt>
                <c:pt idx="3">
                  <c:v>44104</c:v>
                </c:pt>
              </c:numCache>
            </c:numRef>
          </c:cat>
          <c:val>
            <c:numRef>
              <c:f>'Активи-ВЧА-Чистий притік'!$B$4:$E$4</c:f>
              <c:numCache>
                <c:formatCode>#\ ##0.0</c:formatCode>
                <c:ptCount val="4"/>
                <c:pt idx="0">
                  <c:v>339921.72608235088</c:v>
                </c:pt>
                <c:pt idx="1">
                  <c:v>339129.8</c:v>
                </c:pt>
                <c:pt idx="2">
                  <c:v>370998.12</c:v>
                </c:pt>
                <c:pt idx="3">
                  <c:v>394410</c:v>
                </c:pt>
              </c:numCache>
            </c:numRef>
          </c:val>
        </c:ser>
        <c:ser>
          <c:idx val="0"/>
          <c:order val="1"/>
          <c:tx>
            <c:strRef>
              <c:f>'Активи-ВЧА-Чистий притік'!$A$6</c:f>
              <c:strCache>
                <c:ptCount val="1"/>
                <c:pt idx="0">
                  <c:v>Венчурні</c:v>
                </c:pt>
              </c:strCache>
            </c:strRef>
          </c:tx>
          <c:spPr>
            <a:ln w="12700">
              <a:noFill/>
              <a:prstDash val="solid"/>
            </a:ln>
          </c:spPr>
          <c:invertIfNegative val="0"/>
          <c:cat>
            <c:numRef>
              <c:f>'Активи-ВЧА-Чистий притік'!$B$3:$E$3</c:f>
              <c:numCache>
                <c:formatCode>m/d/yyyy</c:formatCode>
                <c:ptCount val="4"/>
                <c:pt idx="0">
                  <c:v>43738</c:v>
                </c:pt>
                <c:pt idx="1">
                  <c:v>43830</c:v>
                </c:pt>
                <c:pt idx="2">
                  <c:v>44012</c:v>
                </c:pt>
                <c:pt idx="3">
                  <c:v>44104</c:v>
                </c:pt>
              </c:numCache>
            </c:numRef>
          </c:cat>
          <c:val>
            <c:numRef>
              <c:f>'Активи-ВЧА-Чистий притік'!$B$6:$E$6</c:f>
              <c:numCache>
                <c:formatCode>#\ ##0.0</c:formatCode>
                <c:ptCount val="4"/>
                <c:pt idx="0">
                  <c:v>325109.89753425529</c:v>
                </c:pt>
                <c:pt idx="1">
                  <c:v>324105</c:v>
                </c:pt>
                <c:pt idx="2">
                  <c:v>354500.31</c:v>
                </c:pt>
                <c:pt idx="3">
                  <c:v>378795.6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8"/>
        <c:axId val="295529392"/>
        <c:axId val="295536112"/>
      </c:barChart>
      <c:barChart>
        <c:barDir val="col"/>
        <c:grouping val="clustered"/>
        <c:varyColors val="0"/>
        <c:ser>
          <c:idx val="2"/>
          <c:order val="2"/>
          <c:tx>
            <c:strRef>
              <c:f>'Активи-ВЧА-Чистий притік'!$A$5</c:f>
              <c:strCache>
                <c:ptCount val="1"/>
                <c:pt idx="0">
                  <c:v>Відкриті (права шкала)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20000"/>
                        <a:lumOff val="8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'Активи-ВЧА-Чистий притік'!$B$3:$E$3</c:f>
              <c:numCache>
                <c:formatCode>m/d/yyyy</c:formatCode>
                <c:ptCount val="4"/>
                <c:pt idx="0">
                  <c:v>43738</c:v>
                </c:pt>
                <c:pt idx="1">
                  <c:v>43830</c:v>
                </c:pt>
                <c:pt idx="2">
                  <c:v>44012</c:v>
                </c:pt>
                <c:pt idx="3">
                  <c:v>44104</c:v>
                </c:pt>
              </c:numCache>
            </c:numRef>
          </c:cat>
          <c:val>
            <c:numRef>
              <c:f>'Активи-ВЧА-Чистий притік'!$B$5:$E$5</c:f>
              <c:numCache>
                <c:formatCode>#\ ##0.0</c:formatCode>
                <c:ptCount val="4"/>
                <c:pt idx="0">
                  <c:v>85.995118950000005</c:v>
                </c:pt>
                <c:pt idx="1">
                  <c:v>82.93</c:v>
                </c:pt>
                <c:pt idx="2">
                  <c:v>90.59</c:v>
                </c:pt>
                <c:pt idx="3">
                  <c:v>101.71</c:v>
                </c:pt>
              </c:numCache>
            </c:numRef>
          </c:val>
        </c:ser>
        <c:ser>
          <c:idx val="3"/>
          <c:order val="3"/>
          <c:tx>
            <c:strRef>
              <c:f>'Активи-ВЧА-Чистий притік'!$A$7</c:f>
              <c:strCache>
                <c:ptCount val="1"/>
                <c:pt idx="0">
                  <c:v>НПФ (права шкала)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'Активи-ВЧА-Чистий притік'!$B$7:$E$7</c:f>
              <c:numCache>
                <c:formatCode>#\ ##0.0</c:formatCode>
                <c:ptCount val="4"/>
                <c:pt idx="0">
                  <c:v>1550.2729564527999</c:v>
                </c:pt>
                <c:pt idx="1">
                  <c:v>1603.15</c:v>
                </c:pt>
                <c:pt idx="2">
                  <c:v>1804.81</c:v>
                </c:pt>
                <c:pt idx="3">
                  <c:v>1913.21</c:v>
                </c:pt>
              </c:numCache>
            </c:numRef>
          </c:val>
        </c:ser>
        <c:ser>
          <c:idx val="4"/>
          <c:order val="4"/>
          <c:tx>
            <c:strRef>
              <c:f>'Активи-ВЧА-Чистий притік'!$A$8</c:f>
              <c:strCache>
                <c:ptCount val="1"/>
                <c:pt idx="0">
                  <c:v>СК (права шкала)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'Активи-ВЧА-Чистий притік'!$B$8:$E$8</c:f>
              <c:numCache>
                <c:formatCode>#\ ##0.0</c:formatCode>
                <c:ptCount val="4"/>
                <c:pt idx="0">
                  <c:v>97.746608719999998</c:v>
                </c:pt>
                <c:pt idx="1">
                  <c:v>96.65</c:v>
                </c:pt>
                <c:pt idx="2">
                  <c:v>157.21</c:v>
                </c:pt>
                <c:pt idx="3">
                  <c:v>161.96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overlap val="20"/>
        <c:axId val="295534992"/>
        <c:axId val="295533312"/>
      </c:barChart>
      <c:catAx>
        <c:axId val="295529392"/>
        <c:scaling>
          <c:orientation val="minMax"/>
        </c:scaling>
        <c:delete val="0"/>
        <c:axPos val="b"/>
        <c:numFmt formatCode="m/d/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95536112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95536112"/>
        <c:scaling>
          <c:orientation val="minMax"/>
          <c:max val="4000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95529392"/>
        <c:crosses val="autoZero"/>
        <c:crossBetween val="between"/>
        <c:majorUnit val="50000"/>
      </c:valAx>
      <c:valAx>
        <c:axId val="295533312"/>
        <c:scaling>
          <c:orientation val="minMax"/>
          <c:max val="175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295534992"/>
        <c:crosses val="max"/>
        <c:crossBetween val="between"/>
        <c:majorUnit val="250"/>
      </c:valAx>
      <c:catAx>
        <c:axId val="2955349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95533312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4307384949333291E-2"/>
          <c:y val="0.84554347135979968"/>
          <c:w val="0.90794864895131799"/>
          <c:h val="0.149934449320886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946851144383064E-2"/>
          <c:y val="0.18609201272376702"/>
          <c:w val="0.91726674747594228"/>
          <c:h val="0.784591011381901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'Активи-ВЧА-Чистий притік'!$B$21</c:f>
              <c:strCache>
                <c:ptCount val="1"/>
                <c:pt idx="0">
                  <c:v>Чистий притік/відтік за відповідний квартал, млн грн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0"/>
                  <c:y val="1.3521575430339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230100590658982E-3"/>
                  <c:y val="8.714476728144831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'Активи-ВЧА-Чистий притік'!$A$22:$A$26</c:f>
              <c:strCache>
                <c:ptCount val="5"/>
                <c:pt idx="0">
                  <c:v>3 кв. '19</c:v>
                </c:pt>
                <c:pt idx="1">
                  <c:v>4 кв. '19</c:v>
                </c:pt>
                <c:pt idx="2">
                  <c:v>1 кв. '20</c:v>
                </c:pt>
                <c:pt idx="3">
                  <c:v>2 кв. '20</c:v>
                </c:pt>
                <c:pt idx="4">
                  <c:v>3 кв. '20</c:v>
                </c:pt>
              </c:strCache>
            </c:strRef>
          </c:cat>
          <c:val>
            <c:numRef>
              <c:f>'Активи-ВЧА-Чистий притік'!$B$22:$B$26</c:f>
              <c:numCache>
                <c:formatCode>#\ ##0.0</c:formatCode>
                <c:ptCount val="5"/>
                <c:pt idx="0">
                  <c:v>0.05</c:v>
                </c:pt>
                <c:pt idx="1">
                  <c:v>-2.2200000000000002</c:v>
                </c:pt>
                <c:pt idx="2">
                  <c:v>3.4</c:v>
                </c:pt>
                <c:pt idx="3">
                  <c:v>1.78</c:v>
                </c:pt>
                <c:pt idx="4">
                  <c:v>8.85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66398848"/>
        <c:axId val="166402208"/>
      </c:barChart>
      <c:catAx>
        <c:axId val="166398848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6402208"/>
        <c:crossesAt val="0"/>
        <c:auto val="0"/>
        <c:lblAlgn val="ctr"/>
        <c:lblOffset val="400"/>
        <c:tickLblSkip val="1"/>
        <c:tickMarkSkip val="1"/>
        <c:noMultiLvlLbl val="0"/>
      </c:catAx>
      <c:valAx>
        <c:axId val="166402208"/>
        <c:scaling>
          <c:orientation val="minMax"/>
          <c:max val="9"/>
          <c:min val="-3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/>
                  <a:t>млн грн</a:t>
                </a:r>
              </a:p>
            </c:rich>
          </c:tx>
          <c:layout>
            <c:manualLayout>
              <c:xMode val="edge"/>
              <c:yMode val="edge"/>
              <c:x val="1.1633251523338552E-2"/>
              <c:y val="4.439013717168935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639884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254194</xdr:colOff>
      <xdr:row>1</xdr:row>
      <xdr:rowOff>9525</xdr:rowOff>
    </xdr:from>
    <xdr:to>
      <xdr:col>18</xdr:col>
      <xdr:colOff>520513</xdr:colOff>
      <xdr:row>20</xdr:row>
      <xdr:rowOff>28575</xdr:rowOff>
    </xdr:to>
    <xdr:graphicFrame macro="">
      <xdr:nvGraphicFramePr>
        <xdr:cNvPr id="80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24</xdr:row>
      <xdr:rowOff>0</xdr:rowOff>
    </xdr:from>
    <xdr:ext cx="7620" cy="7620"/>
    <xdr:pic>
      <xdr:nvPicPr>
        <xdr:cNvPr id="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5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6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7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8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9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0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1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2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3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4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5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6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7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8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49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0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1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2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3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4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5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6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7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8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59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0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1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2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3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4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5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6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7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8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69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0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1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2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3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4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5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6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7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8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79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0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1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2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3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4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5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6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7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8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89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0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1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2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3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4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5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6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7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8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99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0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1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2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3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4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5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6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7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8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09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0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1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2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3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4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5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6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7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8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19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0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1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2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3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4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5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6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7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8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29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0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3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4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5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6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7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8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19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0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1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7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8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29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0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1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2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3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4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5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6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3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4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5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6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7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8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9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0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1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2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3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4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5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6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7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8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79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0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1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2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3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4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5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6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7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8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89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0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1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2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3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4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5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6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7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8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99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0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1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2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3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4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5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6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7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8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09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0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1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2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3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4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5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6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7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8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19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20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21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322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2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2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2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2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2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2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2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3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3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3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3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3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3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3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3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3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3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4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4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4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4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4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4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4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4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4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4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5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5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5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5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5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55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56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57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58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59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60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61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62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63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64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65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66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67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68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69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70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71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72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73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74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75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76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77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78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79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80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81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82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83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84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85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86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87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88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89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90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91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92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93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94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95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96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97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98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399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00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01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02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03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04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05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06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07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08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09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10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11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12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13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14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15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16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17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18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19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20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21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22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23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24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25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26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27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28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29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30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31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32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33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34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35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36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37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38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39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40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41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42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43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44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45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46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47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48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49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50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5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5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5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5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5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5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5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5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5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6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6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6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6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6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6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6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6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6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6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7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7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7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7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7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7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7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7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7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7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8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8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8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8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8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8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8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8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8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8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9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9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9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9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9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9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9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9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9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49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0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0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0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0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0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0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0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0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0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0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1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1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1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1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1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1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1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1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1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1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2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2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2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2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2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2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2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2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2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2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3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3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3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3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3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3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3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3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3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3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4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4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4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4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4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4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4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47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48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49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50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51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52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53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54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55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56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57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58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59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60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61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62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63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64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65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66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67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68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69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70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71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72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73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74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75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76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77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78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79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80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81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82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83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84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85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86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87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88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89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90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91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92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93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94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95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96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97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98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599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00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01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02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03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04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05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06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07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08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09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10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11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12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13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14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15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16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17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18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19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20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21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22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23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24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25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26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27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28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29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30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31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32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33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34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35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36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37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38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39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40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41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7620" cy="7620"/>
    <xdr:pic>
      <xdr:nvPicPr>
        <xdr:cNvPr id="642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77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4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4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4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4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4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4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4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5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5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5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5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5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5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5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5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5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5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6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6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6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6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6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6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6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6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6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6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7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7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7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7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7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75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76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77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78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79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80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81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82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83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84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85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86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87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88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89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90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91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92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93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94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95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96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97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98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699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00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01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02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03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04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05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06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07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08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09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10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11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12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13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14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15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16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17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18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19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20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21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22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23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24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25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26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27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28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29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30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31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32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33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34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35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36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37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38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39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40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41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42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43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44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45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46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47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48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49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50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51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52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53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54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55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56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57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58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59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60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61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62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63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64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65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66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67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68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69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70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7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7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7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7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7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7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7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7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7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8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8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8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8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8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8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8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8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8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8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9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9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9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9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9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9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9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9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9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79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0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0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0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0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05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06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07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08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09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10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11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12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13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14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15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16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17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18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19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20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21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22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23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24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25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26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27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28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29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30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31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32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33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34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35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36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37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38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39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40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41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42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43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44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45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46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47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48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49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50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51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52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53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54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55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56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57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58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59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60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61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62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63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64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65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66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67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68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69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70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71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72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73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74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75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76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77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78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79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80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81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82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83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84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85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86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87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88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89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90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91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92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93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94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95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96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97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98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899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00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01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02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03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04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05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06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07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08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09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10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11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12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13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14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15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16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17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18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19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20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21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22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23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24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25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26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27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28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29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30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31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32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33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34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35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36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37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38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39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40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41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42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43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44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45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46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47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48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49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50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51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52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53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54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55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56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57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58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59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60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61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62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7620" cy="7620"/>
    <xdr:pic>
      <xdr:nvPicPr>
        <xdr:cNvPr id="963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17929</xdr:colOff>
      <xdr:row>1</xdr:row>
      <xdr:rowOff>1</xdr:rowOff>
    </xdr:from>
    <xdr:to>
      <xdr:col>20</xdr:col>
      <xdr:colOff>685800</xdr:colOff>
      <xdr:row>22</xdr:row>
      <xdr:rowOff>0</xdr:rowOff>
    </xdr:to>
    <xdr:graphicFrame macro="">
      <xdr:nvGraphicFramePr>
        <xdr:cNvPr id="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12245</xdr:colOff>
      <xdr:row>21</xdr:row>
      <xdr:rowOff>59871</xdr:rowOff>
    </xdr:from>
    <xdr:to>
      <xdr:col>5</xdr:col>
      <xdr:colOff>1266825</xdr:colOff>
      <xdr:row>40</xdr:row>
      <xdr:rowOff>103415</xdr:rowOff>
    </xdr:to>
    <xdr:graphicFrame macro="">
      <xdr:nvGraphicFramePr>
        <xdr:cNvPr id="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12246</xdr:colOff>
      <xdr:row>1</xdr:row>
      <xdr:rowOff>2722</xdr:rowOff>
    </xdr:from>
    <xdr:to>
      <xdr:col>17</xdr:col>
      <xdr:colOff>329291</xdr:colOff>
      <xdr:row>10</xdr:row>
      <xdr:rowOff>326571</xdr:rowOff>
    </xdr:to>
    <xdr:graphicFrame macro="">
      <xdr:nvGraphicFramePr>
        <xdr:cNvPr id="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8964</xdr:colOff>
      <xdr:row>20</xdr:row>
      <xdr:rowOff>9524</xdr:rowOff>
    </xdr:from>
    <xdr:to>
      <xdr:col>11</xdr:col>
      <xdr:colOff>19049</xdr:colOff>
      <xdr:row>28</xdr:row>
      <xdr:rowOff>26893</xdr:rowOff>
    </xdr:to>
    <xdr:graphicFrame macro="">
      <xdr:nvGraphicFramePr>
        <xdr:cNvPr id="6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omberg.com/markets/stocks/world-index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uaib.com.ua/analituaib/rankings/ici" TargetMode="External"/><Relationship Id="rId1" Type="http://schemas.openxmlformats.org/officeDocument/2006/relationships/hyperlink" Target="https://www.uaib.com.ua/analituaib/rankings/kua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M24"/>
  <sheetViews>
    <sheetView tabSelected="1" zoomScaleNormal="100" workbookViewId="0">
      <selection activeCell="A2" sqref="A2"/>
    </sheetView>
  </sheetViews>
  <sheetFormatPr defaultColWidth="9.140625" defaultRowHeight="12.75" outlineLevelCol="1"/>
  <cols>
    <col min="1" max="1" width="42.140625" style="32" customWidth="1"/>
    <col min="2" max="3" width="13.5703125" style="32" hidden="1" customWidth="1" outlineLevel="1"/>
    <col min="4" max="4" width="13.5703125" style="6" hidden="1" customWidth="1" outlineLevel="1"/>
    <col min="5" max="5" width="13.5703125" style="15" customWidth="1" collapsed="1"/>
    <col min="6" max="6" width="13.85546875" style="32" customWidth="1"/>
    <col min="7" max="7" width="13.85546875" style="32" hidden="1" customWidth="1" outlineLevel="1"/>
    <col min="8" max="8" width="13.85546875" style="32" customWidth="1" collapsed="1"/>
    <col min="9" max="9" width="4" style="32" customWidth="1"/>
    <col min="10" max="10" width="40.5703125" style="32" customWidth="1"/>
    <col min="11" max="11" width="12.85546875" style="32" customWidth="1"/>
    <col min="12" max="12" width="11.5703125" style="32" hidden="1" customWidth="1" outlineLevel="1"/>
    <col min="13" max="13" width="11.5703125" style="32" customWidth="1" collapsed="1"/>
    <col min="14" max="16384" width="9.140625" style="32"/>
  </cols>
  <sheetData>
    <row r="1" spans="1:13" s="230" customFormat="1" ht="25.9" customHeight="1" thickBot="1">
      <c r="A1" s="229" t="s">
        <v>18</v>
      </c>
      <c r="B1" s="229"/>
      <c r="C1" s="229"/>
      <c r="D1" s="229"/>
      <c r="E1" s="229"/>
      <c r="F1" s="229"/>
    </row>
    <row r="2" spans="1:13" ht="36.6" customHeight="1" thickBot="1">
      <c r="A2" s="10" t="s">
        <v>43</v>
      </c>
      <c r="B2" s="11">
        <v>43738</v>
      </c>
      <c r="C2" s="11">
        <v>43830</v>
      </c>
      <c r="D2" s="11">
        <v>44012</v>
      </c>
      <c r="E2" s="11">
        <v>44104</v>
      </c>
      <c r="F2" s="11" t="s">
        <v>87</v>
      </c>
      <c r="G2" s="9" t="s">
        <v>80</v>
      </c>
      <c r="H2" s="9" t="s">
        <v>69</v>
      </c>
      <c r="I2" s="9"/>
      <c r="J2" s="10" t="s">
        <v>43</v>
      </c>
      <c r="K2" s="11" t="s">
        <v>87</v>
      </c>
      <c r="L2" s="9" t="s">
        <v>80</v>
      </c>
      <c r="M2" s="9" t="s">
        <v>69</v>
      </c>
    </row>
    <row r="3" spans="1:13" s="21" customFormat="1" ht="20.25" customHeight="1">
      <c r="A3" s="12" t="s">
        <v>37</v>
      </c>
      <c r="B3" s="34">
        <v>38667.33</v>
      </c>
      <c r="C3" s="34">
        <v>41253.74</v>
      </c>
      <c r="D3" s="176">
        <v>34915.800000000003</v>
      </c>
      <c r="E3" s="176">
        <v>38067.93</v>
      </c>
      <c r="F3" s="35">
        <f t="shared" ref="F3:F20" si="0">E3/D3-1</f>
        <v>9.0278040314127006E-2</v>
      </c>
      <c r="G3" s="35">
        <f t="shared" ref="G3:G20" si="1">E3/C3-1</f>
        <v>-7.7224755864559125E-2</v>
      </c>
      <c r="H3" s="35">
        <f t="shared" ref="H3:H12" si="2">E3/B3-1</f>
        <v>-1.5501458207742846E-2</v>
      </c>
      <c r="I3" s="36"/>
      <c r="J3" s="12" t="s">
        <v>15</v>
      </c>
      <c r="K3" s="35">
        <v>-0.13277924184066481</v>
      </c>
      <c r="L3" s="35">
        <v>-0.34245312019674146</v>
      </c>
      <c r="M3" s="35">
        <v>-0.35929309570166235</v>
      </c>
    </row>
    <row r="4" spans="1:13" s="21" customFormat="1" ht="20.25" customHeight="1">
      <c r="A4" s="12" t="s">
        <v>3</v>
      </c>
      <c r="B4" s="34">
        <v>2976.74</v>
      </c>
      <c r="C4" s="34">
        <v>3230.78</v>
      </c>
      <c r="D4" s="177">
        <v>3100.29</v>
      </c>
      <c r="E4" s="227">
        <v>3363</v>
      </c>
      <c r="F4" s="22">
        <f t="shared" si="0"/>
        <v>8.4737234258730698E-2</v>
      </c>
      <c r="G4" s="22">
        <f t="shared" si="1"/>
        <v>4.0925101678232378E-2</v>
      </c>
      <c r="H4" s="22">
        <f t="shared" si="2"/>
        <v>0.12975940122415808</v>
      </c>
      <c r="I4" s="26"/>
      <c r="J4" s="12" t="s">
        <v>36</v>
      </c>
      <c r="K4" s="22">
        <v>-4.921439153027507E-2</v>
      </c>
      <c r="L4" s="22">
        <v>-0.22225433679286799</v>
      </c>
      <c r="M4" s="22">
        <v>-0.20816229561527</v>
      </c>
    </row>
    <row r="5" spans="1:13" s="21" customFormat="1" ht="20.25" customHeight="1">
      <c r="A5" s="12" t="s">
        <v>12</v>
      </c>
      <c r="B5" s="34">
        <v>2905.19</v>
      </c>
      <c r="C5" s="34">
        <v>3050.12</v>
      </c>
      <c r="D5" s="177">
        <v>2984.67</v>
      </c>
      <c r="E5" s="177">
        <v>3218.05</v>
      </c>
      <c r="F5" s="22">
        <f t="shared" si="0"/>
        <v>7.8192899047465847E-2</v>
      </c>
      <c r="G5" s="22">
        <f t="shared" si="1"/>
        <v>5.5056850222286347E-2</v>
      </c>
      <c r="H5" s="22">
        <f t="shared" si="2"/>
        <v>0.10769003060040827</v>
      </c>
      <c r="I5" s="26"/>
      <c r="J5" s="12" t="s">
        <v>6</v>
      </c>
      <c r="K5" s="22">
        <v>-4.0264960901395308E-2</v>
      </c>
      <c r="L5" s="22">
        <v>-0.13853113147914042</v>
      </c>
      <c r="M5" s="22">
        <v>-0.1622613239079489</v>
      </c>
    </row>
    <row r="6" spans="1:13" s="21" customFormat="1" ht="20.25" customHeight="1">
      <c r="A6" s="12" t="s">
        <v>11</v>
      </c>
      <c r="B6" s="34">
        <v>26916.83</v>
      </c>
      <c r="C6" s="34">
        <v>28538.44</v>
      </c>
      <c r="D6" s="177">
        <v>25812.880000000001</v>
      </c>
      <c r="E6" s="177">
        <v>27781.7</v>
      </c>
      <c r="F6" s="22">
        <f t="shared" si="0"/>
        <v>7.6272775451635022E-2</v>
      </c>
      <c r="G6" s="22">
        <f t="shared" si="1"/>
        <v>-2.6516515969338128E-2</v>
      </c>
      <c r="H6" s="22">
        <f t="shared" si="2"/>
        <v>3.213119821316246E-2</v>
      </c>
      <c r="I6" s="26"/>
      <c r="J6" s="12" t="s">
        <v>68</v>
      </c>
      <c r="K6" s="22">
        <v>-3.9633703262634823E-2</v>
      </c>
      <c r="L6" s="22">
        <v>-0.16781631621422688</v>
      </c>
      <c r="M6" s="22">
        <v>-0.10091954437080408</v>
      </c>
    </row>
    <row r="7" spans="1:13" s="17" customFormat="1" ht="20.25" customHeight="1">
      <c r="A7" s="12" t="s">
        <v>7</v>
      </c>
      <c r="B7" s="34">
        <v>2747.18</v>
      </c>
      <c r="C7" s="34">
        <v>3045.87</v>
      </c>
      <c r="D7" s="177">
        <v>2743.2</v>
      </c>
      <c r="E7" s="177">
        <v>2905.81</v>
      </c>
      <c r="F7" s="22">
        <f t="shared" si="0"/>
        <v>5.9277486147564895E-2</v>
      </c>
      <c r="G7" s="22">
        <f t="shared" si="1"/>
        <v>-4.5983577762675365E-2</v>
      </c>
      <c r="H7" s="22">
        <f t="shared" si="2"/>
        <v>5.7742849030642418E-2</v>
      </c>
      <c r="I7" s="26"/>
      <c r="J7" s="12" t="s">
        <v>1</v>
      </c>
      <c r="K7" s="22">
        <v>-2.8137189414743302E-2</v>
      </c>
      <c r="L7" s="22">
        <v>-0.2391408207008755</v>
      </c>
      <c r="M7" s="22">
        <v>-0.11649961391698094</v>
      </c>
    </row>
    <row r="8" spans="1:13" s="21" customFormat="1" ht="20.25" customHeight="1">
      <c r="A8" s="12" t="s">
        <v>4</v>
      </c>
      <c r="B8" s="34">
        <v>21755.84</v>
      </c>
      <c r="C8" s="34">
        <v>23656.62</v>
      </c>
      <c r="D8" s="177">
        <v>22288.14</v>
      </c>
      <c r="E8" s="177">
        <v>23185.119999999999</v>
      </c>
      <c r="F8" s="22">
        <f t="shared" si="0"/>
        <v>4.0244722080891471E-2</v>
      </c>
      <c r="G8" s="22">
        <f t="shared" si="1"/>
        <v>-1.993099605945392E-2</v>
      </c>
      <c r="H8" s="22">
        <f t="shared" si="2"/>
        <v>6.569638313206938E-2</v>
      </c>
      <c r="I8" s="26"/>
      <c r="J8" s="12" t="s">
        <v>10</v>
      </c>
      <c r="K8" s="22">
        <v>-2.6853782118683389E-2</v>
      </c>
      <c r="L8" s="22">
        <v>-0.19648849292245318</v>
      </c>
      <c r="M8" s="22">
        <v>-0.15399477613648982</v>
      </c>
    </row>
    <row r="9" spans="1:13" s="21" customFormat="1" ht="20.25" customHeight="1">
      <c r="A9" s="12" t="s">
        <v>9</v>
      </c>
      <c r="B9" s="34">
        <v>12428.08</v>
      </c>
      <c r="C9" s="34">
        <v>13249.01</v>
      </c>
      <c r="D9" s="177">
        <v>12310.93</v>
      </c>
      <c r="E9" s="177">
        <v>12760.73</v>
      </c>
      <c r="F9" s="22">
        <f t="shared" si="0"/>
        <v>3.6536638580513259E-2</v>
      </c>
      <c r="G9" s="22">
        <f t="shared" si="1"/>
        <v>-3.6854074379897073E-2</v>
      </c>
      <c r="H9" s="22">
        <f t="shared" si="2"/>
        <v>2.6766000862562755E-2</v>
      </c>
      <c r="I9" s="228"/>
      <c r="J9" s="12" t="s">
        <v>8</v>
      </c>
      <c r="K9" s="22">
        <v>-2.6205069307831397E-2</v>
      </c>
      <c r="L9" s="22">
        <v>-0.20341474077829302</v>
      </c>
      <c r="M9" s="22">
        <v>-0.21191833579503883</v>
      </c>
    </row>
    <row r="10" spans="1:13" s="21" customFormat="1" ht="20.25" customHeight="1">
      <c r="A10" s="14" t="s">
        <v>2</v>
      </c>
      <c r="B10" s="226">
        <v>524.88</v>
      </c>
      <c r="C10" s="226">
        <v>509.65</v>
      </c>
      <c r="D10" s="177">
        <v>499.46</v>
      </c>
      <c r="E10" s="177">
        <v>500.22</v>
      </c>
      <c r="F10" s="22">
        <f t="shared" si="0"/>
        <v>1.5216433748448388E-3</v>
      </c>
      <c r="G10" s="22">
        <f t="shared" si="1"/>
        <v>-1.8502894143039295E-2</v>
      </c>
      <c r="H10" s="22">
        <f t="shared" si="2"/>
        <v>-4.6982167352537685E-2</v>
      </c>
      <c r="I10" s="26"/>
      <c r="J10" s="12" t="s">
        <v>16</v>
      </c>
      <c r="K10" s="22">
        <v>-1.7172280626475023E-2</v>
      </c>
      <c r="L10" s="22">
        <v>8.6519554293196244E-4</v>
      </c>
      <c r="M10" s="22">
        <v>9.0362076680662318E-2</v>
      </c>
    </row>
    <row r="11" spans="1:13" s="21" customFormat="1" ht="20.25" customHeight="1">
      <c r="A11" s="12" t="s">
        <v>14</v>
      </c>
      <c r="B11" s="34">
        <v>54824.97</v>
      </c>
      <c r="C11" s="34">
        <v>57084.1</v>
      </c>
      <c r="D11" s="177">
        <v>54362.36</v>
      </c>
      <c r="E11" s="177">
        <v>54264.959999999999</v>
      </c>
      <c r="F11" s="22">
        <f t="shared" si="0"/>
        <v>-1.7916808615373592E-3</v>
      </c>
      <c r="G11" s="22">
        <f t="shared" si="1"/>
        <v>-4.9385730877775091E-2</v>
      </c>
      <c r="H11" s="22">
        <f t="shared" si="2"/>
        <v>-1.021450627332765E-2</v>
      </c>
      <c r="I11" s="26"/>
      <c r="J11" s="12" t="s">
        <v>17</v>
      </c>
      <c r="K11" s="22">
        <v>-4.7595201976102786E-3</v>
      </c>
      <c r="L11" s="22">
        <v>-0.18195222806287847</v>
      </c>
      <c r="M11" s="22">
        <v>-9.6824583060051372E-2</v>
      </c>
    </row>
    <row r="12" spans="1:13" s="21" customFormat="1" ht="20.25" customHeight="1">
      <c r="A12" s="12" t="s">
        <v>17</v>
      </c>
      <c r="B12" s="34">
        <v>104745.3</v>
      </c>
      <c r="C12" s="34">
        <v>115645.3</v>
      </c>
      <c r="D12" s="177">
        <v>95055.8</v>
      </c>
      <c r="E12" s="177">
        <v>94603.38</v>
      </c>
      <c r="F12" s="22">
        <f t="shared" si="0"/>
        <v>-4.7595201976102786E-3</v>
      </c>
      <c r="G12" s="22">
        <f t="shared" si="1"/>
        <v>-0.18195222806287847</v>
      </c>
      <c r="H12" s="22">
        <f t="shared" si="2"/>
        <v>-9.6824583060051372E-2</v>
      </c>
      <c r="I12" s="26"/>
      <c r="J12" s="12" t="s">
        <v>14</v>
      </c>
      <c r="K12" s="16">
        <v>-1.7916808615373592E-3</v>
      </c>
      <c r="L12" s="16">
        <v>-4.9385730877775091E-2</v>
      </c>
      <c r="M12" s="16">
        <v>-1.021450627332765E-2</v>
      </c>
    </row>
    <row r="13" spans="1:13" s="21" customFormat="1" ht="20.25" customHeight="1">
      <c r="A13" s="12" t="s">
        <v>16</v>
      </c>
      <c r="B13" s="34">
        <v>105033</v>
      </c>
      <c r="C13" s="34">
        <v>1144.25</v>
      </c>
      <c r="D13" s="177">
        <v>1165.25</v>
      </c>
      <c r="E13" s="177">
        <v>1145.24</v>
      </c>
      <c r="F13" s="22">
        <f t="shared" si="0"/>
        <v>-1.7172280626475023E-2</v>
      </c>
      <c r="G13" s="22">
        <f t="shared" si="1"/>
        <v>8.6519554293196244E-4</v>
      </c>
      <c r="H13" s="22">
        <f>E13/B13*100-1</f>
        <v>9.0362076680662318E-2</v>
      </c>
      <c r="I13" s="26"/>
      <c r="J13" s="12" t="s">
        <v>2</v>
      </c>
      <c r="K13" s="22">
        <v>1.5216433748448388E-3</v>
      </c>
      <c r="L13" s="22">
        <v>-1.8502894143039295E-2</v>
      </c>
      <c r="M13" s="22">
        <v>-4.6982167352537685E-2</v>
      </c>
    </row>
    <row r="14" spans="1:13" s="21" customFormat="1" ht="20.25" customHeight="1">
      <c r="A14" s="12" t="s">
        <v>8</v>
      </c>
      <c r="B14" s="34">
        <v>2173.29</v>
      </c>
      <c r="C14" s="34">
        <v>2150.09</v>
      </c>
      <c r="D14" s="177">
        <v>1758.82</v>
      </c>
      <c r="E14" s="177">
        <v>1712.73</v>
      </c>
      <c r="F14" s="22">
        <f t="shared" si="0"/>
        <v>-2.6205069307831397E-2</v>
      </c>
      <c r="G14" s="22">
        <f t="shared" si="1"/>
        <v>-0.20341474077829302</v>
      </c>
      <c r="H14" s="22">
        <f t="shared" ref="H14:H20" si="3">E14/B14-1</f>
        <v>-0.21191833579503883</v>
      </c>
      <c r="I14" s="26"/>
      <c r="J14" s="12" t="s">
        <v>9</v>
      </c>
      <c r="K14" s="22">
        <v>3.6536638580513259E-2</v>
      </c>
      <c r="L14" s="22">
        <v>-3.6854074379897073E-2</v>
      </c>
      <c r="M14" s="22">
        <v>2.6766000862562755E-2</v>
      </c>
    </row>
    <row r="15" spans="1:13" s="21" customFormat="1" ht="20.25" customHeight="1">
      <c r="A15" s="12" t="s">
        <v>10</v>
      </c>
      <c r="B15" s="34">
        <v>5677.79</v>
      </c>
      <c r="C15" s="34">
        <v>5978.06</v>
      </c>
      <c r="D15" s="227">
        <v>4935.99</v>
      </c>
      <c r="E15" s="177">
        <v>4803.4399999999996</v>
      </c>
      <c r="F15" s="22">
        <f t="shared" si="0"/>
        <v>-2.6853782118683389E-2</v>
      </c>
      <c r="G15" s="22">
        <f t="shared" si="1"/>
        <v>-0.19648849292245318</v>
      </c>
      <c r="H15" s="22">
        <f t="shared" si="3"/>
        <v>-0.15399477613648982</v>
      </c>
      <c r="I15" s="26"/>
      <c r="J15" s="12" t="s">
        <v>4</v>
      </c>
      <c r="K15" s="22">
        <v>4.0244722080891471E-2</v>
      </c>
      <c r="L15" s="22">
        <v>-1.993099605945392E-2</v>
      </c>
      <c r="M15" s="22">
        <v>6.569638313206938E-2</v>
      </c>
    </row>
    <row r="16" spans="1:13" s="21" customFormat="1" ht="20.25" customHeight="1">
      <c r="A16" s="12" t="s">
        <v>1</v>
      </c>
      <c r="B16" s="34">
        <v>1333.91</v>
      </c>
      <c r="C16" s="34">
        <v>1548.92</v>
      </c>
      <c r="D16" s="177">
        <v>1212.6300000000001</v>
      </c>
      <c r="E16" s="177">
        <v>1178.51</v>
      </c>
      <c r="F16" s="16">
        <f t="shared" si="0"/>
        <v>-2.8137189414743302E-2</v>
      </c>
      <c r="G16" s="16">
        <f t="shared" si="1"/>
        <v>-0.2391408207008755</v>
      </c>
      <c r="H16" s="16">
        <f t="shared" si="3"/>
        <v>-0.11649961391698094</v>
      </c>
      <c r="I16" s="26"/>
      <c r="J16" s="12" t="s">
        <v>7</v>
      </c>
      <c r="K16" s="22">
        <v>5.9277486147564895E-2</v>
      </c>
      <c r="L16" s="22">
        <v>-4.5983577762675365E-2</v>
      </c>
      <c r="M16" s="22">
        <v>5.7742849030642418E-2</v>
      </c>
    </row>
    <row r="17" spans="1:13" s="17" customFormat="1" ht="20.25" customHeight="1">
      <c r="A17" s="12" t="s">
        <v>68</v>
      </c>
      <c r="B17" s="34">
        <v>26092.27</v>
      </c>
      <c r="C17" s="34">
        <v>28189.75</v>
      </c>
      <c r="D17" s="177">
        <v>24427.19</v>
      </c>
      <c r="E17" s="177">
        <v>23459.05</v>
      </c>
      <c r="F17" s="16">
        <f t="shared" si="0"/>
        <v>-3.9633703262634823E-2</v>
      </c>
      <c r="G17" s="16">
        <f t="shared" si="1"/>
        <v>-0.16781631621422688</v>
      </c>
      <c r="H17" s="16">
        <f t="shared" si="3"/>
        <v>-0.10091954437080408</v>
      </c>
      <c r="I17" s="26"/>
      <c r="J17" s="12" t="s">
        <v>11</v>
      </c>
      <c r="K17" s="22">
        <v>7.6272775451635022E-2</v>
      </c>
      <c r="L17" s="22">
        <v>-2.6516515969338128E-2</v>
      </c>
      <c r="M17" s="22">
        <v>3.213119821316246E-2</v>
      </c>
    </row>
    <row r="18" spans="1:13" s="21" customFormat="1" ht="20.25" customHeight="1">
      <c r="A18" s="14" t="s">
        <v>6</v>
      </c>
      <c r="B18" s="226">
        <v>1561.74</v>
      </c>
      <c r="C18" s="226">
        <v>1518.72</v>
      </c>
      <c r="D18" s="177">
        <v>1363.22</v>
      </c>
      <c r="E18" s="177">
        <v>1308.33</v>
      </c>
      <c r="F18" s="22">
        <f t="shared" si="0"/>
        <v>-4.0264960901395308E-2</v>
      </c>
      <c r="G18" s="22">
        <f t="shared" si="1"/>
        <v>-0.13853113147914042</v>
      </c>
      <c r="H18" s="22">
        <f t="shared" si="3"/>
        <v>-0.1622613239079489</v>
      </c>
      <c r="I18" s="26"/>
      <c r="J18" s="12" t="s">
        <v>12</v>
      </c>
      <c r="K18" s="16">
        <v>7.8192899047465847E-2</v>
      </c>
      <c r="L18" s="16">
        <v>5.5056850222286347E-2</v>
      </c>
      <c r="M18" s="16">
        <v>0.10769003060040827</v>
      </c>
    </row>
    <row r="19" spans="1:13" s="21" customFormat="1" ht="20.25" customHeight="1">
      <c r="A19" s="12" t="s">
        <v>36</v>
      </c>
      <c r="B19" s="34">
        <v>7408.21</v>
      </c>
      <c r="C19" s="34">
        <v>7542.44</v>
      </c>
      <c r="D19" s="177">
        <v>6169.74</v>
      </c>
      <c r="E19" s="177">
        <v>5866.1</v>
      </c>
      <c r="F19" s="22">
        <f t="shared" si="0"/>
        <v>-4.921439153027507E-2</v>
      </c>
      <c r="G19" s="22">
        <f t="shared" si="1"/>
        <v>-0.22225433679286799</v>
      </c>
      <c r="H19" s="22">
        <f t="shared" si="3"/>
        <v>-0.20816229561527</v>
      </c>
      <c r="I19" s="26"/>
      <c r="J19" s="14" t="s">
        <v>3</v>
      </c>
      <c r="K19" s="22">
        <v>8.4737234258730698E-2</v>
      </c>
      <c r="L19" s="22">
        <v>4.0925101678232378E-2</v>
      </c>
      <c r="M19" s="22">
        <v>0.12975940122415808</v>
      </c>
    </row>
    <row r="20" spans="1:13" s="15" customFormat="1" ht="20.25" customHeight="1" thickBot="1">
      <c r="A20" s="221" t="s">
        <v>15</v>
      </c>
      <c r="B20" s="222">
        <v>66.77</v>
      </c>
      <c r="C20" s="222">
        <v>65.06</v>
      </c>
      <c r="D20" s="178">
        <v>49.33</v>
      </c>
      <c r="E20" s="178">
        <v>42.78</v>
      </c>
      <c r="F20" s="23">
        <f t="shared" si="0"/>
        <v>-0.13277924184066481</v>
      </c>
      <c r="G20" s="23">
        <f t="shared" si="1"/>
        <v>-0.34245312019674146</v>
      </c>
      <c r="H20" s="23">
        <f t="shared" si="3"/>
        <v>-0.35929309570166235</v>
      </c>
      <c r="I20" s="27"/>
      <c r="J20" s="102" t="s">
        <v>37</v>
      </c>
      <c r="K20" s="23">
        <v>9.0278040314127006E-2</v>
      </c>
      <c r="L20" s="23">
        <v>-7.7224755864559125E-2</v>
      </c>
      <c r="M20" s="23">
        <v>-1.5501458207742846E-2</v>
      </c>
    </row>
    <row r="21" spans="1:13" s="19" customFormat="1" ht="13.15" customHeight="1">
      <c r="A21" s="13"/>
      <c r="F21" s="29"/>
      <c r="G21" s="93"/>
      <c r="H21" s="93"/>
    </row>
    <row r="22" spans="1:13" s="19" customFormat="1">
      <c r="A22" s="20" t="s">
        <v>27</v>
      </c>
      <c r="F22" s="29"/>
      <c r="H22" s="93"/>
      <c r="J22" s="13" t="s">
        <v>81</v>
      </c>
    </row>
    <row r="23" spans="1:13" s="19" customFormat="1">
      <c r="A23" s="13" t="s">
        <v>57</v>
      </c>
      <c r="F23" s="29"/>
    </row>
    <row r="24" spans="1:13">
      <c r="C24" s="28"/>
      <c r="E24" s="6"/>
      <c r="F24" s="15"/>
      <c r="G24" s="211"/>
      <c r="H24" s="211"/>
    </row>
  </sheetData>
  <sortState ref="A3:H20">
    <sortCondition descending="1" ref="F3:F20"/>
    <sortCondition descending="1" ref="H3:H20"/>
    <sortCondition descending="1" ref="G3:G20"/>
  </sortState>
  <mergeCells count="1">
    <mergeCell ref="A1:XFD1"/>
  </mergeCells>
  <phoneticPr fontId="0" type="noConversion"/>
  <conditionalFormatting sqref="F3:F20 H3:H20 K3:M20">
    <cfRule type="cellIs" dxfId="9" priority="6" operator="lessThan">
      <formula>0</formula>
    </cfRule>
  </conditionalFormatting>
  <conditionalFormatting sqref="G3:G20">
    <cfRule type="cellIs" dxfId="8" priority="3" operator="lessThan">
      <formula>0</formula>
    </cfRule>
  </conditionalFormatting>
  <hyperlinks>
    <hyperlink ref="A22" r:id="rId1"/>
  </hyperlinks>
  <pageMargins left="0.75" right="0.75" top="1" bottom="1" header="0.5" footer="0.5"/>
  <pageSetup paperSize="9" orientation="portrait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15"/>
  <sheetViews>
    <sheetView zoomScaleNormal="100" workbookViewId="0">
      <pane ySplit="2" topLeftCell="A3" activePane="bottomLeft" state="frozen"/>
      <selection pane="bottomLeft" activeCell="A2" sqref="A2"/>
    </sheetView>
  </sheetViews>
  <sheetFormatPr defaultRowHeight="12.75" outlineLevelRow="1" outlineLevelCol="1"/>
  <cols>
    <col min="1" max="1" width="62.42578125" style="39" customWidth="1"/>
    <col min="2" max="3" width="11.85546875" style="82" customWidth="1" outlineLevel="1"/>
    <col min="4" max="4" width="11.85546875" style="39" customWidth="1" outlineLevel="1"/>
    <col min="5" max="5" width="11.85546875" style="39" customWidth="1"/>
    <col min="6" max="6" width="11.85546875" style="39" customWidth="1" collapsed="1"/>
    <col min="7" max="8" width="11.85546875" style="39" customWidth="1"/>
    <col min="9" max="9" width="5.140625" style="39" customWidth="1"/>
    <col min="10" max="239" width="8.85546875" style="39"/>
    <col min="240" max="240" width="62.140625" style="39" customWidth="1"/>
    <col min="241" max="243" width="11" style="39" customWidth="1"/>
    <col min="244" max="245" width="11.42578125" style="39" customWidth="1"/>
    <col min="246" max="246" width="11.28515625" style="39" customWidth="1"/>
    <col min="247" max="247" width="12" style="39" customWidth="1"/>
    <col min="248" max="249" width="10.28515625" style="39" customWidth="1"/>
    <col min="250" max="250" width="12.7109375" style="39" customWidth="1"/>
    <col min="251" max="495" width="8.85546875" style="39"/>
    <col min="496" max="496" width="62.140625" style="39" customWidth="1"/>
    <col min="497" max="499" width="11" style="39" customWidth="1"/>
    <col min="500" max="501" width="11.42578125" style="39" customWidth="1"/>
    <col min="502" max="502" width="11.28515625" style="39" customWidth="1"/>
    <col min="503" max="503" width="12" style="39" customWidth="1"/>
    <col min="504" max="505" width="10.28515625" style="39" customWidth="1"/>
    <col min="506" max="506" width="12.7109375" style="39" customWidth="1"/>
    <col min="507" max="751" width="8.85546875" style="39"/>
    <col min="752" max="752" width="62.140625" style="39" customWidth="1"/>
    <col min="753" max="755" width="11" style="39" customWidth="1"/>
    <col min="756" max="757" width="11.42578125" style="39" customWidth="1"/>
    <col min="758" max="758" width="11.28515625" style="39" customWidth="1"/>
    <col min="759" max="759" width="12" style="39" customWidth="1"/>
    <col min="760" max="761" width="10.28515625" style="39" customWidth="1"/>
    <col min="762" max="762" width="12.7109375" style="39" customWidth="1"/>
    <col min="763" max="1007" width="8.85546875" style="39"/>
    <col min="1008" max="1008" width="62.140625" style="39" customWidth="1"/>
    <col min="1009" max="1011" width="11" style="39" customWidth="1"/>
    <col min="1012" max="1013" width="11.42578125" style="39" customWidth="1"/>
    <col min="1014" max="1014" width="11.28515625" style="39" customWidth="1"/>
    <col min="1015" max="1015" width="12" style="39" customWidth="1"/>
    <col min="1016" max="1017" width="10.28515625" style="39" customWidth="1"/>
    <col min="1018" max="1018" width="12.7109375" style="39" customWidth="1"/>
    <col min="1019" max="1263" width="8.85546875" style="39"/>
    <col min="1264" max="1264" width="62.140625" style="39" customWidth="1"/>
    <col min="1265" max="1267" width="11" style="39" customWidth="1"/>
    <col min="1268" max="1269" width="11.42578125" style="39" customWidth="1"/>
    <col min="1270" max="1270" width="11.28515625" style="39" customWidth="1"/>
    <col min="1271" max="1271" width="12" style="39" customWidth="1"/>
    <col min="1272" max="1273" width="10.28515625" style="39" customWidth="1"/>
    <col min="1274" max="1274" width="12.7109375" style="39" customWidth="1"/>
    <col min="1275" max="1519" width="8.85546875" style="39"/>
    <col min="1520" max="1520" width="62.140625" style="39" customWidth="1"/>
    <col min="1521" max="1523" width="11" style="39" customWidth="1"/>
    <col min="1524" max="1525" width="11.42578125" style="39" customWidth="1"/>
    <col min="1526" max="1526" width="11.28515625" style="39" customWidth="1"/>
    <col min="1527" max="1527" width="12" style="39" customWidth="1"/>
    <col min="1528" max="1529" width="10.28515625" style="39" customWidth="1"/>
    <col min="1530" max="1530" width="12.7109375" style="39" customWidth="1"/>
    <col min="1531" max="1775" width="8.85546875" style="39"/>
    <col min="1776" max="1776" width="62.140625" style="39" customWidth="1"/>
    <col min="1777" max="1779" width="11" style="39" customWidth="1"/>
    <col min="1780" max="1781" width="11.42578125" style="39" customWidth="1"/>
    <col min="1782" max="1782" width="11.28515625" style="39" customWidth="1"/>
    <col min="1783" max="1783" width="12" style="39" customWidth="1"/>
    <col min="1784" max="1785" width="10.28515625" style="39" customWidth="1"/>
    <col min="1786" max="1786" width="12.7109375" style="39" customWidth="1"/>
    <col min="1787" max="2031" width="8.85546875" style="39"/>
    <col min="2032" max="2032" width="62.140625" style="39" customWidth="1"/>
    <col min="2033" max="2035" width="11" style="39" customWidth="1"/>
    <col min="2036" max="2037" width="11.42578125" style="39" customWidth="1"/>
    <col min="2038" max="2038" width="11.28515625" style="39" customWidth="1"/>
    <col min="2039" max="2039" width="12" style="39" customWidth="1"/>
    <col min="2040" max="2041" width="10.28515625" style="39" customWidth="1"/>
    <col min="2042" max="2042" width="12.7109375" style="39" customWidth="1"/>
    <col min="2043" max="2287" width="8.85546875" style="39"/>
    <col min="2288" max="2288" width="62.140625" style="39" customWidth="1"/>
    <col min="2289" max="2291" width="11" style="39" customWidth="1"/>
    <col min="2292" max="2293" width="11.42578125" style="39" customWidth="1"/>
    <col min="2294" max="2294" width="11.28515625" style="39" customWidth="1"/>
    <col min="2295" max="2295" width="12" style="39" customWidth="1"/>
    <col min="2296" max="2297" width="10.28515625" style="39" customWidth="1"/>
    <col min="2298" max="2298" width="12.7109375" style="39" customWidth="1"/>
    <col min="2299" max="2543" width="8.85546875" style="39"/>
    <col min="2544" max="2544" width="62.140625" style="39" customWidth="1"/>
    <col min="2545" max="2547" width="11" style="39" customWidth="1"/>
    <col min="2548" max="2549" width="11.42578125" style="39" customWidth="1"/>
    <col min="2550" max="2550" width="11.28515625" style="39" customWidth="1"/>
    <col min="2551" max="2551" width="12" style="39" customWidth="1"/>
    <col min="2552" max="2553" width="10.28515625" style="39" customWidth="1"/>
    <col min="2554" max="2554" width="12.7109375" style="39" customWidth="1"/>
    <col min="2555" max="2799" width="8.85546875" style="39"/>
    <col min="2800" max="2800" width="62.140625" style="39" customWidth="1"/>
    <col min="2801" max="2803" width="11" style="39" customWidth="1"/>
    <col min="2804" max="2805" width="11.42578125" style="39" customWidth="1"/>
    <col min="2806" max="2806" width="11.28515625" style="39" customWidth="1"/>
    <col min="2807" max="2807" width="12" style="39" customWidth="1"/>
    <col min="2808" max="2809" width="10.28515625" style="39" customWidth="1"/>
    <col min="2810" max="2810" width="12.7109375" style="39" customWidth="1"/>
    <col min="2811" max="3055" width="8.85546875" style="39"/>
    <col min="3056" max="3056" width="62.140625" style="39" customWidth="1"/>
    <col min="3057" max="3059" width="11" style="39" customWidth="1"/>
    <col min="3060" max="3061" width="11.42578125" style="39" customWidth="1"/>
    <col min="3062" max="3062" width="11.28515625" style="39" customWidth="1"/>
    <col min="3063" max="3063" width="12" style="39" customWidth="1"/>
    <col min="3064" max="3065" width="10.28515625" style="39" customWidth="1"/>
    <col min="3066" max="3066" width="12.7109375" style="39" customWidth="1"/>
    <col min="3067" max="3311" width="8.85546875" style="39"/>
    <col min="3312" max="3312" width="62.140625" style="39" customWidth="1"/>
    <col min="3313" max="3315" width="11" style="39" customWidth="1"/>
    <col min="3316" max="3317" width="11.42578125" style="39" customWidth="1"/>
    <col min="3318" max="3318" width="11.28515625" style="39" customWidth="1"/>
    <col min="3319" max="3319" width="12" style="39" customWidth="1"/>
    <col min="3320" max="3321" width="10.28515625" style="39" customWidth="1"/>
    <col min="3322" max="3322" width="12.7109375" style="39" customWidth="1"/>
    <col min="3323" max="3567" width="8.85546875" style="39"/>
    <col min="3568" max="3568" width="62.140625" style="39" customWidth="1"/>
    <col min="3569" max="3571" width="11" style="39" customWidth="1"/>
    <col min="3572" max="3573" width="11.42578125" style="39" customWidth="1"/>
    <col min="3574" max="3574" width="11.28515625" style="39" customWidth="1"/>
    <col min="3575" max="3575" width="12" style="39" customWidth="1"/>
    <col min="3576" max="3577" width="10.28515625" style="39" customWidth="1"/>
    <col min="3578" max="3578" width="12.7109375" style="39" customWidth="1"/>
    <col min="3579" max="3823" width="8.85546875" style="39"/>
    <col min="3824" max="3824" width="62.140625" style="39" customWidth="1"/>
    <col min="3825" max="3827" width="11" style="39" customWidth="1"/>
    <col min="3828" max="3829" width="11.42578125" style="39" customWidth="1"/>
    <col min="3830" max="3830" width="11.28515625" style="39" customWidth="1"/>
    <col min="3831" max="3831" width="12" style="39" customWidth="1"/>
    <col min="3832" max="3833" width="10.28515625" style="39" customWidth="1"/>
    <col min="3834" max="3834" width="12.7109375" style="39" customWidth="1"/>
    <col min="3835" max="4079" width="8.85546875" style="39"/>
    <col min="4080" max="4080" width="62.140625" style="39" customWidth="1"/>
    <col min="4081" max="4083" width="11" style="39" customWidth="1"/>
    <col min="4084" max="4085" width="11.42578125" style="39" customWidth="1"/>
    <col min="4086" max="4086" width="11.28515625" style="39" customWidth="1"/>
    <col min="4087" max="4087" width="12" style="39" customWidth="1"/>
    <col min="4088" max="4089" width="10.28515625" style="39" customWidth="1"/>
    <col min="4090" max="4090" width="12.7109375" style="39" customWidth="1"/>
    <col min="4091" max="4335" width="8.85546875" style="39"/>
    <col min="4336" max="4336" width="62.140625" style="39" customWidth="1"/>
    <col min="4337" max="4339" width="11" style="39" customWidth="1"/>
    <col min="4340" max="4341" width="11.42578125" style="39" customWidth="1"/>
    <col min="4342" max="4342" width="11.28515625" style="39" customWidth="1"/>
    <col min="4343" max="4343" width="12" style="39" customWidth="1"/>
    <col min="4344" max="4345" width="10.28515625" style="39" customWidth="1"/>
    <col min="4346" max="4346" width="12.7109375" style="39" customWidth="1"/>
    <col min="4347" max="4591" width="8.85546875" style="39"/>
    <col min="4592" max="4592" width="62.140625" style="39" customWidth="1"/>
    <col min="4593" max="4595" width="11" style="39" customWidth="1"/>
    <col min="4596" max="4597" width="11.42578125" style="39" customWidth="1"/>
    <col min="4598" max="4598" width="11.28515625" style="39" customWidth="1"/>
    <col min="4599" max="4599" width="12" style="39" customWidth="1"/>
    <col min="4600" max="4601" width="10.28515625" style="39" customWidth="1"/>
    <col min="4602" max="4602" width="12.7109375" style="39" customWidth="1"/>
    <col min="4603" max="4847" width="8.85546875" style="39"/>
    <col min="4848" max="4848" width="62.140625" style="39" customWidth="1"/>
    <col min="4849" max="4851" width="11" style="39" customWidth="1"/>
    <col min="4852" max="4853" width="11.42578125" style="39" customWidth="1"/>
    <col min="4854" max="4854" width="11.28515625" style="39" customWidth="1"/>
    <col min="4855" max="4855" width="12" style="39" customWidth="1"/>
    <col min="4856" max="4857" width="10.28515625" style="39" customWidth="1"/>
    <col min="4858" max="4858" width="12.7109375" style="39" customWidth="1"/>
    <col min="4859" max="5103" width="8.85546875" style="39"/>
    <col min="5104" max="5104" width="62.140625" style="39" customWidth="1"/>
    <col min="5105" max="5107" width="11" style="39" customWidth="1"/>
    <col min="5108" max="5109" width="11.42578125" style="39" customWidth="1"/>
    <col min="5110" max="5110" width="11.28515625" style="39" customWidth="1"/>
    <col min="5111" max="5111" width="12" style="39" customWidth="1"/>
    <col min="5112" max="5113" width="10.28515625" style="39" customWidth="1"/>
    <col min="5114" max="5114" width="12.7109375" style="39" customWidth="1"/>
    <col min="5115" max="5359" width="8.85546875" style="39"/>
    <col min="5360" max="5360" width="62.140625" style="39" customWidth="1"/>
    <col min="5361" max="5363" width="11" style="39" customWidth="1"/>
    <col min="5364" max="5365" width="11.42578125" style="39" customWidth="1"/>
    <col min="5366" max="5366" width="11.28515625" style="39" customWidth="1"/>
    <col min="5367" max="5367" width="12" style="39" customWidth="1"/>
    <col min="5368" max="5369" width="10.28515625" style="39" customWidth="1"/>
    <col min="5370" max="5370" width="12.7109375" style="39" customWidth="1"/>
    <col min="5371" max="5615" width="8.85546875" style="39"/>
    <col min="5616" max="5616" width="62.140625" style="39" customWidth="1"/>
    <col min="5617" max="5619" width="11" style="39" customWidth="1"/>
    <col min="5620" max="5621" width="11.42578125" style="39" customWidth="1"/>
    <col min="5622" max="5622" width="11.28515625" style="39" customWidth="1"/>
    <col min="5623" max="5623" width="12" style="39" customWidth="1"/>
    <col min="5624" max="5625" width="10.28515625" style="39" customWidth="1"/>
    <col min="5626" max="5626" width="12.7109375" style="39" customWidth="1"/>
    <col min="5627" max="5871" width="8.85546875" style="39"/>
    <col min="5872" max="5872" width="62.140625" style="39" customWidth="1"/>
    <col min="5873" max="5875" width="11" style="39" customWidth="1"/>
    <col min="5876" max="5877" width="11.42578125" style="39" customWidth="1"/>
    <col min="5878" max="5878" width="11.28515625" style="39" customWidth="1"/>
    <col min="5879" max="5879" width="12" style="39" customWidth="1"/>
    <col min="5880" max="5881" width="10.28515625" style="39" customWidth="1"/>
    <col min="5882" max="5882" width="12.7109375" style="39" customWidth="1"/>
    <col min="5883" max="6127" width="8.85546875" style="39"/>
    <col min="6128" max="6128" width="62.140625" style="39" customWidth="1"/>
    <col min="6129" max="6131" width="11" style="39" customWidth="1"/>
    <col min="6132" max="6133" width="11.42578125" style="39" customWidth="1"/>
    <col min="6134" max="6134" width="11.28515625" style="39" customWidth="1"/>
    <col min="6135" max="6135" width="12" style="39" customWidth="1"/>
    <col min="6136" max="6137" width="10.28515625" style="39" customWidth="1"/>
    <col min="6138" max="6138" width="12.7109375" style="39" customWidth="1"/>
    <col min="6139" max="6383" width="8.85546875" style="39"/>
    <col min="6384" max="6384" width="62.140625" style="39" customWidth="1"/>
    <col min="6385" max="6387" width="11" style="39" customWidth="1"/>
    <col min="6388" max="6389" width="11.42578125" style="39" customWidth="1"/>
    <col min="6390" max="6390" width="11.28515625" style="39" customWidth="1"/>
    <col min="6391" max="6391" width="12" style="39" customWidth="1"/>
    <col min="6392" max="6393" width="10.28515625" style="39" customWidth="1"/>
    <col min="6394" max="6394" width="12.7109375" style="39" customWidth="1"/>
    <col min="6395" max="6639" width="8.85546875" style="39"/>
    <col min="6640" max="6640" width="62.140625" style="39" customWidth="1"/>
    <col min="6641" max="6643" width="11" style="39" customWidth="1"/>
    <col min="6644" max="6645" width="11.42578125" style="39" customWidth="1"/>
    <col min="6646" max="6646" width="11.28515625" style="39" customWidth="1"/>
    <col min="6647" max="6647" width="12" style="39" customWidth="1"/>
    <col min="6648" max="6649" width="10.28515625" style="39" customWidth="1"/>
    <col min="6650" max="6650" width="12.7109375" style="39" customWidth="1"/>
    <col min="6651" max="6895" width="8.85546875" style="39"/>
    <col min="6896" max="6896" width="62.140625" style="39" customWidth="1"/>
    <col min="6897" max="6899" width="11" style="39" customWidth="1"/>
    <col min="6900" max="6901" width="11.42578125" style="39" customWidth="1"/>
    <col min="6902" max="6902" width="11.28515625" style="39" customWidth="1"/>
    <col min="6903" max="6903" width="12" style="39" customWidth="1"/>
    <col min="6904" max="6905" width="10.28515625" style="39" customWidth="1"/>
    <col min="6906" max="6906" width="12.7109375" style="39" customWidth="1"/>
    <col min="6907" max="7151" width="8.85546875" style="39"/>
    <col min="7152" max="7152" width="62.140625" style="39" customWidth="1"/>
    <col min="7153" max="7155" width="11" style="39" customWidth="1"/>
    <col min="7156" max="7157" width="11.42578125" style="39" customWidth="1"/>
    <col min="7158" max="7158" width="11.28515625" style="39" customWidth="1"/>
    <col min="7159" max="7159" width="12" style="39" customWidth="1"/>
    <col min="7160" max="7161" width="10.28515625" style="39" customWidth="1"/>
    <col min="7162" max="7162" width="12.7109375" style="39" customWidth="1"/>
    <col min="7163" max="7407" width="8.85546875" style="39"/>
    <col min="7408" max="7408" width="62.140625" style="39" customWidth="1"/>
    <col min="7409" max="7411" width="11" style="39" customWidth="1"/>
    <col min="7412" max="7413" width="11.42578125" style="39" customWidth="1"/>
    <col min="7414" max="7414" width="11.28515625" style="39" customWidth="1"/>
    <col min="7415" max="7415" width="12" style="39" customWidth="1"/>
    <col min="7416" max="7417" width="10.28515625" style="39" customWidth="1"/>
    <col min="7418" max="7418" width="12.7109375" style="39" customWidth="1"/>
    <col min="7419" max="7663" width="8.85546875" style="39"/>
    <col min="7664" max="7664" width="62.140625" style="39" customWidth="1"/>
    <col min="7665" max="7667" width="11" style="39" customWidth="1"/>
    <col min="7668" max="7669" width="11.42578125" style="39" customWidth="1"/>
    <col min="7670" max="7670" width="11.28515625" style="39" customWidth="1"/>
    <col min="7671" max="7671" width="12" style="39" customWidth="1"/>
    <col min="7672" max="7673" width="10.28515625" style="39" customWidth="1"/>
    <col min="7674" max="7674" width="12.7109375" style="39" customWidth="1"/>
    <col min="7675" max="7919" width="8.85546875" style="39"/>
    <col min="7920" max="7920" width="62.140625" style="39" customWidth="1"/>
    <col min="7921" max="7923" width="11" style="39" customWidth="1"/>
    <col min="7924" max="7925" width="11.42578125" style="39" customWidth="1"/>
    <col min="7926" max="7926" width="11.28515625" style="39" customWidth="1"/>
    <col min="7927" max="7927" width="12" style="39" customWidth="1"/>
    <col min="7928" max="7929" width="10.28515625" style="39" customWidth="1"/>
    <col min="7930" max="7930" width="12.7109375" style="39" customWidth="1"/>
    <col min="7931" max="8175" width="8.85546875" style="39"/>
    <col min="8176" max="8176" width="62.140625" style="39" customWidth="1"/>
    <col min="8177" max="8179" width="11" style="39" customWidth="1"/>
    <col min="8180" max="8181" width="11.42578125" style="39" customWidth="1"/>
    <col min="8182" max="8182" width="11.28515625" style="39" customWidth="1"/>
    <col min="8183" max="8183" width="12" style="39" customWidth="1"/>
    <col min="8184" max="8185" width="10.28515625" style="39" customWidth="1"/>
    <col min="8186" max="8186" width="12.7109375" style="39" customWidth="1"/>
    <col min="8187" max="8431" width="8.85546875" style="39"/>
    <col min="8432" max="8432" width="62.140625" style="39" customWidth="1"/>
    <col min="8433" max="8435" width="11" style="39" customWidth="1"/>
    <col min="8436" max="8437" width="11.42578125" style="39" customWidth="1"/>
    <col min="8438" max="8438" width="11.28515625" style="39" customWidth="1"/>
    <col min="8439" max="8439" width="12" style="39" customWidth="1"/>
    <col min="8440" max="8441" width="10.28515625" style="39" customWidth="1"/>
    <col min="8442" max="8442" width="12.7109375" style="39" customWidth="1"/>
    <col min="8443" max="8687" width="8.85546875" style="39"/>
    <col min="8688" max="8688" width="62.140625" style="39" customWidth="1"/>
    <col min="8689" max="8691" width="11" style="39" customWidth="1"/>
    <col min="8692" max="8693" width="11.42578125" style="39" customWidth="1"/>
    <col min="8694" max="8694" width="11.28515625" style="39" customWidth="1"/>
    <col min="8695" max="8695" width="12" style="39" customWidth="1"/>
    <col min="8696" max="8697" width="10.28515625" style="39" customWidth="1"/>
    <col min="8698" max="8698" width="12.7109375" style="39" customWidth="1"/>
    <col min="8699" max="8943" width="8.85546875" style="39"/>
    <col min="8944" max="8944" width="62.140625" style="39" customWidth="1"/>
    <col min="8945" max="8947" width="11" style="39" customWidth="1"/>
    <col min="8948" max="8949" width="11.42578125" style="39" customWidth="1"/>
    <col min="8950" max="8950" width="11.28515625" style="39" customWidth="1"/>
    <col min="8951" max="8951" width="12" style="39" customWidth="1"/>
    <col min="8952" max="8953" width="10.28515625" style="39" customWidth="1"/>
    <col min="8954" max="8954" width="12.7109375" style="39" customWidth="1"/>
    <col min="8955" max="9199" width="8.85546875" style="39"/>
    <col min="9200" max="9200" width="62.140625" style="39" customWidth="1"/>
    <col min="9201" max="9203" width="11" style="39" customWidth="1"/>
    <col min="9204" max="9205" width="11.42578125" style="39" customWidth="1"/>
    <col min="9206" max="9206" width="11.28515625" style="39" customWidth="1"/>
    <col min="9207" max="9207" width="12" style="39" customWidth="1"/>
    <col min="9208" max="9209" width="10.28515625" style="39" customWidth="1"/>
    <col min="9210" max="9210" width="12.7109375" style="39" customWidth="1"/>
    <col min="9211" max="9455" width="8.85546875" style="39"/>
    <col min="9456" max="9456" width="62.140625" style="39" customWidth="1"/>
    <col min="9457" max="9459" width="11" style="39" customWidth="1"/>
    <col min="9460" max="9461" width="11.42578125" style="39" customWidth="1"/>
    <col min="9462" max="9462" width="11.28515625" style="39" customWidth="1"/>
    <col min="9463" max="9463" width="12" style="39" customWidth="1"/>
    <col min="9464" max="9465" width="10.28515625" style="39" customWidth="1"/>
    <col min="9466" max="9466" width="12.7109375" style="39" customWidth="1"/>
    <col min="9467" max="9711" width="8.85546875" style="39"/>
    <col min="9712" max="9712" width="62.140625" style="39" customWidth="1"/>
    <col min="9713" max="9715" width="11" style="39" customWidth="1"/>
    <col min="9716" max="9717" width="11.42578125" style="39" customWidth="1"/>
    <col min="9718" max="9718" width="11.28515625" style="39" customWidth="1"/>
    <col min="9719" max="9719" width="12" style="39" customWidth="1"/>
    <col min="9720" max="9721" width="10.28515625" style="39" customWidth="1"/>
    <col min="9722" max="9722" width="12.7109375" style="39" customWidth="1"/>
    <col min="9723" max="9967" width="8.85546875" style="39"/>
    <col min="9968" max="9968" width="62.140625" style="39" customWidth="1"/>
    <col min="9969" max="9971" width="11" style="39" customWidth="1"/>
    <col min="9972" max="9973" width="11.42578125" style="39" customWidth="1"/>
    <col min="9974" max="9974" width="11.28515625" style="39" customWidth="1"/>
    <col min="9975" max="9975" width="12" style="39" customWidth="1"/>
    <col min="9976" max="9977" width="10.28515625" style="39" customWidth="1"/>
    <col min="9978" max="9978" width="12.7109375" style="39" customWidth="1"/>
    <col min="9979" max="10223" width="8.85546875" style="39"/>
    <col min="10224" max="10224" width="62.140625" style="39" customWidth="1"/>
    <col min="10225" max="10227" width="11" style="39" customWidth="1"/>
    <col min="10228" max="10229" width="11.42578125" style="39" customWidth="1"/>
    <col min="10230" max="10230" width="11.28515625" style="39" customWidth="1"/>
    <col min="10231" max="10231" width="12" style="39" customWidth="1"/>
    <col min="10232" max="10233" width="10.28515625" style="39" customWidth="1"/>
    <col min="10234" max="10234" width="12.7109375" style="39" customWidth="1"/>
    <col min="10235" max="10479" width="8.85546875" style="39"/>
    <col min="10480" max="10480" width="62.140625" style="39" customWidth="1"/>
    <col min="10481" max="10483" width="11" style="39" customWidth="1"/>
    <col min="10484" max="10485" width="11.42578125" style="39" customWidth="1"/>
    <col min="10486" max="10486" width="11.28515625" style="39" customWidth="1"/>
    <col min="10487" max="10487" width="12" style="39" customWidth="1"/>
    <col min="10488" max="10489" width="10.28515625" style="39" customWidth="1"/>
    <col min="10490" max="10490" width="12.7109375" style="39" customWidth="1"/>
    <col min="10491" max="10735" width="8.85546875" style="39"/>
    <col min="10736" max="10736" width="62.140625" style="39" customWidth="1"/>
    <col min="10737" max="10739" width="11" style="39" customWidth="1"/>
    <col min="10740" max="10741" width="11.42578125" style="39" customWidth="1"/>
    <col min="10742" max="10742" width="11.28515625" style="39" customWidth="1"/>
    <col min="10743" max="10743" width="12" style="39" customWidth="1"/>
    <col min="10744" max="10745" width="10.28515625" style="39" customWidth="1"/>
    <col min="10746" max="10746" width="12.7109375" style="39" customWidth="1"/>
    <col min="10747" max="10991" width="8.85546875" style="39"/>
    <col min="10992" max="10992" width="62.140625" style="39" customWidth="1"/>
    <col min="10993" max="10995" width="11" style="39" customWidth="1"/>
    <col min="10996" max="10997" width="11.42578125" style="39" customWidth="1"/>
    <col min="10998" max="10998" width="11.28515625" style="39" customWidth="1"/>
    <col min="10999" max="10999" width="12" style="39" customWidth="1"/>
    <col min="11000" max="11001" width="10.28515625" style="39" customWidth="1"/>
    <col min="11002" max="11002" width="12.7109375" style="39" customWidth="1"/>
    <col min="11003" max="11247" width="8.85546875" style="39"/>
    <col min="11248" max="11248" width="62.140625" style="39" customWidth="1"/>
    <col min="11249" max="11251" width="11" style="39" customWidth="1"/>
    <col min="11252" max="11253" width="11.42578125" style="39" customWidth="1"/>
    <col min="11254" max="11254" width="11.28515625" style="39" customWidth="1"/>
    <col min="11255" max="11255" width="12" style="39" customWidth="1"/>
    <col min="11256" max="11257" width="10.28515625" style="39" customWidth="1"/>
    <col min="11258" max="11258" width="12.7109375" style="39" customWidth="1"/>
    <col min="11259" max="11503" width="8.85546875" style="39"/>
    <col min="11504" max="11504" width="62.140625" style="39" customWidth="1"/>
    <col min="11505" max="11507" width="11" style="39" customWidth="1"/>
    <col min="11508" max="11509" width="11.42578125" style="39" customWidth="1"/>
    <col min="11510" max="11510" width="11.28515625" style="39" customWidth="1"/>
    <col min="11511" max="11511" width="12" style="39" customWidth="1"/>
    <col min="11512" max="11513" width="10.28515625" style="39" customWidth="1"/>
    <col min="11514" max="11514" width="12.7109375" style="39" customWidth="1"/>
    <col min="11515" max="11759" width="8.85546875" style="39"/>
    <col min="11760" max="11760" width="62.140625" style="39" customWidth="1"/>
    <col min="11761" max="11763" width="11" style="39" customWidth="1"/>
    <col min="11764" max="11765" width="11.42578125" style="39" customWidth="1"/>
    <col min="11766" max="11766" width="11.28515625" style="39" customWidth="1"/>
    <col min="11767" max="11767" width="12" style="39" customWidth="1"/>
    <col min="11768" max="11769" width="10.28515625" style="39" customWidth="1"/>
    <col min="11770" max="11770" width="12.7109375" style="39" customWidth="1"/>
    <col min="11771" max="12015" width="8.85546875" style="39"/>
    <col min="12016" max="12016" width="62.140625" style="39" customWidth="1"/>
    <col min="12017" max="12019" width="11" style="39" customWidth="1"/>
    <col min="12020" max="12021" width="11.42578125" style="39" customWidth="1"/>
    <col min="12022" max="12022" width="11.28515625" style="39" customWidth="1"/>
    <col min="12023" max="12023" width="12" style="39" customWidth="1"/>
    <col min="12024" max="12025" width="10.28515625" style="39" customWidth="1"/>
    <col min="12026" max="12026" width="12.7109375" style="39" customWidth="1"/>
    <col min="12027" max="12271" width="8.85546875" style="39"/>
    <col min="12272" max="12272" width="62.140625" style="39" customWidth="1"/>
    <col min="12273" max="12275" width="11" style="39" customWidth="1"/>
    <col min="12276" max="12277" width="11.42578125" style="39" customWidth="1"/>
    <col min="12278" max="12278" width="11.28515625" style="39" customWidth="1"/>
    <col min="12279" max="12279" width="12" style="39" customWidth="1"/>
    <col min="12280" max="12281" width="10.28515625" style="39" customWidth="1"/>
    <col min="12282" max="12282" width="12.7109375" style="39" customWidth="1"/>
    <col min="12283" max="12527" width="8.85546875" style="39"/>
    <col min="12528" max="12528" width="62.140625" style="39" customWidth="1"/>
    <col min="12529" max="12531" width="11" style="39" customWidth="1"/>
    <col min="12532" max="12533" width="11.42578125" style="39" customWidth="1"/>
    <col min="12534" max="12534" width="11.28515625" style="39" customWidth="1"/>
    <col min="12535" max="12535" width="12" style="39" customWidth="1"/>
    <col min="12536" max="12537" width="10.28515625" style="39" customWidth="1"/>
    <col min="12538" max="12538" width="12.7109375" style="39" customWidth="1"/>
    <col min="12539" max="12783" width="8.85546875" style="39"/>
    <col min="12784" max="12784" width="62.140625" style="39" customWidth="1"/>
    <col min="12785" max="12787" width="11" style="39" customWidth="1"/>
    <col min="12788" max="12789" width="11.42578125" style="39" customWidth="1"/>
    <col min="12790" max="12790" width="11.28515625" style="39" customWidth="1"/>
    <col min="12791" max="12791" width="12" style="39" customWidth="1"/>
    <col min="12792" max="12793" width="10.28515625" style="39" customWidth="1"/>
    <col min="12794" max="12794" width="12.7109375" style="39" customWidth="1"/>
    <col min="12795" max="13039" width="8.85546875" style="39"/>
    <col min="13040" max="13040" width="62.140625" style="39" customWidth="1"/>
    <col min="13041" max="13043" width="11" style="39" customWidth="1"/>
    <col min="13044" max="13045" width="11.42578125" style="39" customWidth="1"/>
    <col min="13046" max="13046" width="11.28515625" style="39" customWidth="1"/>
    <col min="13047" max="13047" width="12" style="39" customWidth="1"/>
    <col min="13048" max="13049" width="10.28515625" style="39" customWidth="1"/>
    <col min="13050" max="13050" width="12.7109375" style="39" customWidth="1"/>
    <col min="13051" max="13295" width="8.85546875" style="39"/>
    <col min="13296" max="13296" width="62.140625" style="39" customWidth="1"/>
    <col min="13297" max="13299" width="11" style="39" customWidth="1"/>
    <col min="13300" max="13301" width="11.42578125" style="39" customWidth="1"/>
    <col min="13302" max="13302" width="11.28515625" style="39" customWidth="1"/>
    <col min="13303" max="13303" width="12" style="39" customWidth="1"/>
    <col min="13304" max="13305" width="10.28515625" style="39" customWidth="1"/>
    <col min="13306" max="13306" width="12.7109375" style="39" customWidth="1"/>
    <col min="13307" max="13551" width="8.85546875" style="39"/>
    <col min="13552" max="13552" width="62.140625" style="39" customWidth="1"/>
    <col min="13553" max="13555" width="11" style="39" customWidth="1"/>
    <col min="13556" max="13557" width="11.42578125" style="39" customWidth="1"/>
    <col min="13558" max="13558" width="11.28515625" style="39" customWidth="1"/>
    <col min="13559" max="13559" width="12" style="39" customWidth="1"/>
    <col min="13560" max="13561" width="10.28515625" style="39" customWidth="1"/>
    <col min="13562" max="13562" width="12.7109375" style="39" customWidth="1"/>
    <col min="13563" max="13807" width="8.85546875" style="39"/>
    <col min="13808" max="13808" width="62.140625" style="39" customWidth="1"/>
    <col min="13809" max="13811" width="11" style="39" customWidth="1"/>
    <col min="13812" max="13813" width="11.42578125" style="39" customWidth="1"/>
    <col min="13814" max="13814" width="11.28515625" style="39" customWidth="1"/>
    <col min="13815" max="13815" width="12" style="39" customWidth="1"/>
    <col min="13816" max="13817" width="10.28515625" style="39" customWidth="1"/>
    <col min="13818" max="13818" width="12.7109375" style="39" customWidth="1"/>
    <col min="13819" max="14063" width="8.85546875" style="39"/>
    <col min="14064" max="14064" width="62.140625" style="39" customWidth="1"/>
    <col min="14065" max="14067" width="11" style="39" customWidth="1"/>
    <col min="14068" max="14069" width="11.42578125" style="39" customWidth="1"/>
    <col min="14070" max="14070" width="11.28515625" style="39" customWidth="1"/>
    <col min="14071" max="14071" width="12" style="39" customWidth="1"/>
    <col min="14072" max="14073" width="10.28515625" style="39" customWidth="1"/>
    <col min="14074" max="14074" width="12.7109375" style="39" customWidth="1"/>
    <col min="14075" max="14319" width="8.85546875" style="39"/>
    <col min="14320" max="14320" width="62.140625" style="39" customWidth="1"/>
    <col min="14321" max="14323" width="11" style="39" customWidth="1"/>
    <col min="14324" max="14325" width="11.42578125" style="39" customWidth="1"/>
    <col min="14326" max="14326" width="11.28515625" style="39" customWidth="1"/>
    <col min="14327" max="14327" width="12" style="39" customWidth="1"/>
    <col min="14328" max="14329" width="10.28515625" style="39" customWidth="1"/>
    <col min="14330" max="14330" width="12.7109375" style="39" customWidth="1"/>
    <col min="14331" max="14575" width="8.85546875" style="39"/>
    <col min="14576" max="14576" width="62.140625" style="39" customWidth="1"/>
    <col min="14577" max="14579" width="11" style="39" customWidth="1"/>
    <col min="14580" max="14581" width="11.42578125" style="39" customWidth="1"/>
    <col min="14582" max="14582" width="11.28515625" style="39" customWidth="1"/>
    <col min="14583" max="14583" width="12" style="39" customWidth="1"/>
    <col min="14584" max="14585" width="10.28515625" style="39" customWidth="1"/>
    <col min="14586" max="14586" width="12.7109375" style="39" customWidth="1"/>
    <col min="14587" max="14831" width="8.85546875" style="39"/>
    <col min="14832" max="14832" width="62.140625" style="39" customWidth="1"/>
    <col min="14833" max="14835" width="11" style="39" customWidth="1"/>
    <col min="14836" max="14837" width="11.42578125" style="39" customWidth="1"/>
    <col min="14838" max="14838" width="11.28515625" style="39" customWidth="1"/>
    <col min="14839" max="14839" width="12" style="39" customWidth="1"/>
    <col min="14840" max="14841" width="10.28515625" style="39" customWidth="1"/>
    <col min="14842" max="14842" width="12.7109375" style="39" customWidth="1"/>
    <col min="14843" max="15087" width="8.85546875" style="39"/>
    <col min="15088" max="15088" width="62.140625" style="39" customWidth="1"/>
    <col min="15089" max="15091" width="11" style="39" customWidth="1"/>
    <col min="15092" max="15093" width="11.42578125" style="39" customWidth="1"/>
    <col min="15094" max="15094" width="11.28515625" style="39" customWidth="1"/>
    <col min="15095" max="15095" width="12" style="39" customWidth="1"/>
    <col min="15096" max="15097" width="10.28515625" style="39" customWidth="1"/>
    <col min="15098" max="15098" width="12.7109375" style="39" customWidth="1"/>
    <col min="15099" max="15343" width="8.85546875" style="39"/>
    <col min="15344" max="15344" width="62.140625" style="39" customWidth="1"/>
    <col min="15345" max="15347" width="11" style="39" customWidth="1"/>
    <col min="15348" max="15349" width="11.42578125" style="39" customWidth="1"/>
    <col min="15350" max="15350" width="11.28515625" style="39" customWidth="1"/>
    <col min="15351" max="15351" width="12" style="39" customWidth="1"/>
    <col min="15352" max="15353" width="10.28515625" style="39" customWidth="1"/>
    <col min="15354" max="15354" width="12.7109375" style="39" customWidth="1"/>
    <col min="15355" max="15599" width="8.85546875" style="39"/>
    <col min="15600" max="15600" width="62.140625" style="39" customWidth="1"/>
    <col min="15601" max="15603" width="11" style="39" customWidth="1"/>
    <col min="15604" max="15605" width="11.42578125" style="39" customWidth="1"/>
    <col min="15606" max="15606" width="11.28515625" style="39" customWidth="1"/>
    <col min="15607" max="15607" width="12" style="39" customWidth="1"/>
    <col min="15608" max="15609" width="10.28515625" style="39" customWidth="1"/>
    <col min="15610" max="15610" width="12.7109375" style="39" customWidth="1"/>
    <col min="15611" max="15855" width="8.85546875" style="39"/>
    <col min="15856" max="15856" width="62.140625" style="39" customWidth="1"/>
    <col min="15857" max="15859" width="11" style="39" customWidth="1"/>
    <col min="15860" max="15861" width="11.42578125" style="39" customWidth="1"/>
    <col min="15862" max="15862" width="11.28515625" style="39" customWidth="1"/>
    <col min="15863" max="15863" width="12" style="39" customWidth="1"/>
    <col min="15864" max="15865" width="10.28515625" style="39" customWidth="1"/>
    <col min="15866" max="15866" width="12.7109375" style="39" customWidth="1"/>
    <col min="15867" max="16111" width="8.85546875" style="39"/>
    <col min="16112" max="16112" width="62.140625" style="39" customWidth="1"/>
    <col min="16113" max="16115" width="11" style="39" customWidth="1"/>
    <col min="16116" max="16117" width="11.42578125" style="39" customWidth="1"/>
    <col min="16118" max="16118" width="11.28515625" style="39" customWidth="1"/>
    <col min="16119" max="16119" width="12" style="39" customWidth="1"/>
    <col min="16120" max="16121" width="10.28515625" style="39" customWidth="1"/>
    <col min="16122" max="16122" width="12.7109375" style="39" customWidth="1"/>
    <col min="16123" max="16382" width="8.85546875" style="39"/>
    <col min="16383" max="16384" width="8.85546875" style="39" customWidth="1"/>
  </cols>
  <sheetData>
    <row r="1" spans="1:9" s="232" customFormat="1" ht="26.45" customHeight="1" thickBot="1">
      <c r="A1" s="231" t="s">
        <v>28</v>
      </c>
    </row>
    <row r="2" spans="1:9" ht="42.6" customHeight="1" thickBot="1">
      <c r="A2" s="94" t="s">
        <v>26</v>
      </c>
      <c r="B2" s="37" t="s">
        <v>91</v>
      </c>
      <c r="C2" s="104" t="s">
        <v>64</v>
      </c>
      <c r="D2" s="116" t="s">
        <v>82</v>
      </c>
      <c r="E2" s="179" t="s">
        <v>92</v>
      </c>
      <c r="F2" s="31" t="s">
        <v>93</v>
      </c>
      <c r="G2" s="38" t="s">
        <v>83</v>
      </c>
      <c r="H2" s="195" t="s">
        <v>94</v>
      </c>
    </row>
    <row r="3" spans="1:9" ht="20.45" customHeight="1">
      <c r="A3" s="96" t="s">
        <v>105</v>
      </c>
      <c r="B3" s="41">
        <v>619</v>
      </c>
      <c r="C3" s="40">
        <v>536</v>
      </c>
      <c r="D3" s="117">
        <v>523</v>
      </c>
      <c r="E3" s="180">
        <v>523</v>
      </c>
      <c r="F3" s="42">
        <f t="shared" ref="F3:F15" si="0">E3/D3-1</f>
        <v>0</v>
      </c>
      <c r="G3" s="45">
        <f t="shared" ref="G3:G15" si="1">E3/C3-1</f>
        <v>-2.4253731343283569E-2</v>
      </c>
      <c r="H3" s="196">
        <f>E3/B3-1</f>
        <v>-0.15508885298869146</v>
      </c>
    </row>
    <row r="4" spans="1:9" ht="20.45" customHeight="1">
      <c r="A4" s="97" t="s">
        <v>24</v>
      </c>
      <c r="B4" s="43">
        <v>284</v>
      </c>
      <c r="C4" s="44">
        <v>216</v>
      </c>
      <c r="D4" s="118">
        <v>209</v>
      </c>
      <c r="E4" s="181">
        <v>204</v>
      </c>
      <c r="F4" s="42">
        <f t="shared" si="0"/>
        <v>-2.3923444976076569E-2</v>
      </c>
      <c r="G4" s="45">
        <f t="shared" si="1"/>
        <v>-5.555555555555558E-2</v>
      </c>
      <c r="H4" s="196">
        <f t="shared" ref="H4:H32" si="2">E4/B4-1</f>
        <v>-0.28169014084507038</v>
      </c>
    </row>
    <row r="5" spans="1:9" s="49" customFormat="1" ht="18" hidden="1" customHeight="1" outlineLevel="1">
      <c r="A5" s="46" t="s">
        <v>54</v>
      </c>
      <c r="B5" s="48">
        <v>0.45880452342487882</v>
      </c>
      <c r="C5" s="105">
        <v>0.40298507462686567</v>
      </c>
      <c r="D5" s="119">
        <v>0.39961759082217974</v>
      </c>
      <c r="E5" s="182">
        <f>E4/$E$3</f>
        <v>0.39005736137667302</v>
      </c>
      <c r="F5" s="47">
        <f t="shared" si="0"/>
        <v>-2.3923444976076569E-2</v>
      </c>
      <c r="G5" s="130">
        <f t="shared" si="1"/>
        <v>-3.2079881028255874E-2</v>
      </c>
      <c r="H5" s="197">
        <f t="shared" si="2"/>
        <v>-0.14983976516844855</v>
      </c>
      <c r="I5" s="30"/>
    </row>
    <row r="6" spans="1:9" ht="18" customHeight="1" collapsed="1">
      <c r="A6" s="95" t="s">
        <v>53</v>
      </c>
      <c r="B6" s="50">
        <v>267</v>
      </c>
      <c r="C6" s="51">
        <v>201</v>
      </c>
      <c r="D6" s="120">
        <v>194</v>
      </c>
      <c r="E6" s="183">
        <v>189</v>
      </c>
      <c r="F6" s="52">
        <f t="shared" si="0"/>
        <v>-2.5773195876288679E-2</v>
      </c>
      <c r="G6" s="131">
        <f t="shared" si="1"/>
        <v>-5.9701492537313383E-2</v>
      </c>
      <c r="H6" s="198">
        <f t="shared" si="2"/>
        <v>-0.2921348314606742</v>
      </c>
    </row>
    <row r="7" spans="1:9" s="56" customFormat="1" ht="18" hidden="1" customHeight="1" outlineLevel="1">
      <c r="A7" s="46" t="s">
        <v>55</v>
      </c>
      <c r="B7" s="53">
        <v>0.9401408450704225</v>
      </c>
      <c r="C7" s="54">
        <v>0.93055555555555558</v>
      </c>
      <c r="D7" s="76">
        <v>0.92822966507177029</v>
      </c>
      <c r="E7" s="184">
        <f>E6/$E$4</f>
        <v>0.92647058823529416</v>
      </c>
      <c r="F7" s="55">
        <f t="shared" si="0"/>
        <v>-1.8950879320799308E-3</v>
      </c>
      <c r="G7" s="133">
        <f t="shared" si="1"/>
        <v>-4.389815627743654E-3</v>
      </c>
      <c r="H7" s="199">
        <f t="shared" si="2"/>
        <v>-1.4540647719761934E-2</v>
      </c>
    </row>
    <row r="8" spans="1:9" ht="18" customHeight="1" collapsed="1">
      <c r="A8" s="98" t="s">
        <v>71</v>
      </c>
      <c r="B8" s="57">
        <v>2</v>
      </c>
      <c r="C8" s="58">
        <v>2</v>
      </c>
      <c r="D8" s="121">
        <v>2</v>
      </c>
      <c r="E8" s="185">
        <v>2</v>
      </c>
      <c r="F8" s="55">
        <f t="shared" si="0"/>
        <v>0</v>
      </c>
      <c r="G8" s="133">
        <f t="shared" si="1"/>
        <v>0</v>
      </c>
      <c r="H8" s="199">
        <f t="shared" si="2"/>
        <v>0</v>
      </c>
    </row>
    <row r="9" spans="1:9" s="56" customFormat="1" ht="18" hidden="1" customHeight="1" outlineLevel="1">
      <c r="A9" s="46" t="s">
        <v>55</v>
      </c>
      <c r="B9" s="53">
        <v>7.0422535211267607E-3</v>
      </c>
      <c r="C9" s="54">
        <v>9.2592592592592587E-3</v>
      </c>
      <c r="D9" s="76">
        <v>9.5693779904306216E-3</v>
      </c>
      <c r="E9" s="184">
        <f>E8/$E$4</f>
        <v>9.8039215686274508E-3</v>
      </c>
      <c r="F9" s="55">
        <f t="shared" si="0"/>
        <v>2.4509803921568762E-2</v>
      </c>
      <c r="G9" s="133">
        <f t="shared" si="1"/>
        <v>5.8823529411764719E-2</v>
      </c>
      <c r="H9" s="200">
        <f t="shared" si="2"/>
        <v>0.39215686274509798</v>
      </c>
    </row>
    <row r="10" spans="1:9" ht="18" customHeight="1" collapsed="1">
      <c r="A10" s="98" t="s">
        <v>25</v>
      </c>
      <c r="B10" s="50">
        <v>9</v>
      </c>
      <c r="C10" s="58">
        <v>9</v>
      </c>
      <c r="D10" s="121">
        <v>9</v>
      </c>
      <c r="E10" s="185">
        <v>9</v>
      </c>
      <c r="F10" s="55">
        <f t="shared" si="0"/>
        <v>0</v>
      </c>
      <c r="G10" s="133">
        <f t="shared" si="1"/>
        <v>0</v>
      </c>
      <c r="H10" s="199">
        <f t="shared" si="2"/>
        <v>0</v>
      </c>
    </row>
    <row r="11" spans="1:9" s="56" customFormat="1" ht="18" hidden="1" customHeight="1" outlineLevel="1">
      <c r="A11" s="46" t="s">
        <v>55</v>
      </c>
      <c r="B11" s="53">
        <v>3.1690140845070422E-2</v>
      </c>
      <c r="C11" s="54">
        <v>4.1666666666666664E-2</v>
      </c>
      <c r="D11" s="76">
        <v>4.3062200956937802E-2</v>
      </c>
      <c r="E11" s="184">
        <f>E10/$E$4</f>
        <v>4.4117647058823532E-2</v>
      </c>
      <c r="F11" s="55">
        <f t="shared" si="0"/>
        <v>2.450980392156854E-2</v>
      </c>
      <c r="G11" s="133">
        <f t="shared" si="1"/>
        <v>5.8823529411764941E-2</v>
      </c>
      <c r="H11" s="201">
        <f t="shared" si="2"/>
        <v>0.3921568627450982</v>
      </c>
    </row>
    <row r="12" spans="1:9" ht="18" customHeight="1" collapsed="1">
      <c r="A12" s="98" t="s">
        <v>106</v>
      </c>
      <c r="B12" s="50">
        <v>3</v>
      </c>
      <c r="C12" s="58">
        <v>3</v>
      </c>
      <c r="D12" s="121">
        <v>3</v>
      </c>
      <c r="E12" s="185">
        <v>3</v>
      </c>
      <c r="F12" s="55">
        <f t="shared" si="0"/>
        <v>0</v>
      </c>
      <c r="G12" s="133">
        <f t="shared" si="1"/>
        <v>0</v>
      </c>
      <c r="H12" s="199">
        <f t="shared" si="2"/>
        <v>0</v>
      </c>
    </row>
    <row r="13" spans="1:9" s="56" customFormat="1" ht="18" hidden="1" customHeight="1" outlineLevel="1">
      <c r="A13" s="46" t="s">
        <v>55</v>
      </c>
      <c r="B13" s="53">
        <v>1.0563380281690141E-2</v>
      </c>
      <c r="C13" s="54">
        <v>1.3888888888888888E-2</v>
      </c>
      <c r="D13" s="76">
        <v>1.4354066985645933E-2</v>
      </c>
      <c r="E13" s="184">
        <f>E12/$E$4</f>
        <v>1.4705882352941176E-2</v>
      </c>
      <c r="F13" s="55">
        <f t="shared" si="0"/>
        <v>2.450980392156854E-2</v>
      </c>
      <c r="G13" s="133">
        <f t="shared" si="1"/>
        <v>5.8823529411764719E-2</v>
      </c>
      <c r="H13" s="201">
        <f t="shared" si="2"/>
        <v>0.39215686274509798</v>
      </c>
    </row>
    <row r="14" spans="1:9" ht="18" customHeight="1" collapsed="1">
      <c r="A14" s="115" t="s">
        <v>72</v>
      </c>
      <c r="B14" s="57">
        <v>3</v>
      </c>
      <c r="C14" s="58">
        <v>1</v>
      </c>
      <c r="D14" s="121">
        <v>1</v>
      </c>
      <c r="E14" s="185">
        <v>1</v>
      </c>
      <c r="F14" s="55">
        <f t="shared" si="0"/>
        <v>0</v>
      </c>
      <c r="G14" s="133">
        <f t="shared" si="1"/>
        <v>0</v>
      </c>
      <c r="H14" s="199">
        <f t="shared" si="2"/>
        <v>-0.66666666666666674</v>
      </c>
    </row>
    <row r="15" spans="1:9" s="56" customFormat="1" ht="18" hidden="1" customHeight="1" outlineLevel="1">
      <c r="A15" s="63" t="s">
        <v>55</v>
      </c>
      <c r="B15" s="53">
        <v>1.0563380281690141E-2</v>
      </c>
      <c r="C15" s="54">
        <v>4.6296296296296294E-3</v>
      </c>
      <c r="D15" s="76">
        <v>4.7846889952153108E-3</v>
      </c>
      <c r="E15" s="184">
        <f>E14/$E$4</f>
        <v>4.9019607843137254E-3</v>
      </c>
      <c r="F15" s="55">
        <f t="shared" si="0"/>
        <v>2.4509803921568762E-2</v>
      </c>
      <c r="G15" s="133">
        <f t="shared" si="1"/>
        <v>5.8823529411764719E-2</v>
      </c>
      <c r="H15" s="199">
        <f t="shared" si="2"/>
        <v>-0.53594771241830064</v>
      </c>
    </row>
    <row r="16" spans="1:9" ht="18" customHeight="1" collapsed="1">
      <c r="A16" s="115" t="s">
        <v>70</v>
      </c>
      <c r="B16" s="60">
        <v>1</v>
      </c>
      <c r="C16" s="61">
        <v>0</v>
      </c>
      <c r="D16" s="108">
        <v>0</v>
      </c>
      <c r="E16" s="186">
        <v>0</v>
      </c>
      <c r="F16" s="62" t="s">
        <v>78</v>
      </c>
      <c r="G16" s="134" t="s">
        <v>78</v>
      </c>
      <c r="H16" s="202">
        <f t="shared" si="2"/>
        <v>-1</v>
      </c>
    </row>
    <row r="17" spans="1:10" s="56" customFormat="1" ht="18" hidden="1" customHeight="1" outlineLevel="1">
      <c r="A17" s="63" t="s">
        <v>55</v>
      </c>
      <c r="B17" s="53">
        <v>3.5211267605633804E-3</v>
      </c>
      <c r="C17" s="54">
        <f>C16/$C$4</f>
        <v>0</v>
      </c>
      <c r="D17" s="76">
        <v>0</v>
      </c>
      <c r="E17" s="184">
        <f>E16/$E$4</f>
        <v>0</v>
      </c>
      <c r="F17" s="59" t="s">
        <v>78</v>
      </c>
      <c r="G17" s="132" t="s">
        <v>58</v>
      </c>
      <c r="H17" s="201">
        <f t="shared" si="2"/>
        <v>-1</v>
      </c>
    </row>
    <row r="18" spans="1:10" ht="18" hidden="1" customHeight="1" outlineLevel="1">
      <c r="A18" s="64" t="s">
        <v>29</v>
      </c>
      <c r="B18" s="65">
        <f>SUM(B7,B13,B11,B9,B17,B15)</f>
        <v>1.0035211267605633</v>
      </c>
      <c r="C18" s="66">
        <f>SUM(C7,C13,C11,C9,C17,C15)</f>
        <v>1</v>
      </c>
      <c r="D18" s="122">
        <f>SUM(D7,D13,D11,D9,D17,D15)</f>
        <v>1</v>
      </c>
      <c r="E18" s="187">
        <f>SUM(E7,E13,E11,E9,E17,E15)</f>
        <v>0.99999999999999989</v>
      </c>
      <c r="F18" s="128">
        <f t="shared" ref="F18:F32" si="3">E18/D18-1</f>
        <v>0</v>
      </c>
      <c r="G18" s="135">
        <f>E18/C18-1</f>
        <v>0</v>
      </c>
      <c r="H18" s="203">
        <f t="shared" si="2"/>
        <v>-3.5087719298245723E-3</v>
      </c>
    </row>
    <row r="19" spans="1:10" ht="18" customHeight="1" collapsed="1">
      <c r="A19" s="99" t="s">
        <v>107</v>
      </c>
      <c r="B19" s="67">
        <v>83322.030000000013</v>
      </c>
      <c r="C19" s="68">
        <v>73158.19</v>
      </c>
      <c r="D19" s="123">
        <v>78311.010000000009</v>
      </c>
      <c r="E19" s="188">
        <v>82471.320000000007</v>
      </c>
      <c r="F19" s="42">
        <f t="shared" si="3"/>
        <v>5.312548005701867E-2</v>
      </c>
      <c r="G19" s="45">
        <f>E19/C19-1</f>
        <v>0.12730126319418233</v>
      </c>
      <c r="H19" s="196">
        <f t="shared" si="2"/>
        <v>-1.0209904871496867E-2</v>
      </c>
    </row>
    <row r="20" spans="1:10" ht="18" customHeight="1">
      <c r="A20" s="100" t="s">
        <v>52</v>
      </c>
      <c r="B20" s="69">
        <v>79832.790000000008</v>
      </c>
      <c r="C20" s="70">
        <v>71914.17</v>
      </c>
      <c r="D20" s="124">
        <v>77603.820000000007</v>
      </c>
      <c r="E20" s="189">
        <v>80440.189999999988</v>
      </c>
      <c r="F20" s="47">
        <f t="shared" si="3"/>
        <v>3.6549360585599766E-2</v>
      </c>
      <c r="G20" s="130">
        <f>E20/C20-1</f>
        <v>0.1185582757890411</v>
      </c>
      <c r="H20" s="197">
        <f t="shared" si="2"/>
        <v>7.6084025123006604E-3</v>
      </c>
    </row>
    <row r="21" spans="1:10" s="56" customFormat="1" ht="18" hidden="1" customHeight="1" outlineLevel="1">
      <c r="A21" s="46" t="s">
        <v>56</v>
      </c>
      <c r="B21" s="53">
        <v>0.958123439863383</v>
      </c>
      <c r="C21" s="54">
        <v>0.98299547870170101</v>
      </c>
      <c r="D21" s="76">
        <v>0.99096946904400796</v>
      </c>
      <c r="E21" s="184">
        <f>E20/$E$19</f>
        <v>0.97537168072488689</v>
      </c>
      <c r="F21" s="55">
        <f t="shared" si="3"/>
        <v>-1.5739928228231226E-2</v>
      </c>
      <c r="G21" s="206">
        <f>E21/C21-1</f>
        <v>-7.755679595681686E-3</v>
      </c>
      <c r="H21" s="201">
        <f t="shared" si="2"/>
        <v>1.8002107185649541E-2</v>
      </c>
    </row>
    <row r="22" spans="1:10" ht="18" customHeight="1" collapsed="1">
      <c r="A22" s="98" t="s">
        <v>33</v>
      </c>
      <c r="B22" s="71">
        <v>0</v>
      </c>
      <c r="C22" s="72">
        <v>0</v>
      </c>
      <c r="D22" s="125">
        <v>588.81999999999994</v>
      </c>
      <c r="E22" s="190">
        <v>1705.29</v>
      </c>
      <c r="F22" s="59">
        <f t="shared" si="3"/>
        <v>1.8961142624231515</v>
      </c>
      <c r="G22" s="132" t="s">
        <v>58</v>
      </c>
      <c r="H22" s="199" t="s">
        <v>58</v>
      </c>
    </row>
    <row r="23" spans="1:10" s="56" customFormat="1" ht="18" hidden="1" customHeight="1" outlineLevel="1">
      <c r="A23" s="46" t="s">
        <v>56</v>
      </c>
      <c r="B23" s="53">
        <v>0</v>
      </c>
      <c r="C23" s="54">
        <v>0</v>
      </c>
      <c r="D23" s="76">
        <v>7.5189938170890638E-3</v>
      </c>
      <c r="E23" s="184">
        <f>E22/$E$19</f>
        <v>2.0677370023906492E-2</v>
      </c>
      <c r="F23" s="59">
        <f t="shared" si="3"/>
        <v>1.7500182241021736</v>
      </c>
      <c r="G23" s="132" t="s">
        <v>58</v>
      </c>
      <c r="H23" s="199" t="s">
        <v>58</v>
      </c>
    </row>
    <row r="24" spans="1:10" ht="18" customHeight="1" collapsed="1">
      <c r="A24" s="98" t="s">
        <v>31</v>
      </c>
      <c r="B24" s="219">
        <v>3356.58</v>
      </c>
      <c r="C24" s="107">
        <v>1136.9000000000001</v>
      </c>
      <c r="D24" s="126">
        <v>38.119999999999997</v>
      </c>
      <c r="E24" s="191">
        <v>239.48</v>
      </c>
      <c r="F24" s="55">
        <f t="shared" si="3"/>
        <v>5.2822665267576081</v>
      </c>
      <c r="G24" s="133">
        <f t="shared" ref="G24:G32" si="4">E24/C24-1</f>
        <v>-0.78935702348491521</v>
      </c>
      <c r="H24" s="201">
        <f t="shared" si="2"/>
        <v>-0.92865357000280047</v>
      </c>
      <c r="I24" s="212"/>
      <c r="J24" s="223"/>
    </row>
    <row r="25" spans="1:10" s="56" customFormat="1" ht="18" hidden="1" customHeight="1" outlineLevel="1">
      <c r="A25" s="46" t="s">
        <v>56</v>
      </c>
      <c r="B25" s="53">
        <v>4.0284424179295675E-2</v>
      </c>
      <c r="C25" s="54">
        <v>1.5540296992038759E-2</v>
      </c>
      <c r="D25" s="76">
        <v>4.8677701896578774E-4</v>
      </c>
      <c r="E25" s="184">
        <f>E24/$E$19</f>
        <v>2.9037973443374007E-3</v>
      </c>
      <c r="F25" s="55">
        <f t="shared" si="3"/>
        <v>4.9653542201043983</v>
      </c>
      <c r="G25" s="133">
        <f t="shared" si="4"/>
        <v>-0.81314402512223505</v>
      </c>
      <c r="H25" s="201">
        <f t="shared" si="2"/>
        <v>-0.92791761571635378</v>
      </c>
      <c r="J25" s="224"/>
    </row>
    <row r="26" spans="1:10" ht="18" customHeight="1" collapsed="1">
      <c r="A26" s="98" t="s">
        <v>30</v>
      </c>
      <c r="B26" s="219">
        <v>72.010000000000005</v>
      </c>
      <c r="C26" s="107">
        <v>22.44</v>
      </c>
      <c r="D26" s="126">
        <v>11.43</v>
      </c>
      <c r="E26" s="191">
        <v>69.81</v>
      </c>
      <c r="F26" s="55">
        <f t="shared" si="3"/>
        <v>5.1076115485564308</v>
      </c>
      <c r="G26" s="133">
        <f t="shared" si="4"/>
        <v>2.1109625668449197</v>
      </c>
      <c r="H26" s="201">
        <f t="shared" si="2"/>
        <v>-3.055131231773367E-2</v>
      </c>
      <c r="I26" s="212"/>
      <c r="J26" s="223"/>
    </row>
    <row r="27" spans="1:10" s="56" customFormat="1" ht="18" hidden="1" customHeight="1" outlineLevel="1">
      <c r="A27" s="46" t="s">
        <v>56</v>
      </c>
      <c r="B27" s="53">
        <v>8.6423722513721758E-4</v>
      </c>
      <c r="C27" s="54">
        <v>3.0673257498579448E-4</v>
      </c>
      <c r="D27" s="76">
        <v>1.4595648811067561E-4</v>
      </c>
      <c r="E27" s="184">
        <f>E26/$E$19</f>
        <v>8.4647608404958227E-4</v>
      </c>
      <c r="F27" s="55">
        <f t="shared" si="3"/>
        <v>4.7995098060164203</v>
      </c>
      <c r="G27" s="133">
        <f t="shared" si="4"/>
        <v>1.7596549994365112</v>
      </c>
      <c r="H27" s="201">
        <f t="shared" si="2"/>
        <v>-2.0551233586143303E-2</v>
      </c>
      <c r="J27" s="225"/>
    </row>
    <row r="28" spans="1:10" ht="18" customHeight="1" collapsed="1">
      <c r="A28" s="129" t="s">
        <v>73</v>
      </c>
      <c r="B28" s="220">
        <v>31.59</v>
      </c>
      <c r="C28" s="72">
        <v>0.11</v>
      </c>
      <c r="D28" s="125">
        <v>5.62</v>
      </c>
      <c r="E28" s="190">
        <v>3.3200000000000003</v>
      </c>
      <c r="F28" s="55">
        <f t="shared" si="3"/>
        <v>-0.40925266903914592</v>
      </c>
      <c r="G28" s="133">
        <f>E28/C28-1</f>
        <v>29.181818181818183</v>
      </c>
      <c r="H28" s="201">
        <f t="shared" si="2"/>
        <v>-0.89490345045900599</v>
      </c>
      <c r="I28" s="212"/>
      <c r="J28" s="223"/>
    </row>
    <row r="29" spans="1:10" s="56" customFormat="1" ht="18" hidden="1" customHeight="1" outlineLevel="1">
      <c r="A29" s="46" t="s">
        <v>56</v>
      </c>
      <c r="B29" s="53">
        <v>3.7913142538653936E-4</v>
      </c>
      <c r="C29" s="54">
        <v>1.5035910538519336E-6</v>
      </c>
      <c r="D29" s="76">
        <v>7.1765132386876365E-5</v>
      </c>
      <c r="E29" s="184">
        <f>E28/$E$19</f>
        <v>4.0256418837481925E-5</v>
      </c>
      <c r="F29" s="55">
        <f t="shared" si="3"/>
        <v>-0.43905323520529604</v>
      </c>
      <c r="G29" s="133">
        <f t="shared" si="4"/>
        <v>25.773515800291655</v>
      </c>
      <c r="H29" s="201">
        <f t="shared" si="2"/>
        <v>-0.89381935618647568</v>
      </c>
      <c r="J29" s="224"/>
    </row>
    <row r="30" spans="1:10" ht="18" customHeight="1" collapsed="1" thickBot="1">
      <c r="A30" s="101" t="s">
        <v>32</v>
      </c>
      <c r="B30" s="73">
        <v>29.689999999999998</v>
      </c>
      <c r="C30" s="74">
        <v>72.459999999999994</v>
      </c>
      <c r="D30" s="127">
        <v>53.25</v>
      </c>
      <c r="E30" s="192">
        <v>10.149999999999999</v>
      </c>
      <c r="F30" s="75">
        <f t="shared" si="3"/>
        <v>-0.80938967136150231</v>
      </c>
      <c r="G30" s="136">
        <f t="shared" si="4"/>
        <v>-0.85992271598123105</v>
      </c>
      <c r="H30" s="204">
        <f t="shared" si="2"/>
        <v>-0.65813405186931628</v>
      </c>
      <c r="J30" s="223"/>
    </row>
    <row r="31" spans="1:10" s="56" customFormat="1" ht="18" hidden="1" customHeight="1" outlineLevel="1">
      <c r="A31" s="63" t="s">
        <v>56</v>
      </c>
      <c r="B31" s="53">
        <v>3.5632833237500327E-4</v>
      </c>
      <c r="C31" s="54">
        <v>9.9045643420101002E-4</v>
      </c>
      <c r="D31" s="76">
        <v>6.7998101416390862E-4</v>
      </c>
      <c r="E31" s="184">
        <f>E30/$E$19</f>
        <v>1.2307308771097636E-4</v>
      </c>
      <c r="F31" s="55">
        <f t="shared" si="3"/>
        <v>-0.81900511169079526</v>
      </c>
      <c r="G31" s="133">
        <f t="shared" si="4"/>
        <v>-0.87574103871589459</v>
      </c>
      <c r="H31" s="201">
        <f t="shared" si="2"/>
        <v>-0.6546076286141258</v>
      </c>
    </row>
    <row r="32" spans="1:10" ht="18" hidden="1" customHeight="1" outlineLevel="1" thickBot="1">
      <c r="A32" s="77" t="s">
        <v>29</v>
      </c>
      <c r="B32" s="78">
        <f t="shared" ref="B32:C32" si="5">SUM(B21,B27,B25,B23,B29,B31)</f>
        <v>1.0000075610255774</v>
      </c>
      <c r="C32" s="79">
        <f t="shared" si="5"/>
        <v>0.99983446829398048</v>
      </c>
      <c r="D32" s="80">
        <f>SUM(D21,D27,D25,D23,D29,D31)</f>
        <v>0.99987294251472425</v>
      </c>
      <c r="E32" s="193">
        <f>SUM(E21,E27,E25,E23,E29,E31)</f>
        <v>0.99996265368372883</v>
      </c>
      <c r="F32" s="106">
        <f t="shared" si="3"/>
        <v>8.9722568928474189E-5</v>
      </c>
      <c r="G32" s="194">
        <f t="shared" si="4"/>
        <v>1.2820661200763084E-4</v>
      </c>
      <c r="H32" s="205">
        <f t="shared" si="2"/>
        <v>-4.4907002305638599E-5</v>
      </c>
    </row>
    <row r="33" spans="1:8" s="24" customFormat="1" ht="22.5" customHeight="1" collapsed="1">
      <c r="A33" s="233" t="s">
        <v>35</v>
      </c>
      <c r="B33" s="233"/>
      <c r="C33" s="233"/>
      <c r="D33" s="233"/>
      <c r="E33" s="233"/>
      <c r="F33" s="233"/>
      <c r="G33" s="233"/>
      <c r="H33" s="233"/>
    </row>
    <row r="34" spans="1:8" ht="28.15" customHeight="1">
      <c r="A34" s="234" t="s">
        <v>103</v>
      </c>
      <c r="B34" s="234"/>
      <c r="C34" s="234"/>
      <c r="D34" s="234"/>
      <c r="E34" s="234"/>
      <c r="F34" s="234"/>
      <c r="G34" s="234"/>
      <c r="H34" s="234"/>
    </row>
    <row r="35" spans="1:8" s="81" customFormat="1" ht="21.6" customHeight="1" collapsed="1">
      <c r="A35" s="234" t="s">
        <v>104</v>
      </c>
      <c r="B35" s="234"/>
      <c r="C35" s="234"/>
      <c r="D35" s="234"/>
      <c r="E35" s="234"/>
      <c r="F35" s="234"/>
      <c r="G35" s="234"/>
      <c r="H35" s="234"/>
    </row>
    <row r="115" spans="1:1">
      <c r="A115" s="39" t="s">
        <v>59</v>
      </c>
    </row>
  </sheetData>
  <mergeCells count="4">
    <mergeCell ref="A1:XFD1"/>
    <mergeCell ref="A33:H33"/>
    <mergeCell ref="A35:H35"/>
    <mergeCell ref="A34:H34"/>
  </mergeCells>
  <conditionalFormatting sqref="G3:H32">
    <cfRule type="cellIs" dxfId="7" priority="5" operator="lessThan">
      <formula>0</formula>
    </cfRule>
  </conditionalFormatting>
  <conditionalFormatting sqref="F3:F32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5"/>
  <sheetViews>
    <sheetView zoomScaleNormal="100" workbookViewId="0">
      <selection sqref="A1:XFD1"/>
    </sheetView>
  </sheetViews>
  <sheetFormatPr defaultColWidth="9.140625" defaultRowHeight="12.75" outlineLevelRow="1" outlineLevelCol="1"/>
  <cols>
    <col min="1" max="1" width="12.7109375" style="2" customWidth="1"/>
    <col min="2" max="2" width="14" style="1" customWidth="1"/>
    <col min="3" max="3" width="14" style="1" hidden="1" customWidth="1" outlineLevel="1"/>
    <col min="4" max="4" width="19.28515625" style="1" hidden="1" customWidth="1" outlineLevel="1"/>
    <col min="5" max="6" width="19.5703125" style="1" hidden="1" customWidth="1" outlineLevel="1"/>
    <col min="7" max="7" width="18" style="1" customWidth="1" collapsed="1"/>
    <col min="8" max="9" width="12.85546875" style="1" customWidth="1"/>
    <col min="10" max="20" width="10.140625" style="1" customWidth="1"/>
    <col min="21" max="21" width="10.5703125" style="1" customWidth="1"/>
    <col min="22" max="248" width="9.140625" style="1"/>
    <col min="249" max="249" width="10.28515625" style="1" customWidth="1"/>
    <col min="250" max="250" width="10.7109375" style="1" customWidth="1"/>
    <col min="251" max="251" width="17.7109375" style="1" customWidth="1"/>
    <col min="252" max="252" width="16" style="1" customWidth="1"/>
    <col min="253" max="253" width="14.42578125" style="1" customWidth="1"/>
    <col min="254" max="266" width="11.7109375" style="1" customWidth="1"/>
    <col min="267" max="504" width="9.140625" style="1"/>
    <col min="505" max="505" width="10.28515625" style="1" customWidth="1"/>
    <col min="506" max="506" width="10.7109375" style="1" customWidth="1"/>
    <col min="507" max="507" width="17.7109375" style="1" customWidth="1"/>
    <col min="508" max="508" width="16" style="1" customWidth="1"/>
    <col min="509" max="509" width="14.42578125" style="1" customWidth="1"/>
    <col min="510" max="522" width="11.7109375" style="1" customWidth="1"/>
    <col min="523" max="760" width="9.140625" style="1"/>
    <col min="761" max="761" width="10.28515625" style="1" customWidth="1"/>
    <col min="762" max="762" width="10.7109375" style="1" customWidth="1"/>
    <col min="763" max="763" width="17.7109375" style="1" customWidth="1"/>
    <col min="764" max="764" width="16" style="1" customWidth="1"/>
    <col min="765" max="765" width="14.42578125" style="1" customWidth="1"/>
    <col min="766" max="778" width="11.7109375" style="1" customWidth="1"/>
    <col min="779" max="1016" width="9.140625" style="1"/>
    <col min="1017" max="1017" width="10.28515625" style="1" customWidth="1"/>
    <col min="1018" max="1018" width="10.7109375" style="1" customWidth="1"/>
    <col min="1019" max="1019" width="17.7109375" style="1" customWidth="1"/>
    <col min="1020" max="1020" width="16" style="1" customWidth="1"/>
    <col min="1021" max="1021" width="14.42578125" style="1" customWidth="1"/>
    <col min="1022" max="1034" width="11.7109375" style="1" customWidth="1"/>
    <col min="1035" max="1272" width="9.140625" style="1"/>
    <col min="1273" max="1273" width="10.28515625" style="1" customWidth="1"/>
    <col min="1274" max="1274" width="10.7109375" style="1" customWidth="1"/>
    <col min="1275" max="1275" width="17.7109375" style="1" customWidth="1"/>
    <col min="1276" max="1276" width="16" style="1" customWidth="1"/>
    <col min="1277" max="1277" width="14.42578125" style="1" customWidth="1"/>
    <col min="1278" max="1290" width="11.7109375" style="1" customWidth="1"/>
    <col min="1291" max="1528" width="9.140625" style="1"/>
    <col min="1529" max="1529" width="10.28515625" style="1" customWidth="1"/>
    <col min="1530" max="1530" width="10.7109375" style="1" customWidth="1"/>
    <col min="1531" max="1531" width="17.7109375" style="1" customWidth="1"/>
    <col min="1532" max="1532" width="16" style="1" customWidth="1"/>
    <col min="1533" max="1533" width="14.42578125" style="1" customWidth="1"/>
    <col min="1534" max="1546" width="11.7109375" style="1" customWidth="1"/>
    <col min="1547" max="1784" width="9.140625" style="1"/>
    <col min="1785" max="1785" width="10.28515625" style="1" customWidth="1"/>
    <col min="1786" max="1786" width="10.7109375" style="1" customWidth="1"/>
    <col min="1787" max="1787" width="17.7109375" style="1" customWidth="1"/>
    <col min="1788" max="1788" width="16" style="1" customWidth="1"/>
    <col min="1789" max="1789" width="14.42578125" style="1" customWidth="1"/>
    <col min="1790" max="1802" width="11.7109375" style="1" customWidth="1"/>
    <col min="1803" max="2040" width="9.140625" style="1"/>
    <col min="2041" max="2041" width="10.28515625" style="1" customWidth="1"/>
    <col min="2042" max="2042" width="10.7109375" style="1" customWidth="1"/>
    <col min="2043" max="2043" width="17.7109375" style="1" customWidth="1"/>
    <col min="2044" max="2044" width="16" style="1" customWidth="1"/>
    <col min="2045" max="2045" width="14.42578125" style="1" customWidth="1"/>
    <col min="2046" max="2058" width="11.7109375" style="1" customWidth="1"/>
    <col min="2059" max="2296" width="9.140625" style="1"/>
    <col min="2297" max="2297" width="10.28515625" style="1" customWidth="1"/>
    <col min="2298" max="2298" width="10.7109375" style="1" customWidth="1"/>
    <col min="2299" max="2299" width="17.7109375" style="1" customWidth="1"/>
    <col min="2300" max="2300" width="16" style="1" customWidth="1"/>
    <col min="2301" max="2301" width="14.42578125" style="1" customWidth="1"/>
    <col min="2302" max="2314" width="11.7109375" style="1" customWidth="1"/>
    <col min="2315" max="2552" width="9.140625" style="1"/>
    <col min="2553" max="2553" width="10.28515625" style="1" customWidth="1"/>
    <col min="2554" max="2554" width="10.7109375" style="1" customWidth="1"/>
    <col min="2555" max="2555" width="17.7109375" style="1" customWidth="1"/>
    <col min="2556" max="2556" width="16" style="1" customWidth="1"/>
    <col min="2557" max="2557" width="14.42578125" style="1" customWidth="1"/>
    <col min="2558" max="2570" width="11.7109375" style="1" customWidth="1"/>
    <col min="2571" max="2808" width="9.140625" style="1"/>
    <col min="2809" max="2809" width="10.28515625" style="1" customWidth="1"/>
    <col min="2810" max="2810" width="10.7109375" style="1" customWidth="1"/>
    <col min="2811" max="2811" width="17.7109375" style="1" customWidth="1"/>
    <col min="2812" max="2812" width="16" style="1" customWidth="1"/>
    <col min="2813" max="2813" width="14.42578125" style="1" customWidth="1"/>
    <col min="2814" max="2826" width="11.7109375" style="1" customWidth="1"/>
    <col min="2827" max="3064" width="9.140625" style="1"/>
    <col min="3065" max="3065" width="10.28515625" style="1" customWidth="1"/>
    <col min="3066" max="3066" width="10.7109375" style="1" customWidth="1"/>
    <col min="3067" max="3067" width="17.7109375" style="1" customWidth="1"/>
    <col min="3068" max="3068" width="16" style="1" customWidth="1"/>
    <col min="3069" max="3069" width="14.42578125" style="1" customWidth="1"/>
    <col min="3070" max="3082" width="11.7109375" style="1" customWidth="1"/>
    <col min="3083" max="3320" width="9.140625" style="1"/>
    <col min="3321" max="3321" width="10.28515625" style="1" customWidth="1"/>
    <col min="3322" max="3322" width="10.7109375" style="1" customWidth="1"/>
    <col min="3323" max="3323" width="17.7109375" style="1" customWidth="1"/>
    <col min="3324" max="3324" width="16" style="1" customWidth="1"/>
    <col min="3325" max="3325" width="14.42578125" style="1" customWidth="1"/>
    <col min="3326" max="3338" width="11.7109375" style="1" customWidth="1"/>
    <col min="3339" max="3576" width="9.140625" style="1"/>
    <col min="3577" max="3577" width="10.28515625" style="1" customWidth="1"/>
    <col min="3578" max="3578" width="10.7109375" style="1" customWidth="1"/>
    <col min="3579" max="3579" width="17.7109375" style="1" customWidth="1"/>
    <col min="3580" max="3580" width="16" style="1" customWidth="1"/>
    <col min="3581" max="3581" width="14.42578125" style="1" customWidth="1"/>
    <col min="3582" max="3594" width="11.7109375" style="1" customWidth="1"/>
    <col min="3595" max="3832" width="9.140625" style="1"/>
    <col min="3833" max="3833" width="10.28515625" style="1" customWidth="1"/>
    <col min="3834" max="3834" width="10.7109375" style="1" customWidth="1"/>
    <col min="3835" max="3835" width="17.7109375" style="1" customWidth="1"/>
    <col min="3836" max="3836" width="16" style="1" customWidth="1"/>
    <col min="3837" max="3837" width="14.42578125" style="1" customWidth="1"/>
    <col min="3838" max="3850" width="11.7109375" style="1" customWidth="1"/>
    <col min="3851" max="4088" width="9.140625" style="1"/>
    <col min="4089" max="4089" width="10.28515625" style="1" customWidth="1"/>
    <col min="4090" max="4090" width="10.7109375" style="1" customWidth="1"/>
    <col min="4091" max="4091" width="17.7109375" style="1" customWidth="1"/>
    <col min="4092" max="4092" width="16" style="1" customWidth="1"/>
    <col min="4093" max="4093" width="14.42578125" style="1" customWidth="1"/>
    <col min="4094" max="4106" width="11.7109375" style="1" customWidth="1"/>
    <col min="4107" max="4344" width="9.140625" style="1"/>
    <col min="4345" max="4345" width="10.28515625" style="1" customWidth="1"/>
    <col min="4346" max="4346" width="10.7109375" style="1" customWidth="1"/>
    <col min="4347" max="4347" width="17.7109375" style="1" customWidth="1"/>
    <col min="4348" max="4348" width="16" style="1" customWidth="1"/>
    <col min="4349" max="4349" width="14.42578125" style="1" customWidth="1"/>
    <col min="4350" max="4362" width="11.7109375" style="1" customWidth="1"/>
    <col min="4363" max="4600" width="9.140625" style="1"/>
    <col min="4601" max="4601" width="10.28515625" style="1" customWidth="1"/>
    <col min="4602" max="4602" width="10.7109375" style="1" customWidth="1"/>
    <col min="4603" max="4603" width="17.7109375" style="1" customWidth="1"/>
    <col min="4604" max="4604" width="16" style="1" customWidth="1"/>
    <col min="4605" max="4605" width="14.42578125" style="1" customWidth="1"/>
    <col min="4606" max="4618" width="11.7109375" style="1" customWidth="1"/>
    <col min="4619" max="4856" width="9.140625" style="1"/>
    <col min="4857" max="4857" width="10.28515625" style="1" customWidth="1"/>
    <col min="4858" max="4858" width="10.7109375" style="1" customWidth="1"/>
    <col min="4859" max="4859" width="17.7109375" style="1" customWidth="1"/>
    <col min="4860" max="4860" width="16" style="1" customWidth="1"/>
    <col min="4861" max="4861" width="14.42578125" style="1" customWidth="1"/>
    <col min="4862" max="4874" width="11.7109375" style="1" customWidth="1"/>
    <col min="4875" max="5112" width="9.140625" style="1"/>
    <col min="5113" max="5113" width="10.28515625" style="1" customWidth="1"/>
    <col min="5114" max="5114" width="10.7109375" style="1" customWidth="1"/>
    <col min="5115" max="5115" width="17.7109375" style="1" customWidth="1"/>
    <col min="5116" max="5116" width="16" style="1" customWidth="1"/>
    <col min="5117" max="5117" width="14.42578125" style="1" customWidth="1"/>
    <col min="5118" max="5130" width="11.7109375" style="1" customWidth="1"/>
    <col min="5131" max="5368" width="9.140625" style="1"/>
    <col min="5369" max="5369" width="10.28515625" style="1" customWidth="1"/>
    <col min="5370" max="5370" width="10.7109375" style="1" customWidth="1"/>
    <col min="5371" max="5371" width="17.7109375" style="1" customWidth="1"/>
    <col min="5372" max="5372" width="16" style="1" customWidth="1"/>
    <col min="5373" max="5373" width="14.42578125" style="1" customWidth="1"/>
    <col min="5374" max="5386" width="11.7109375" style="1" customWidth="1"/>
    <col min="5387" max="5624" width="9.140625" style="1"/>
    <col min="5625" max="5625" width="10.28515625" style="1" customWidth="1"/>
    <col min="5626" max="5626" width="10.7109375" style="1" customWidth="1"/>
    <col min="5627" max="5627" width="17.7109375" style="1" customWidth="1"/>
    <col min="5628" max="5628" width="16" style="1" customWidth="1"/>
    <col min="5629" max="5629" width="14.42578125" style="1" customWidth="1"/>
    <col min="5630" max="5642" width="11.7109375" style="1" customWidth="1"/>
    <col min="5643" max="5880" width="9.140625" style="1"/>
    <col min="5881" max="5881" width="10.28515625" style="1" customWidth="1"/>
    <col min="5882" max="5882" width="10.7109375" style="1" customWidth="1"/>
    <col min="5883" max="5883" width="17.7109375" style="1" customWidth="1"/>
    <col min="5884" max="5884" width="16" style="1" customWidth="1"/>
    <col min="5885" max="5885" width="14.42578125" style="1" customWidth="1"/>
    <col min="5886" max="5898" width="11.7109375" style="1" customWidth="1"/>
    <col min="5899" max="6136" width="9.140625" style="1"/>
    <col min="6137" max="6137" width="10.28515625" style="1" customWidth="1"/>
    <col min="6138" max="6138" width="10.7109375" style="1" customWidth="1"/>
    <col min="6139" max="6139" width="17.7109375" style="1" customWidth="1"/>
    <col min="6140" max="6140" width="16" style="1" customWidth="1"/>
    <col min="6141" max="6141" width="14.42578125" style="1" customWidth="1"/>
    <col min="6142" max="6154" width="11.7109375" style="1" customWidth="1"/>
    <col min="6155" max="6392" width="9.140625" style="1"/>
    <col min="6393" max="6393" width="10.28515625" style="1" customWidth="1"/>
    <col min="6394" max="6394" width="10.7109375" style="1" customWidth="1"/>
    <col min="6395" max="6395" width="17.7109375" style="1" customWidth="1"/>
    <col min="6396" max="6396" width="16" style="1" customWidth="1"/>
    <col min="6397" max="6397" width="14.42578125" style="1" customWidth="1"/>
    <col min="6398" max="6410" width="11.7109375" style="1" customWidth="1"/>
    <col min="6411" max="6648" width="9.140625" style="1"/>
    <col min="6649" max="6649" width="10.28515625" style="1" customWidth="1"/>
    <col min="6650" max="6650" width="10.7109375" style="1" customWidth="1"/>
    <col min="6651" max="6651" width="17.7109375" style="1" customWidth="1"/>
    <col min="6652" max="6652" width="16" style="1" customWidth="1"/>
    <col min="6653" max="6653" width="14.42578125" style="1" customWidth="1"/>
    <col min="6654" max="6666" width="11.7109375" style="1" customWidth="1"/>
    <col min="6667" max="6904" width="9.140625" style="1"/>
    <col min="6905" max="6905" width="10.28515625" style="1" customWidth="1"/>
    <col min="6906" max="6906" width="10.7109375" style="1" customWidth="1"/>
    <col min="6907" max="6907" width="17.7109375" style="1" customWidth="1"/>
    <col min="6908" max="6908" width="16" style="1" customWidth="1"/>
    <col min="6909" max="6909" width="14.42578125" style="1" customWidth="1"/>
    <col min="6910" max="6922" width="11.7109375" style="1" customWidth="1"/>
    <col min="6923" max="7160" width="9.140625" style="1"/>
    <col min="7161" max="7161" width="10.28515625" style="1" customWidth="1"/>
    <col min="7162" max="7162" width="10.7109375" style="1" customWidth="1"/>
    <col min="7163" max="7163" width="17.7109375" style="1" customWidth="1"/>
    <col min="7164" max="7164" width="16" style="1" customWidth="1"/>
    <col min="7165" max="7165" width="14.42578125" style="1" customWidth="1"/>
    <col min="7166" max="7178" width="11.7109375" style="1" customWidth="1"/>
    <col min="7179" max="7416" width="9.140625" style="1"/>
    <col min="7417" max="7417" width="10.28515625" style="1" customWidth="1"/>
    <col min="7418" max="7418" width="10.7109375" style="1" customWidth="1"/>
    <col min="7419" max="7419" width="17.7109375" style="1" customWidth="1"/>
    <col min="7420" max="7420" width="16" style="1" customWidth="1"/>
    <col min="7421" max="7421" width="14.42578125" style="1" customWidth="1"/>
    <col min="7422" max="7434" width="11.7109375" style="1" customWidth="1"/>
    <col min="7435" max="7672" width="9.140625" style="1"/>
    <col min="7673" max="7673" width="10.28515625" style="1" customWidth="1"/>
    <col min="7674" max="7674" width="10.7109375" style="1" customWidth="1"/>
    <col min="7675" max="7675" width="17.7109375" style="1" customWidth="1"/>
    <col min="7676" max="7676" width="16" style="1" customWidth="1"/>
    <col min="7677" max="7677" width="14.42578125" style="1" customWidth="1"/>
    <col min="7678" max="7690" width="11.7109375" style="1" customWidth="1"/>
    <col min="7691" max="7928" width="9.140625" style="1"/>
    <col min="7929" max="7929" width="10.28515625" style="1" customWidth="1"/>
    <col min="7930" max="7930" width="10.7109375" style="1" customWidth="1"/>
    <col min="7931" max="7931" width="17.7109375" style="1" customWidth="1"/>
    <col min="7932" max="7932" width="16" style="1" customWidth="1"/>
    <col min="7933" max="7933" width="14.42578125" style="1" customWidth="1"/>
    <col min="7934" max="7946" width="11.7109375" style="1" customWidth="1"/>
    <col min="7947" max="8184" width="9.140625" style="1"/>
    <col min="8185" max="8185" width="10.28515625" style="1" customWidth="1"/>
    <col min="8186" max="8186" width="10.7109375" style="1" customWidth="1"/>
    <col min="8187" max="8187" width="17.7109375" style="1" customWidth="1"/>
    <col min="8188" max="8188" width="16" style="1" customWidth="1"/>
    <col min="8189" max="8189" width="14.42578125" style="1" customWidth="1"/>
    <col min="8190" max="8202" width="11.7109375" style="1" customWidth="1"/>
    <col min="8203" max="8440" width="9.140625" style="1"/>
    <col min="8441" max="8441" width="10.28515625" style="1" customWidth="1"/>
    <col min="8442" max="8442" width="10.7109375" style="1" customWidth="1"/>
    <col min="8443" max="8443" width="17.7109375" style="1" customWidth="1"/>
    <col min="8444" max="8444" width="16" style="1" customWidth="1"/>
    <col min="8445" max="8445" width="14.42578125" style="1" customWidth="1"/>
    <col min="8446" max="8458" width="11.7109375" style="1" customWidth="1"/>
    <col min="8459" max="8696" width="9.140625" style="1"/>
    <col min="8697" max="8697" width="10.28515625" style="1" customWidth="1"/>
    <col min="8698" max="8698" width="10.7109375" style="1" customWidth="1"/>
    <col min="8699" max="8699" width="17.7109375" style="1" customWidth="1"/>
    <col min="8700" max="8700" width="16" style="1" customWidth="1"/>
    <col min="8701" max="8701" width="14.42578125" style="1" customWidth="1"/>
    <col min="8702" max="8714" width="11.7109375" style="1" customWidth="1"/>
    <col min="8715" max="8952" width="9.140625" style="1"/>
    <col min="8953" max="8953" width="10.28515625" style="1" customWidth="1"/>
    <col min="8954" max="8954" width="10.7109375" style="1" customWidth="1"/>
    <col min="8955" max="8955" width="17.7109375" style="1" customWidth="1"/>
    <col min="8956" max="8956" width="16" style="1" customWidth="1"/>
    <col min="8957" max="8957" width="14.42578125" style="1" customWidth="1"/>
    <col min="8958" max="8970" width="11.7109375" style="1" customWidth="1"/>
    <col min="8971" max="9208" width="9.140625" style="1"/>
    <col min="9209" max="9209" width="10.28515625" style="1" customWidth="1"/>
    <col min="9210" max="9210" width="10.7109375" style="1" customWidth="1"/>
    <col min="9211" max="9211" width="17.7109375" style="1" customWidth="1"/>
    <col min="9212" max="9212" width="16" style="1" customWidth="1"/>
    <col min="9213" max="9213" width="14.42578125" style="1" customWidth="1"/>
    <col min="9214" max="9226" width="11.7109375" style="1" customWidth="1"/>
    <col min="9227" max="9464" width="9.140625" style="1"/>
    <col min="9465" max="9465" width="10.28515625" style="1" customWidth="1"/>
    <col min="9466" max="9466" width="10.7109375" style="1" customWidth="1"/>
    <col min="9467" max="9467" width="17.7109375" style="1" customWidth="1"/>
    <col min="9468" max="9468" width="16" style="1" customWidth="1"/>
    <col min="9469" max="9469" width="14.42578125" style="1" customWidth="1"/>
    <col min="9470" max="9482" width="11.7109375" style="1" customWidth="1"/>
    <col min="9483" max="9720" width="9.140625" style="1"/>
    <col min="9721" max="9721" width="10.28515625" style="1" customWidth="1"/>
    <col min="9722" max="9722" width="10.7109375" style="1" customWidth="1"/>
    <col min="9723" max="9723" width="17.7109375" style="1" customWidth="1"/>
    <col min="9724" max="9724" width="16" style="1" customWidth="1"/>
    <col min="9725" max="9725" width="14.42578125" style="1" customWidth="1"/>
    <col min="9726" max="9738" width="11.7109375" style="1" customWidth="1"/>
    <col min="9739" max="9976" width="9.140625" style="1"/>
    <col min="9977" max="9977" width="10.28515625" style="1" customWidth="1"/>
    <col min="9978" max="9978" width="10.7109375" style="1" customWidth="1"/>
    <col min="9979" max="9979" width="17.7109375" style="1" customWidth="1"/>
    <col min="9980" max="9980" width="16" style="1" customWidth="1"/>
    <col min="9981" max="9981" width="14.42578125" style="1" customWidth="1"/>
    <col min="9982" max="9994" width="11.7109375" style="1" customWidth="1"/>
    <col min="9995" max="10232" width="9.140625" style="1"/>
    <col min="10233" max="10233" width="10.28515625" style="1" customWidth="1"/>
    <col min="10234" max="10234" width="10.7109375" style="1" customWidth="1"/>
    <col min="10235" max="10235" width="17.7109375" style="1" customWidth="1"/>
    <col min="10236" max="10236" width="16" style="1" customWidth="1"/>
    <col min="10237" max="10237" width="14.42578125" style="1" customWidth="1"/>
    <col min="10238" max="10250" width="11.7109375" style="1" customWidth="1"/>
    <col min="10251" max="10488" width="9.140625" style="1"/>
    <col min="10489" max="10489" width="10.28515625" style="1" customWidth="1"/>
    <col min="10490" max="10490" width="10.7109375" style="1" customWidth="1"/>
    <col min="10491" max="10491" width="17.7109375" style="1" customWidth="1"/>
    <col min="10492" max="10492" width="16" style="1" customWidth="1"/>
    <col min="10493" max="10493" width="14.42578125" style="1" customWidth="1"/>
    <col min="10494" max="10506" width="11.7109375" style="1" customWidth="1"/>
    <col min="10507" max="10744" width="9.140625" style="1"/>
    <col min="10745" max="10745" width="10.28515625" style="1" customWidth="1"/>
    <col min="10746" max="10746" width="10.7109375" style="1" customWidth="1"/>
    <col min="10747" max="10747" width="17.7109375" style="1" customWidth="1"/>
    <col min="10748" max="10748" width="16" style="1" customWidth="1"/>
    <col min="10749" max="10749" width="14.42578125" style="1" customWidth="1"/>
    <col min="10750" max="10762" width="11.7109375" style="1" customWidth="1"/>
    <col min="10763" max="11000" width="9.140625" style="1"/>
    <col min="11001" max="11001" width="10.28515625" style="1" customWidth="1"/>
    <col min="11002" max="11002" width="10.7109375" style="1" customWidth="1"/>
    <col min="11003" max="11003" width="17.7109375" style="1" customWidth="1"/>
    <col min="11004" max="11004" width="16" style="1" customWidth="1"/>
    <col min="11005" max="11005" width="14.42578125" style="1" customWidth="1"/>
    <col min="11006" max="11018" width="11.7109375" style="1" customWidth="1"/>
    <col min="11019" max="11256" width="9.140625" style="1"/>
    <col min="11257" max="11257" width="10.28515625" style="1" customWidth="1"/>
    <col min="11258" max="11258" width="10.7109375" style="1" customWidth="1"/>
    <col min="11259" max="11259" width="17.7109375" style="1" customWidth="1"/>
    <col min="11260" max="11260" width="16" style="1" customWidth="1"/>
    <col min="11261" max="11261" width="14.42578125" style="1" customWidth="1"/>
    <col min="11262" max="11274" width="11.7109375" style="1" customWidth="1"/>
    <col min="11275" max="11512" width="9.140625" style="1"/>
    <col min="11513" max="11513" width="10.28515625" style="1" customWidth="1"/>
    <col min="11514" max="11514" width="10.7109375" style="1" customWidth="1"/>
    <col min="11515" max="11515" width="17.7109375" style="1" customWidth="1"/>
    <col min="11516" max="11516" width="16" style="1" customWidth="1"/>
    <col min="11517" max="11517" width="14.42578125" style="1" customWidth="1"/>
    <col min="11518" max="11530" width="11.7109375" style="1" customWidth="1"/>
    <col min="11531" max="11768" width="9.140625" style="1"/>
    <col min="11769" max="11769" width="10.28515625" style="1" customWidth="1"/>
    <col min="11770" max="11770" width="10.7109375" style="1" customWidth="1"/>
    <col min="11771" max="11771" width="17.7109375" style="1" customWidth="1"/>
    <col min="11772" max="11772" width="16" style="1" customWidth="1"/>
    <col min="11773" max="11773" width="14.42578125" style="1" customWidth="1"/>
    <col min="11774" max="11786" width="11.7109375" style="1" customWidth="1"/>
    <col min="11787" max="12024" width="9.140625" style="1"/>
    <col min="12025" max="12025" width="10.28515625" style="1" customWidth="1"/>
    <col min="12026" max="12026" width="10.7109375" style="1" customWidth="1"/>
    <col min="12027" max="12027" width="17.7109375" style="1" customWidth="1"/>
    <col min="12028" max="12028" width="16" style="1" customWidth="1"/>
    <col min="12029" max="12029" width="14.42578125" style="1" customWidth="1"/>
    <col min="12030" max="12042" width="11.7109375" style="1" customWidth="1"/>
    <col min="12043" max="12280" width="9.140625" style="1"/>
    <col min="12281" max="12281" width="10.28515625" style="1" customWidth="1"/>
    <col min="12282" max="12282" width="10.7109375" style="1" customWidth="1"/>
    <col min="12283" max="12283" width="17.7109375" style="1" customWidth="1"/>
    <col min="12284" max="12284" width="16" style="1" customWidth="1"/>
    <col min="12285" max="12285" width="14.42578125" style="1" customWidth="1"/>
    <col min="12286" max="12298" width="11.7109375" style="1" customWidth="1"/>
    <col min="12299" max="12536" width="9.140625" style="1"/>
    <col min="12537" max="12537" width="10.28515625" style="1" customWidth="1"/>
    <col min="12538" max="12538" width="10.7109375" style="1" customWidth="1"/>
    <col min="12539" max="12539" width="17.7109375" style="1" customWidth="1"/>
    <col min="12540" max="12540" width="16" style="1" customWidth="1"/>
    <col min="12541" max="12541" width="14.42578125" style="1" customWidth="1"/>
    <col min="12542" max="12554" width="11.7109375" style="1" customWidth="1"/>
    <col min="12555" max="12792" width="9.140625" style="1"/>
    <col min="12793" max="12793" width="10.28515625" style="1" customWidth="1"/>
    <col min="12794" max="12794" width="10.7109375" style="1" customWidth="1"/>
    <col min="12795" max="12795" width="17.7109375" style="1" customWidth="1"/>
    <col min="12796" max="12796" width="16" style="1" customWidth="1"/>
    <col min="12797" max="12797" width="14.42578125" style="1" customWidth="1"/>
    <col min="12798" max="12810" width="11.7109375" style="1" customWidth="1"/>
    <col min="12811" max="13048" width="9.140625" style="1"/>
    <col min="13049" max="13049" width="10.28515625" style="1" customWidth="1"/>
    <col min="13050" max="13050" width="10.7109375" style="1" customWidth="1"/>
    <col min="13051" max="13051" width="17.7109375" style="1" customWidth="1"/>
    <col min="13052" max="13052" width="16" style="1" customWidth="1"/>
    <col min="13053" max="13053" width="14.42578125" style="1" customWidth="1"/>
    <col min="13054" max="13066" width="11.7109375" style="1" customWidth="1"/>
    <col min="13067" max="13304" width="9.140625" style="1"/>
    <col min="13305" max="13305" width="10.28515625" style="1" customWidth="1"/>
    <col min="13306" max="13306" width="10.7109375" style="1" customWidth="1"/>
    <col min="13307" max="13307" width="17.7109375" style="1" customWidth="1"/>
    <col min="13308" max="13308" width="16" style="1" customWidth="1"/>
    <col min="13309" max="13309" width="14.42578125" style="1" customWidth="1"/>
    <col min="13310" max="13322" width="11.7109375" style="1" customWidth="1"/>
    <col min="13323" max="13560" width="9.140625" style="1"/>
    <col min="13561" max="13561" width="10.28515625" style="1" customWidth="1"/>
    <col min="13562" max="13562" width="10.7109375" style="1" customWidth="1"/>
    <col min="13563" max="13563" width="17.7109375" style="1" customWidth="1"/>
    <col min="13564" max="13564" width="16" style="1" customWidth="1"/>
    <col min="13565" max="13565" width="14.42578125" style="1" customWidth="1"/>
    <col min="13566" max="13578" width="11.7109375" style="1" customWidth="1"/>
    <col min="13579" max="13816" width="9.140625" style="1"/>
    <col min="13817" max="13817" width="10.28515625" style="1" customWidth="1"/>
    <col min="13818" max="13818" width="10.7109375" style="1" customWidth="1"/>
    <col min="13819" max="13819" width="17.7109375" style="1" customWidth="1"/>
    <col min="13820" max="13820" width="16" style="1" customWidth="1"/>
    <col min="13821" max="13821" width="14.42578125" style="1" customWidth="1"/>
    <col min="13822" max="13834" width="11.7109375" style="1" customWidth="1"/>
    <col min="13835" max="14072" width="9.140625" style="1"/>
    <col min="14073" max="14073" width="10.28515625" style="1" customWidth="1"/>
    <col min="14074" max="14074" width="10.7109375" style="1" customWidth="1"/>
    <col min="14075" max="14075" width="17.7109375" style="1" customWidth="1"/>
    <col min="14076" max="14076" width="16" style="1" customWidth="1"/>
    <col min="14077" max="14077" width="14.42578125" style="1" customWidth="1"/>
    <col min="14078" max="14090" width="11.7109375" style="1" customWidth="1"/>
    <col min="14091" max="14328" width="9.140625" style="1"/>
    <col min="14329" max="14329" width="10.28515625" style="1" customWidth="1"/>
    <col min="14330" max="14330" width="10.7109375" style="1" customWidth="1"/>
    <col min="14331" max="14331" width="17.7109375" style="1" customWidth="1"/>
    <col min="14332" max="14332" width="16" style="1" customWidth="1"/>
    <col min="14333" max="14333" width="14.42578125" style="1" customWidth="1"/>
    <col min="14334" max="14346" width="11.7109375" style="1" customWidth="1"/>
    <col min="14347" max="14584" width="9.140625" style="1"/>
    <col min="14585" max="14585" width="10.28515625" style="1" customWidth="1"/>
    <col min="14586" max="14586" width="10.7109375" style="1" customWidth="1"/>
    <col min="14587" max="14587" width="17.7109375" style="1" customWidth="1"/>
    <col min="14588" max="14588" width="16" style="1" customWidth="1"/>
    <col min="14589" max="14589" width="14.42578125" style="1" customWidth="1"/>
    <col min="14590" max="14602" width="11.7109375" style="1" customWidth="1"/>
    <col min="14603" max="14840" width="9.140625" style="1"/>
    <col min="14841" max="14841" width="10.28515625" style="1" customWidth="1"/>
    <col min="14842" max="14842" width="10.7109375" style="1" customWidth="1"/>
    <col min="14843" max="14843" width="17.7109375" style="1" customWidth="1"/>
    <col min="14844" max="14844" width="16" style="1" customWidth="1"/>
    <col min="14845" max="14845" width="14.42578125" style="1" customWidth="1"/>
    <col min="14846" max="14858" width="11.7109375" style="1" customWidth="1"/>
    <col min="14859" max="15096" width="9.140625" style="1"/>
    <col min="15097" max="15097" width="10.28515625" style="1" customWidth="1"/>
    <col min="15098" max="15098" width="10.7109375" style="1" customWidth="1"/>
    <col min="15099" max="15099" width="17.7109375" style="1" customWidth="1"/>
    <col min="15100" max="15100" width="16" style="1" customWidth="1"/>
    <col min="15101" max="15101" width="14.42578125" style="1" customWidth="1"/>
    <col min="15102" max="15114" width="11.7109375" style="1" customWidth="1"/>
    <col min="15115" max="15352" width="9.140625" style="1"/>
    <col min="15353" max="15353" width="10.28515625" style="1" customWidth="1"/>
    <col min="15354" max="15354" width="10.7109375" style="1" customWidth="1"/>
    <col min="15355" max="15355" width="17.7109375" style="1" customWidth="1"/>
    <col min="15356" max="15356" width="16" style="1" customWidth="1"/>
    <col min="15357" max="15357" width="14.42578125" style="1" customWidth="1"/>
    <col min="15358" max="15370" width="11.7109375" style="1" customWidth="1"/>
    <col min="15371" max="15608" width="9.140625" style="1"/>
    <col min="15609" max="15609" width="10.28515625" style="1" customWidth="1"/>
    <col min="15610" max="15610" width="10.7109375" style="1" customWidth="1"/>
    <col min="15611" max="15611" width="17.7109375" style="1" customWidth="1"/>
    <col min="15612" max="15612" width="16" style="1" customWidth="1"/>
    <col min="15613" max="15613" width="14.42578125" style="1" customWidth="1"/>
    <col min="15614" max="15626" width="11.7109375" style="1" customWidth="1"/>
    <col min="15627" max="15864" width="9.140625" style="1"/>
    <col min="15865" max="15865" width="10.28515625" style="1" customWidth="1"/>
    <col min="15866" max="15866" width="10.7109375" style="1" customWidth="1"/>
    <col min="15867" max="15867" width="17.7109375" style="1" customWidth="1"/>
    <col min="15868" max="15868" width="16" style="1" customWidth="1"/>
    <col min="15869" max="15869" width="14.42578125" style="1" customWidth="1"/>
    <col min="15870" max="15882" width="11.7109375" style="1" customWidth="1"/>
    <col min="15883" max="16120" width="9.140625" style="1"/>
    <col min="16121" max="16121" width="10.28515625" style="1" customWidth="1"/>
    <col min="16122" max="16122" width="10.7109375" style="1" customWidth="1"/>
    <col min="16123" max="16123" width="17.7109375" style="1" customWidth="1"/>
    <col min="16124" max="16124" width="16" style="1" customWidth="1"/>
    <col min="16125" max="16125" width="14.42578125" style="1" customWidth="1"/>
    <col min="16126" max="16138" width="11.7109375" style="1" customWidth="1"/>
    <col min="16139" max="16384" width="9.140625" style="1"/>
  </cols>
  <sheetData>
    <row r="1" spans="1:12" s="236" customFormat="1" ht="26.45" customHeight="1" thickBot="1">
      <c r="A1" s="235" t="s">
        <v>41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2" ht="79.900000000000006" customHeight="1" thickBot="1">
      <c r="A2" s="10" t="s">
        <v>34</v>
      </c>
      <c r="B2" s="25" t="s">
        <v>60</v>
      </c>
      <c r="C2" s="25" t="s">
        <v>42</v>
      </c>
      <c r="D2" s="25" t="s">
        <v>39</v>
      </c>
      <c r="E2" s="25" t="s">
        <v>38</v>
      </c>
      <c r="F2" s="25" t="s">
        <v>23</v>
      </c>
      <c r="G2" s="25" t="s">
        <v>61</v>
      </c>
      <c r="H2" s="25" t="s">
        <v>47</v>
      </c>
      <c r="I2" s="25" t="s">
        <v>48</v>
      </c>
      <c r="J2" s="25"/>
      <c r="K2" s="25"/>
      <c r="L2" s="25"/>
    </row>
    <row r="3" spans="1:12" ht="19.899999999999999" hidden="1" customHeight="1" outlineLevel="1">
      <c r="A3" s="213">
        <v>40451</v>
      </c>
      <c r="B3" s="214">
        <v>348</v>
      </c>
      <c r="C3" s="215">
        <v>336</v>
      </c>
      <c r="D3" s="214">
        <v>26</v>
      </c>
      <c r="E3" s="214">
        <v>1266</v>
      </c>
      <c r="F3" s="216">
        <v>3.6379310344827585</v>
      </c>
      <c r="G3" s="217">
        <v>1069</v>
      </c>
      <c r="H3" s="217">
        <v>94</v>
      </c>
      <c r="I3" s="217">
        <v>1</v>
      </c>
    </row>
    <row r="4" spans="1:12" ht="19.899999999999999" hidden="1" customHeight="1" outlineLevel="1">
      <c r="A4" s="213">
        <v>40816</v>
      </c>
      <c r="B4" s="214">
        <v>345</v>
      </c>
      <c r="C4" s="215">
        <v>329</v>
      </c>
      <c r="D4" s="214">
        <v>14</v>
      </c>
      <c r="E4" s="214">
        <v>1414.9999999999998</v>
      </c>
      <c r="F4" s="216">
        <v>4.1014492753623184</v>
      </c>
      <c r="G4" s="217">
        <v>1206</v>
      </c>
      <c r="H4" s="217">
        <v>91</v>
      </c>
      <c r="I4" s="217">
        <v>2</v>
      </c>
    </row>
    <row r="5" spans="1:12" ht="19.899999999999999" hidden="1" customHeight="1" outlineLevel="1">
      <c r="A5" s="213">
        <v>41182</v>
      </c>
      <c r="B5" s="214">
        <v>344</v>
      </c>
      <c r="C5" s="215">
        <v>324</v>
      </c>
      <c r="D5" s="214">
        <v>14</v>
      </c>
      <c r="E5" s="214">
        <v>1518</v>
      </c>
      <c r="F5" s="216">
        <v>4.4127906976744189</v>
      </c>
      <c r="G5" s="217">
        <v>1200</v>
      </c>
      <c r="H5" s="217">
        <v>84</v>
      </c>
      <c r="I5" s="217">
        <v>6</v>
      </c>
    </row>
    <row r="6" spans="1:12" ht="19.899999999999999" hidden="1" customHeight="1" outlineLevel="1">
      <c r="A6" s="213">
        <v>41547</v>
      </c>
      <c r="B6" s="214">
        <v>347</v>
      </c>
      <c r="C6" s="215">
        <v>325</v>
      </c>
      <c r="D6" s="214">
        <v>18</v>
      </c>
      <c r="E6" s="214">
        <v>1593.0000000000002</v>
      </c>
      <c r="F6" s="216">
        <v>4.5907780979827093</v>
      </c>
      <c r="G6" s="217">
        <v>1239</v>
      </c>
      <c r="H6" s="217">
        <v>77</v>
      </c>
      <c r="I6" s="217">
        <v>5</v>
      </c>
    </row>
    <row r="7" spans="1:12" ht="19.899999999999999" hidden="1" customHeight="1" outlineLevel="1">
      <c r="A7" s="213">
        <v>41912</v>
      </c>
      <c r="B7" s="214">
        <v>337</v>
      </c>
      <c r="C7" s="215">
        <v>322</v>
      </c>
      <c r="D7" s="214">
        <v>19</v>
      </c>
      <c r="E7" s="214">
        <v>1586</v>
      </c>
      <c r="F7" s="216">
        <v>4.7062314540059349</v>
      </c>
      <c r="G7" s="217">
        <v>1207</v>
      </c>
      <c r="H7" s="217">
        <v>73</v>
      </c>
      <c r="I7" s="217">
        <v>7</v>
      </c>
    </row>
    <row r="8" spans="1:12" ht="19.899999999999999" hidden="1" customHeight="1" outlineLevel="1">
      <c r="A8" s="213">
        <v>42277</v>
      </c>
      <c r="B8" s="214">
        <v>320</v>
      </c>
      <c r="C8" s="215">
        <v>309</v>
      </c>
      <c r="D8" s="214">
        <v>16</v>
      </c>
      <c r="E8" s="214">
        <v>1556</v>
      </c>
      <c r="F8" s="216">
        <v>4.8624999999999998</v>
      </c>
      <c r="G8" s="217">
        <v>1151</v>
      </c>
      <c r="H8" s="217">
        <v>71</v>
      </c>
      <c r="I8" s="217">
        <v>5</v>
      </c>
    </row>
    <row r="9" spans="1:12" ht="19.899999999999999" hidden="1" customHeight="1" outlineLevel="1">
      <c r="A9" s="213">
        <v>42643</v>
      </c>
      <c r="B9" s="214">
        <v>300</v>
      </c>
      <c r="C9" s="215">
        <v>291</v>
      </c>
      <c r="D9" s="214">
        <v>15</v>
      </c>
      <c r="E9" s="214">
        <v>1601</v>
      </c>
      <c r="F9" s="216">
        <v>5.3366666666666669</v>
      </c>
      <c r="G9" s="217">
        <v>1129</v>
      </c>
      <c r="H9" s="217">
        <v>63</v>
      </c>
      <c r="I9" s="217">
        <v>7</v>
      </c>
    </row>
    <row r="10" spans="1:12" ht="18.600000000000001" hidden="1" customHeight="1" outlineLevel="1">
      <c r="A10" s="213" t="s">
        <v>88</v>
      </c>
      <c r="B10" s="214">
        <v>300</v>
      </c>
      <c r="C10" s="215">
        <v>287</v>
      </c>
      <c r="D10" s="214">
        <v>13</v>
      </c>
      <c r="E10" s="214">
        <v>1676</v>
      </c>
      <c r="F10" s="216">
        <v>5.5866666666666669</v>
      </c>
      <c r="G10" s="217">
        <v>1160</v>
      </c>
      <c r="H10" s="217">
        <v>58</v>
      </c>
      <c r="I10" s="217">
        <v>6</v>
      </c>
    </row>
    <row r="11" spans="1:12" s="113" customFormat="1" ht="18.600000000000001" hidden="1" customHeight="1" outlineLevel="1">
      <c r="A11" s="83" t="s">
        <v>84</v>
      </c>
      <c r="B11" s="84">
        <v>291</v>
      </c>
      <c r="C11" s="84">
        <v>278</v>
      </c>
      <c r="D11" s="84">
        <v>13</v>
      </c>
      <c r="E11" s="85">
        <v>1729</v>
      </c>
      <c r="F11" s="86">
        <v>5.9415807560137459</v>
      </c>
      <c r="G11" s="87">
        <v>1204</v>
      </c>
      <c r="H11" s="84">
        <v>58</v>
      </c>
      <c r="I11" s="87">
        <v>4</v>
      </c>
    </row>
    <row r="12" spans="1:12" s="88" customFormat="1" ht="18.600000000000001" hidden="1" customHeight="1" outlineLevel="1">
      <c r="A12" s="114" t="s">
        <v>89</v>
      </c>
      <c r="B12" s="84">
        <v>292</v>
      </c>
      <c r="C12" s="84">
        <v>277</v>
      </c>
      <c r="D12" s="84">
        <v>15</v>
      </c>
      <c r="E12" s="85">
        <v>1763</v>
      </c>
      <c r="F12" s="86">
        <v>6.0376712328767121</v>
      </c>
      <c r="G12" s="87">
        <v>1210</v>
      </c>
      <c r="H12" s="84">
        <v>58</v>
      </c>
      <c r="I12" s="87">
        <v>3</v>
      </c>
    </row>
    <row r="13" spans="1:12" s="88" customFormat="1" ht="18.600000000000001" customHeight="1" collapsed="1">
      <c r="A13" s="114" t="s">
        <v>74</v>
      </c>
      <c r="B13" s="84">
        <v>294</v>
      </c>
      <c r="C13" s="84">
        <v>282</v>
      </c>
      <c r="D13" s="84">
        <v>12</v>
      </c>
      <c r="E13" s="85">
        <v>1848</v>
      </c>
      <c r="F13" s="86">
        <v>6.2857142857142856</v>
      </c>
      <c r="G13" s="87">
        <v>1284</v>
      </c>
      <c r="H13" s="84">
        <v>60</v>
      </c>
      <c r="I13" s="87">
        <v>2</v>
      </c>
    </row>
    <row r="14" spans="1:12" s="88" customFormat="1" ht="18.600000000000001" customHeight="1">
      <c r="A14" s="114" t="s">
        <v>75</v>
      </c>
      <c r="B14" s="84">
        <v>293</v>
      </c>
      <c r="C14" s="84">
        <v>278</v>
      </c>
      <c r="D14" s="84">
        <v>15</v>
      </c>
      <c r="E14" s="85">
        <v>1890</v>
      </c>
      <c r="F14" s="86">
        <v>6.4505119453924911</v>
      </c>
      <c r="G14" s="87">
        <v>1326</v>
      </c>
      <c r="H14" s="84">
        <v>60</v>
      </c>
      <c r="I14" s="87">
        <v>2</v>
      </c>
    </row>
    <row r="15" spans="1:12" s="88" customFormat="1" ht="18.600000000000001" customHeight="1">
      <c r="A15" s="114" t="s">
        <v>76</v>
      </c>
      <c r="B15" s="84">
        <v>297</v>
      </c>
      <c r="C15" s="84">
        <v>279</v>
      </c>
      <c r="D15" s="84">
        <v>18</v>
      </c>
      <c r="E15" s="85">
        <v>1926</v>
      </c>
      <c r="F15" s="86">
        <v>6.4848484848484844</v>
      </c>
      <c r="G15" s="87">
        <v>1357</v>
      </c>
      <c r="H15" s="84">
        <v>60</v>
      </c>
      <c r="I15" s="87">
        <v>2</v>
      </c>
    </row>
    <row r="16" spans="1:12" s="88" customFormat="1" ht="18.600000000000001" customHeight="1">
      <c r="A16" s="218" t="s">
        <v>85</v>
      </c>
      <c r="B16" s="84">
        <v>297</v>
      </c>
      <c r="C16" s="84">
        <v>278</v>
      </c>
      <c r="D16" s="84">
        <v>19</v>
      </c>
      <c r="E16" s="85">
        <v>1971</v>
      </c>
      <c r="F16" s="86">
        <v>6.6363636363636367</v>
      </c>
      <c r="G16" s="87">
        <v>1397</v>
      </c>
      <c r="H16" s="84">
        <v>60</v>
      </c>
      <c r="I16" s="87">
        <v>2</v>
      </c>
    </row>
    <row r="17" spans="1:9" s="92" customFormat="1" ht="18.600000000000001" customHeight="1" thickBot="1">
      <c r="A17" s="109" t="s">
        <v>90</v>
      </c>
      <c r="B17" s="110">
        <v>300</v>
      </c>
      <c r="C17" s="110">
        <v>281</v>
      </c>
      <c r="D17" s="110">
        <v>19</v>
      </c>
      <c r="E17" s="110">
        <v>2023</v>
      </c>
      <c r="F17" s="111">
        <v>6.7433333333333332</v>
      </c>
      <c r="G17" s="112">
        <v>1443</v>
      </c>
      <c r="H17" s="110">
        <v>60</v>
      </c>
      <c r="I17" s="112">
        <v>2</v>
      </c>
    </row>
    <row r="18" spans="1:9" ht="18.600000000000001" customHeight="1">
      <c r="A18" s="89" t="s">
        <v>62</v>
      </c>
    </row>
    <row r="19" spans="1:9" ht="18.600000000000001" customHeight="1">
      <c r="A19" s="89" t="s">
        <v>20</v>
      </c>
      <c r="B19" s="90"/>
    </row>
    <row r="20" spans="1:9" ht="18.600000000000001" customHeight="1">
      <c r="A20" s="89" t="s">
        <v>21</v>
      </c>
      <c r="B20" s="91" t="s">
        <v>65</v>
      </c>
    </row>
    <row r="21" spans="1:9" ht="18.600000000000001" customHeight="1">
      <c r="A21" s="89" t="s">
        <v>22</v>
      </c>
      <c r="B21" s="91" t="s">
        <v>66</v>
      </c>
    </row>
    <row r="22" spans="1:9" ht="18.600000000000001" customHeight="1"/>
    <row r="23" spans="1:9" ht="18.600000000000001" customHeight="1"/>
    <row r="24" spans="1:9" ht="18.600000000000001" customHeight="1"/>
    <row r="25" spans="1:9" ht="18.600000000000001" customHeight="1"/>
  </sheetData>
  <mergeCells count="1">
    <mergeCell ref="A1:XFD1"/>
  </mergeCells>
  <hyperlinks>
    <hyperlink ref="B20" r:id="rId1"/>
    <hyperlink ref="B21" r:id="rId2"/>
  </hyperlinks>
  <pageMargins left="0.75" right="0.75" top="1" bottom="1" header="0.5" footer="0.5"/>
  <pageSetup paperSize="9" orientation="portrait" verticalDpi="1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41"/>
  <sheetViews>
    <sheetView zoomScaleNormal="100" workbookViewId="0">
      <selection sqref="A1:XFD1"/>
    </sheetView>
  </sheetViews>
  <sheetFormatPr defaultColWidth="9.140625" defaultRowHeight="12.75" outlineLevelRow="1"/>
  <cols>
    <col min="1" max="1" width="20.5703125" style="4" customWidth="1"/>
    <col min="2" max="5" width="15.140625" style="4" customWidth="1"/>
    <col min="6" max="8" width="12.140625" style="4" customWidth="1"/>
    <col min="9" max="17" width="12.7109375" style="4" customWidth="1"/>
    <col min="18" max="18" width="11.7109375" style="4" bestFit="1" customWidth="1"/>
    <col min="19" max="20" width="11.5703125" style="4" bestFit="1" customWidth="1"/>
    <col min="21" max="16384" width="9.140625" style="4"/>
  </cols>
  <sheetData>
    <row r="1" spans="1:36" s="238" customFormat="1" ht="25.9" customHeight="1">
      <c r="A1" s="238" t="s">
        <v>44</v>
      </c>
    </row>
    <row r="2" spans="1:36" s="139" customFormat="1" ht="13.5" outlineLevel="1" thickBot="1">
      <c r="E2" s="140" t="s">
        <v>95</v>
      </c>
      <c r="F2" s="141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6" s="139" customFormat="1" ht="44.45" customHeight="1" outlineLevel="1" thickBot="1">
      <c r="A3" s="143" t="s">
        <v>0</v>
      </c>
      <c r="B3" s="144">
        <v>43738</v>
      </c>
      <c r="C3" s="144">
        <v>43830</v>
      </c>
      <c r="D3" s="144">
        <v>44012</v>
      </c>
      <c r="E3" s="144">
        <v>44104</v>
      </c>
      <c r="F3" s="145" t="s">
        <v>102</v>
      </c>
      <c r="G3" s="145" t="s">
        <v>86</v>
      </c>
      <c r="H3" s="145" t="s">
        <v>77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</row>
    <row r="4" spans="1:36" s="139" customFormat="1" ht="18.600000000000001" customHeight="1" outlineLevel="1">
      <c r="A4" s="146" t="s">
        <v>45</v>
      </c>
      <c r="B4" s="147">
        <v>339921.72608235088</v>
      </c>
      <c r="C4" s="147">
        <v>339129.8</v>
      </c>
      <c r="D4" s="147">
        <v>370998.12</v>
      </c>
      <c r="E4" s="147">
        <v>394410</v>
      </c>
      <c r="F4" s="148">
        <f>E4/D4-1</f>
        <v>6.310511762162041E-2</v>
      </c>
      <c r="G4" s="148">
        <f>E4/C4-1</f>
        <v>0.16300602306255607</v>
      </c>
      <c r="H4" s="148">
        <f>E4/B4-1</f>
        <v>0.16029653222121065</v>
      </c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</row>
    <row r="5" spans="1:36" s="139" customFormat="1" ht="18.600000000000001" customHeight="1" outlineLevel="1">
      <c r="A5" s="149" t="s">
        <v>49</v>
      </c>
      <c r="B5" s="150">
        <v>85.995118950000005</v>
      </c>
      <c r="C5" s="150">
        <v>82.93</v>
      </c>
      <c r="D5" s="150">
        <v>90.59</v>
      </c>
      <c r="E5" s="150">
        <v>101.71</v>
      </c>
      <c r="F5" s="151">
        <f t="shared" ref="F5:F9" si="0">E5/D5-1</f>
        <v>0.12275085550281473</v>
      </c>
      <c r="G5" s="151">
        <f t="shared" ref="G5:G9" si="1">E5/C5-1</f>
        <v>0.22645604726878066</v>
      </c>
      <c r="H5" s="151">
        <f t="shared" ref="H5:H9" si="2">E5/B5-1</f>
        <v>0.18274154675147392</v>
      </c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</row>
    <row r="6" spans="1:36" s="139" customFormat="1" ht="18.600000000000001" customHeight="1" outlineLevel="1">
      <c r="A6" s="149" t="s">
        <v>13</v>
      </c>
      <c r="B6" s="150">
        <v>325109.89753425529</v>
      </c>
      <c r="C6" s="150">
        <v>324105</v>
      </c>
      <c r="D6" s="150">
        <v>354500.31</v>
      </c>
      <c r="E6" s="150">
        <v>378795.6</v>
      </c>
      <c r="F6" s="151">
        <f t="shared" si="0"/>
        <v>6.8533903397714813E-2</v>
      </c>
      <c r="G6" s="151">
        <f t="shared" si="1"/>
        <v>0.16874346276669594</v>
      </c>
      <c r="H6" s="151">
        <f t="shared" si="2"/>
        <v>0.16513093840856707</v>
      </c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</row>
    <row r="7" spans="1:36" s="139" customFormat="1" ht="18.600000000000001" customHeight="1" outlineLevel="1">
      <c r="A7" s="152" t="s">
        <v>50</v>
      </c>
      <c r="B7" s="153">
        <v>1550.2729564527999</v>
      </c>
      <c r="C7" s="153">
        <v>1603.15</v>
      </c>
      <c r="D7" s="153">
        <v>1804.81</v>
      </c>
      <c r="E7" s="153">
        <v>1913.21</v>
      </c>
      <c r="F7" s="154">
        <f t="shared" si="0"/>
        <v>6.0061723948781287E-2</v>
      </c>
      <c r="G7" s="154">
        <f t="shared" si="1"/>
        <v>0.19340673049932944</v>
      </c>
      <c r="H7" s="154">
        <f t="shared" si="2"/>
        <v>0.23411170403026382</v>
      </c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</row>
    <row r="8" spans="1:36" s="139" customFormat="1" ht="18.600000000000001" customHeight="1" outlineLevel="1">
      <c r="A8" s="155" t="s">
        <v>51</v>
      </c>
      <c r="B8" s="153">
        <v>97.746608719999998</v>
      </c>
      <c r="C8" s="153">
        <v>96.65</v>
      </c>
      <c r="D8" s="153">
        <v>157.21</v>
      </c>
      <c r="E8" s="153">
        <v>161.96</v>
      </c>
      <c r="F8" s="154">
        <f t="shared" si="0"/>
        <v>3.0214362954010587E-2</v>
      </c>
      <c r="G8" s="154">
        <f t="shared" si="1"/>
        <v>0.67573719606828764</v>
      </c>
      <c r="H8" s="154">
        <f t="shared" si="2"/>
        <v>0.65693728018679853</v>
      </c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</row>
    <row r="9" spans="1:36" s="139" customFormat="1" ht="18.600000000000001" customHeight="1" outlineLevel="1" thickBot="1">
      <c r="A9" s="156" t="s">
        <v>40</v>
      </c>
      <c r="B9" s="157">
        <f>SUM(B4,B7:B8)</f>
        <v>341569.74564752367</v>
      </c>
      <c r="C9" s="157">
        <f>SUM(C4,C7:C8)</f>
        <v>340829.60000000003</v>
      </c>
      <c r="D9" s="157">
        <f>SUM(D4,D7:D8)</f>
        <v>372960.14</v>
      </c>
      <c r="E9" s="157">
        <f>SUM(E4,E7:E8)</f>
        <v>396485.17000000004</v>
      </c>
      <c r="F9" s="158">
        <f t="shared" si="0"/>
        <v>6.3076526086675244E-2</v>
      </c>
      <c r="G9" s="158">
        <f t="shared" si="1"/>
        <v>0.16329441456962668</v>
      </c>
      <c r="H9" s="159">
        <f t="shared" si="2"/>
        <v>0.16077367814989474</v>
      </c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</row>
    <row r="10" spans="1:36" ht="27" customHeight="1" outlineLevel="1">
      <c r="A10" s="241" t="s">
        <v>63</v>
      </c>
      <c r="B10" s="241"/>
      <c r="C10" s="241"/>
      <c r="D10" s="241"/>
      <c r="E10" s="241"/>
      <c r="F10" s="241"/>
      <c r="G10" s="241"/>
      <c r="H10" s="24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36" s="240" customFormat="1" ht="27.6" customHeight="1"/>
    <row r="12" spans="1:36" s="239" customFormat="1" ht="25.9" customHeight="1">
      <c r="A12" s="239" t="s">
        <v>19</v>
      </c>
    </row>
    <row r="13" spans="1:36" ht="16.5" outlineLevel="1" thickBot="1">
      <c r="B13" s="32"/>
      <c r="C13" s="18"/>
      <c r="E13" s="140" t="s">
        <v>95</v>
      </c>
      <c r="F13" s="18"/>
      <c r="H13" s="5"/>
      <c r="I13" s="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s="139" customFormat="1" ht="46.9" customHeight="1" outlineLevel="1" thickBot="1">
      <c r="A14" s="143" t="s">
        <v>0</v>
      </c>
      <c r="B14" s="144">
        <v>43738</v>
      </c>
      <c r="C14" s="144">
        <v>43830</v>
      </c>
      <c r="D14" s="144">
        <v>44012</v>
      </c>
      <c r="E14" s="144">
        <v>44104</v>
      </c>
      <c r="F14" s="145" t="s">
        <v>102</v>
      </c>
      <c r="G14" s="145" t="s">
        <v>86</v>
      </c>
      <c r="H14" s="145" t="s">
        <v>77</v>
      </c>
      <c r="I14" s="160"/>
      <c r="J14" s="161"/>
      <c r="K14" s="161"/>
      <c r="L14" s="161"/>
      <c r="M14" s="161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</row>
    <row r="15" spans="1:36" s="139" customFormat="1" ht="18.600000000000001" customHeight="1" outlineLevel="1">
      <c r="A15" s="146" t="s">
        <v>45</v>
      </c>
      <c r="B15" s="147">
        <v>264302.11538894055</v>
      </c>
      <c r="C15" s="147">
        <v>261205.78</v>
      </c>
      <c r="D15" s="147">
        <v>289685.19</v>
      </c>
      <c r="E15" s="147">
        <v>309633.46999999997</v>
      </c>
      <c r="F15" s="148">
        <f>E15/D15-1</f>
        <v>6.8861925595851137E-2</v>
      </c>
      <c r="G15" s="148">
        <f>E15/C15-1</f>
        <v>0.18540052980450872</v>
      </c>
      <c r="H15" s="148">
        <f>E15/B15-1</f>
        <v>0.17151340065648313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</row>
    <row r="16" spans="1:36" s="139" customFormat="1" ht="18.600000000000001" customHeight="1" outlineLevel="1">
      <c r="A16" s="149" t="s">
        <v>5</v>
      </c>
      <c r="B16" s="162">
        <v>85.770319850000007</v>
      </c>
      <c r="C16" s="162">
        <v>82.62</v>
      </c>
      <c r="D16" s="162">
        <v>90.3</v>
      </c>
      <c r="E16" s="162">
        <v>101.28</v>
      </c>
      <c r="F16" s="151">
        <f t="shared" ref="F16:F17" si="3">E16/D16-1</f>
        <v>0.12159468438538212</v>
      </c>
      <c r="G16" s="151">
        <f t="shared" ref="G16:G17" si="4">E16/C16-1</f>
        <v>0.22585330428467687</v>
      </c>
      <c r="H16" s="151">
        <f t="shared" ref="H16:H17" si="5">E16/B16-1</f>
        <v>0.18082805540569513</v>
      </c>
      <c r="I16" s="210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</row>
    <row r="17" spans="1:38" s="139" customFormat="1" ht="18.600000000000001" customHeight="1" outlineLevel="1" thickBot="1">
      <c r="A17" s="163" t="s">
        <v>13</v>
      </c>
      <c r="B17" s="150">
        <v>250988.27987086496</v>
      </c>
      <c r="C17" s="150">
        <v>247542.17</v>
      </c>
      <c r="D17" s="150">
        <v>274649.11</v>
      </c>
      <c r="E17" s="150">
        <v>294390.05</v>
      </c>
      <c r="F17" s="207">
        <f t="shared" si="3"/>
        <v>7.1876948736516955E-2</v>
      </c>
      <c r="G17" s="207">
        <f t="shared" si="4"/>
        <v>0.18925211813405363</v>
      </c>
      <c r="H17" s="208">
        <f t="shared" si="5"/>
        <v>0.17292349328608303</v>
      </c>
      <c r="I17" s="209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38" ht="30" customHeight="1" outlineLevel="1">
      <c r="A18" s="241" t="s">
        <v>63</v>
      </c>
      <c r="B18" s="241"/>
      <c r="C18" s="241"/>
      <c r="D18" s="241"/>
      <c r="E18" s="241"/>
      <c r="F18" s="241"/>
      <c r="G18" s="241"/>
      <c r="H18" s="241"/>
    </row>
    <row r="19" spans="1:38" s="237" customFormat="1" ht="13.9" customHeight="1"/>
    <row r="20" spans="1:38" s="230" customFormat="1" ht="24.6" customHeight="1" thickBot="1">
      <c r="A20" s="229" t="s">
        <v>46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</row>
    <row r="21" spans="1:38" s="33" customFormat="1" ht="73.900000000000006" customHeight="1" outlineLevel="1" thickBot="1">
      <c r="A21" s="164" t="s">
        <v>67</v>
      </c>
      <c r="B21" s="165" t="s">
        <v>96</v>
      </c>
      <c r="C21" s="103"/>
      <c r="D21" s="103"/>
      <c r="E21" s="103"/>
      <c r="F21" s="103"/>
      <c r="G21" s="103"/>
      <c r="H21" s="103"/>
      <c r="I21" s="103"/>
    </row>
    <row r="22" spans="1:38" s="8" customFormat="1" ht="18" customHeight="1" outlineLevel="1">
      <c r="A22" s="166" t="s">
        <v>97</v>
      </c>
      <c r="B22" s="167">
        <v>0.05</v>
      </c>
    </row>
    <row r="23" spans="1:38" s="8" customFormat="1" ht="18" customHeight="1" outlineLevel="1">
      <c r="A23" s="168" t="s">
        <v>98</v>
      </c>
      <c r="B23" s="169">
        <v>-2.2200000000000002</v>
      </c>
    </row>
    <row r="24" spans="1:38" s="8" customFormat="1" ht="18" customHeight="1" outlineLevel="1">
      <c r="A24" s="168" t="s">
        <v>99</v>
      </c>
      <c r="B24" s="169">
        <v>3.4</v>
      </c>
    </row>
    <row r="25" spans="1:38" s="103" customFormat="1" ht="18" customHeight="1" outlineLevel="1">
      <c r="A25" s="168" t="s">
        <v>100</v>
      </c>
      <c r="B25" s="169">
        <v>1.78</v>
      </c>
    </row>
    <row r="26" spans="1:38" s="8" customFormat="1" ht="18" customHeight="1" outlineLevel="1" thickBot="1">
      <c r="A26" s="170" t="s">
        <v>101</v>
      </c>
      <c r="B26" s="171">
        <v>8.85</v>
      </c>
    </row>
    <row r="27" spans="1:38" s="138" customFormat="1" ht="28.9" customHeight="1" outlineLevel="1">
      <c r="A27" s="172" t="s">
        <v>69</v>
      </c>
      <c r="B27" s="173">
        <f>SUM(B23:B26)</f>
        <v>11.809999999999999</v>
      </c>
    </row>
    <row r="28" spans="1:38" s="138" customFormat="1" ht="28.9" customHeight="1" outlineLevel="1">
      <c r="A28" s="174" t="s">
        <v>79</v>
      </c>
      <c r="B28" s="175">
        <f>SUM(B22:B25)</f>
        <v>3.01</v>
      </c>
    </row>
    <row r="29" spans="1:38" outlineLevel="1">
      <c r="B29" s="32"/>
    </row>
    <row r="30" spans="1:38" outlineLevel="1">
      <c r="B30" s="32"/>
    </row>
    <row r="31" spans="1:38" outlineLevel="1">
      <c r="A31" s="137"/>
      <c r="B31" s="32"/>
    </row>
    <row r="32" spans="1:38" outlineLevel="1">
      <c r="B32" s="32"/>
      <c r="C32" s="32"/>
      <c r="D32" s="32"/>
      <c r="E32" s="32"/>
    </row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</sheetData>
  <mergeCells count="7">
    <mergeCell ref="A19:XFD19"/>
    <mergeCell ref="A1:XFD1"/>
    <mergeCell ref="A12:XFD12"/>
    <mergeCell ref="A20:XFD20"/>
    <mergeCell ref="A11:XFD11"/>
    <mergeCell ref="A10:H10"/>
    <mergeCell ref="A18:H18"/>
  </mergeCells>
  <phoneticPr fontId="22" type="noConversion"/>
  <conditionalFormatting sqref="G4:H9">
    <cfRule type="cellIs" dxfId="5" priority="7" operator="lessThan">
      <formula>0</formula>
    </cfRule>
  </conditionalFormatting>
  <conditionalFormatting sqref="G15:H16">
    <cfRule type="cellIs" dxfId="4" priority="6" operator="lessThan">
      <formula>0</formula>
    </cfRule>
  </conditionalFormatting>
  <conditionalFormatting sqref="F4:F9">
    <cfRule type="cellIs" dxfId="3" priority="5" operator="lessThan">
      <formula>0</formula>
    </cfRule>
  </conditionalFormatting>
  <conditionalFormatting sqref="F15:F16">
    <cfRule type="cellIs" dxfId="2" priority="4" operator="lessThan">
      <formula>0</formula>
    </cfRule>
  </conditionalFormatting>
  <conditionalFormatting sqref="F17">
    <cfRule type="cellIs" dxfId="1" priority="1" operator="lessThan">
      <formula>0</formula>
    </cfRule>
  </conditionalFormatting>
  <conditionalFormatting sqref="G17:H17">
    <cfRule type="cellIs" dxfId="0" priority="2" operator="lessThan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Індекси світу та України</vt:lpstr>
      <vt:lpstr>Біржовий ФР України</vt:lpstr>
      <vt:lpstr>КУА-ІСІ-НПФ та СК в управлінні</vt:lpstr>
      <vt:lpstr>Активи-ВЧА-Чистий притік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2020-12-03T08:50:13Z</dcterms:modified>
</cp:coreProperties>
</file>