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2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2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Luba\квартал\Статистика 2026\"/>
    </mc:Choice>
  </mc:AlternateContent>
  <xr:revisionPtr revIDLastSave="0" documentId="8_{8BB3341E-AC14-42A0-9F05-1178FA8416AD}" xr6:coauthVersionLast="47" xr6:coauthVersionMax="47" xr10:uidLastSave="{00000000-0000-0000-0000-000000000000}"/>
  <bookViews>
    <workbookView xWindow="-120" yWindow="-120" windowWidth="29040" windowHeight="15840" tabRatio="917" xr2:uid="{00000000-000D-0000-FFFF-FFFF00000000}"/>
  </bookViews>
  <sheets>
    <sheet name="НПФ в управлінні" sheetId="47" r:id="rId1"/>
    <sheet name="Адміністрування НПФ" sheetId="4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a11" localSheetId="1" hidden="1">{#N/A,#N/A,FALSE,"т02бд"}</definedName>
    <definedName name="____________________a11" localSheetId="0" hidden="1">{#N/A,#N/A,FALSE,"т02бд"}</definedName>
    <definedName name="____________________a11" hidden="1">{#N/A,#N/A,FALSE,"т02бд"}</definedName>
    <definedName name="____________________t06" localSheetId="1" hidden="1">{#N/A,#N/A,FALSE,"т04"}</definedName>
    <definedName name="____________________t06" localSheetId="0" hidden="1">{#N/A,#N/A,FALSE,"т04"}</definedName>
    <definedName name="____________________t06" hidden="1">{#N/A,#N/A,FALSE,"т04"}</definedName>
    <definedName name="__________________a11" localSheetId="1" hidden="1">{#N/A,#N/A,FALSE,"т02бд"}</definedName>
    <definedName name="__________________a11" localSheetId="0" hidden="1">{#N/A,#N/A,FALSE,"т02бд"}</definedName>
    <definedName name="__________________a11" hidden="1">{#N/A,#N/A,FALSE,"т02бд"}</definedName>
    <definedName name="__________________t06" localSheetId="1" hidden="1">{#N/A,#N/A,FALSE,"т04"}</definedName>
    <definedName name="__________________t06" localSheetId="0" hidden="1">{#N/A,#N/A,FALSE,"т04"}</definedName>
    <definedName name="__________________t06" hidden="1">{#N/A,#N/A,FALSE,"т04"}</definedName>
    <definedName name="________________a11" localSheetId="1" hidden="1">{#N/A,#N/A,FALSE,"т02бд"}</definedName>
    <definedName name="________________a11" localSheetId="0" hidden="1">{#N/A,#N/A,FALSE,"т02бд"}</definedName>
    <definedName name="________________a11" hidden="1">{#N/A,#N/A,FALSE,"т02бд"}</definedName>
    <definedName name="________________t06" localSheetId="1" hidden="1">{#N/A,#N/A,FALSE,"т04"}</definedName>
    <definedName name="________________t06" localSheetId="0" hidden="1">{#N/A,#N/A,FALSE,"т04"}</definedName>
    <definedName name="________________t06" hidden="1">{#N/A,#N/A,FALSE,"т04"}</definedName>
    <definedName name="______________a11" localSheetId="1" hidden="1">{#N/A,#N/A,FALSE,"т02бд"}</definedName>
    <definedName name="______________a11" localSheetId="0" hidden="1">{#N/A,#N/A,FALSE,"т02бд"}</definedName>
    <definedName name="______________a11" hidden="1">{#N/A,#N/A,FALSE,"т02бд"}</definedName>
    <definedName name="______________t06" localSheetId="1" hidden="1">{#N/A,#N/A,FALSE,"т04"}</definedName>
    <definedName name="______________t06" localSheetId="0" hidden="1">{#N/A,#N/A,FALSE,"т04"}</definedName>
    <definedName name="______________t06" hidden="1">{#N/A,#N/A,FALSE,"т04"}</definedName>
    <definedName name="____________a11" localSheetId="1" hidden="1">{#N/A,#N/A,FALSE,"т02бд"}</definedName>
    <definedName name="____________a11" localSheetId="0" hidden="1">{#N/A,#N/A,FALSE,"т02бд"}</definedName>
    <definedName name="____________a11" hidden="1">{#N/A,#N/A,FALSE,"т02бд"}</definedName>
    <definedName name="____________t06" localSheetId="1" hidden="1">{#N/A,#N/A,FALSE,"т04"}</definedName>
    <definedName name="____________t06" localSheetId="0" hidden="1">{#N/A,#N/A,FALSE,"т04"}</definedName>
    <definedName name="____________t06" hidden="1">{#N/A,#N/A,FALSE,"т04"}</definedName>
    <definedName name="___________a11" localSheetId="1" hidden="1">{#N/A,#N/A,FALSE,"т02бд"}</definedName>
    <definedName name="___________a11" localSheetId="0" hidden="1">{#N/A,#N/A,FALSE,"т02бд"}</definedName>
    <definedName name="___________a11" hidden="1">{#N/A,#N/A,FALSE,"т02бд"}</definedName>
    <definedName name="___________t06" localSheetId="1" hidden="1">{#N/A,#N/A,FALSE,"т04"}</definedName>
    <definedName name="___________t06" localSheetId="0" hidden="1">{#N/A,#N/A,FALSE,"т04"}</definedName>
    <definedName name="___________t06" hidden="1">{#N/A,#N/A,FALSE,"т04"}</definedName>
    <definedName name="__________a11" localSheetId="1" hidden="1">{#N/A,#N/A,FALSE,"т02бд"}</definedName>
    <definedName name="__________a11" localSheetId="0" hidden="1">{#N/A,#N/A,FALSE,"т02бд"}</definedName>
    <definedName name="__________a11" hidden="1">{#N/A,#N/A,FALSE,"т02бд"}</definedName>
    <definedName name="__________t06" localSheetId="1" hidden="1">{#N/A,#N/A,FALSE,"т04"}</definedName>
    <definedName name="__________t06" localSheetId="0" hidden="1">{#N/A,#N/A,FALSE,"т04"}</definedName>
    <definedName name="__________t06" hidden="1">{#N/A,#N/A,FALSE,"т04"}</definedName>
    <definedName name="________a11" localSheetId="1" hidden="1">{#N/A,#N/A,FALSE,"т02бд"}</definedName>
    <definedName name="________a11" localSheetId="0" hidden="1">{#N/A,#N/A,FALSE,"т02бд"}</definedName>
    <definedName name="________a11" hidden="1">{#N/A,#N/A,FALSE,"т02бд"}</definedName>
    <definedName name="________t06" localSheetId="1" hidden="1">{#N/A,#N/A,FALSE,"т04"}</definedName>
    <definedName name="________t06" localSheetId="0" hidden="1">{#N/A,#N/A,FALSE,"т04"}</definedName>
    <definedName name="________t06" hidden="1">{#N/A,#N/A,FALSE,"т04"}</definedName>
    <definedName name="_______a11" localSheetId="1" hidden="1">{#N/A,#N/A,FALSE,"т02бд"}</definedName>
    <definedName name="_______a11" localSheetId="0" hidden="1">{#N/A,#N/A,FALSE,"т02бд"}</definedName>
    <definedName name="_______a11" hidden="1">{#N/A,#N/A,FALSE,"т02бд"}</definedName>
    <definedName name="_______t06" localSheetId="1" hidden="1">{#N/A,#N/A,FALSE,"т04"}</definedName>
    <definedName name="_______t06" localSheetId="0" hidden="1">{#N/A,#N/A,FALSE,"т04"}</definedName>
    <definedName name="_______t06" hidden="1">{#N/A,#N/A,FALSE,"т04"}</definedName>
    <definedName name="______a11" localSheetId="1" hidden="1">{#N/A,#N/A,FALSE,"т02бд"}</definedName>
    <definedName name="______a11" localSheetId="0" hidden="1">{#N/A,#N/A,FALSE,"т02бд"}</definedName>
    <definedName name="______a11" hidden="1">{#N/A,#N/A,FALSE,"т02бд"}</definedName>
    <definedName name="______t06" localSheetId="1" hidden="1">{#N/A,#N/A,FALSE,"т04"}</definedName>
    <definedName name="______t06" localSheetId="0" hidden="1">{#N/A,#N/A,FALSE,"т04"}</definedName>
    <definedName name="______t06" hidden="1">{#N/A,#N/A,FALSE,"т04"}</definedName>
    <definedName name="____a11" localSheetId="1" hidden="1">{#N/A,#N/A,FALSE,"т02бд"}</definedName>
    <definedName name="____a11" localSheetId="0" hidden="1">{#N/A,#N/A,FALSE,"т02бд"}</definedName>
    <definedName name="____a11" hidden="1">{#N/A,#N/A,FALSE,"т02бд"}</definedName>
    <definedName name="____t06" localSheetId="1" hidden="1">{#N/A,#N/A,FALSE,"т04"}</definedName>
    <definedName name="____t06" localSheetId="0" hidden="1">{#N/A,#N/A,FALSE,"т04"}</definedName>
    <definedName name="____t06" hidden="1">{#N/A,#N/A,FALSE,"т04"}</definedName>
    <definedName name="___a11" localSheetId="1" hidden="1">{#N/A,#N/A,FALSE,"т02бд"}</definedName>
    <definedName name="___a11" localSheetId="0" hidden="1">{#N/A,#N/A,FALSE,"т02бд"}</definedName>
    <definedName name="___a11" hidden="1">{#N/A,#N/A,FALSE,"т02бд"}</definedName>
    <definedName name="___t06" localSheetId="1" hidden="1">{#N/A,#N/A,FALSE,"т04"}</definedName>
    <definedName name="___t06" localSheetId="0" hidden="1">{#N/A,#N/A,FALSE,"т04"}</definedName>
    <definedName name="___t06" hidden="1">{#N/A,#N/A,FALSE,"т04"}</definedName>
    <definedName name="__a11" localSheetId="1" hidden="1">{#N/A,#N/A,FALSE,"т02бд"}</definedName>
    <definedName name="__a11" localSheetId="0" hidden="1">{#N/A,#N/A,FALSE,"т02бд"}</definedName>
    <definedName name="__a11" hidden="1">{#N/A,#N/A,FALSE,"т02бд"}</definedName>
    <definedName name="__t06" localSheetId="1" hidden="1">{#N/A,#N/A,FALSE,"т04"}</definedName>
    <definedName name="__t06" localSheetId="0" hidden="1">{#N/A,#N/A,FALSE,"т04"}</definedName>
    <definedName name="__t06" hidden="1">{#N/A,#N/A,FALSE,"т04"}</definedName>
    <definedName name="_18_Лют_09" localSheetId="1">#REF!</definedName>
    <definedName name="_18_Лют_09" localSheetId="0">#REF!</definedName>
    <definedName name="_18_Лют_09">#REF!</definedName>
    <definedName name="_19_Лют_09" localSheetId="1">#REF!</definedName>
    <definedName name="_19_Лют_09" localSheetId="0">#REF!</definedName>
    <definedName name="_19_Лют_09">#REF!</definedName>
    <definedName name="_19_Лют_09_ВЧА" localSheetId="1">#REF!</definedName>
    <definedName name="_19_Лют_09_ВЧА" localSheetId="0">#REF!</definedName>
    <definedName name="_19_Лют_09_ВЧА">#REF!</definedName>
    <definedName name="_a11" localSheetId="1" hidden="1">{#N/A,#N/A,FALSE,"т02бд"}</definedName>
    <definedName name="_a11" localSheetId="0" hidden="1">{#N/A,#N/A,FALSE,"т02бд"}</definedName>
    <definedName name="_a11" hidden="1">{#N/A,#N/A,FALSE,"т02бд"}</definedName>
    <definedName name="_t06" localSheetId="1" hidden="1">{#N/A,#N/A,FALSE,"т04"}</definedName>
    <definedName name="_t06" localSheetId="0" hidden="1">{#N/A,#N/A,FALSE,"т04"}</definedName>
    <definedName name="_t06" hidden="1">{#N/A,#N/A,FALSE,"т04"}</definedName>
    <definedName name="BAZA">'[1]Мульт-ор М2, швидкість'!$E$1:$E$65536</definedName>
    <definedName name="cevv" localSheetId="1">[2]табл1!#REF!</definedName>
    <definedName name="cevv" localSheetId="0">[3]табл1!#REF!</definedName>
    <definedName name="cevv">[2]табл1!#REF!</definedName>
    <definedName name="d" localSheetId="1" hidden="1">{#N/A,#N/A,FALSE,"т02бд"}</definedName>
    <definedName name="d" localSheetId="0" hidden="1">{#N/A,#N/A,FALSE,"т02бд"}</definedName>
    <definedName name="d" hidden="1">{#N/A,#N/A,FALSE,"т02бд"}</definedName>
    <definedName name="ic" localSheetId="1" hidden="1">{#N/A,#N/A,FALSE,"т02бд"}</definedName>
    <definedName name="ic" localSheetId="0" hidden="1">{#N/A,#N/A,FALSE,"т02бд"}</definedName>
    <definedName name="ic" hidden="1">{#N/A,#N/A,FALSE,"т02бд"}</definedName>
    <definedName name="ICC_2008" localSheetId="1" hidden="1">{#N/A,#N/A,FALSE,"т02бд"}</definedName>
    <definedName name="ICC_2008" localSheetId="0" hidden="1">{#N/A,#N/A,FALSE,"т02бд"}</definedName>
    <definedName name="ICC_2008" hidden="1">{#N/A,#N/A,FALSE,"т02бд"}</definedName>
    <definedName name="q" localSheetId="1" hidden="1">{#N/A,#N/A,FALSE,"т02бд"}</definedName>
    <definedName name="q" localSheetId="0" hidden="1">{#N/A,#N/A,FALSE,"т02бд"}</definedName>
    <definedName name="q" hidden="1">{#N/A,#N/A,FALSE,"т02бд"}</definedName>
    <definedName name="tt" localSheetId="1" hidden="1">{#N/A,#N/A,FALSE,"т02бд"}</definedName>
    <definedName name="tt" localSheetId="0" hidden="1">{#N/A,#N/A,FALSE,"т02бд"}</definedName>
    <definedName name="tt" hidden="1">{#N/A,#N/A,FALSE,"т02бд"}</definedName>
    <definedName name="V">'[4]146024'!$A$1:$K$1</definedName>
    <definedName name="ven_vcha" localSheetId="1" hidden="1">{#N/A,#N/A,FALSE,"т02бд"}</definedName>
    <definedName name="ven_vcha" localSheetId="0" hidden="1">{#N/A,#N/A,FALSE,"т02бд"}</definedName>
    <definedName name="ven_vcha" hidden="1">{#N/A,#N/A,FALSE,"т02бд"}</definedName>
    <definedName name="wrn.04." localSheetId="1" hidden="1">{#N/A,#N/A,FALSE,"т02бд"}</definedName>
    <definedName name="wrn.04." localSheetId="0" hidden="1">{#N/A,#N/A,FALSE,"т02бд"}</definedName>
    <definedName name="wrn.04." hidden="1">{#N/A,#N/A,FALSE,"т02бд"}</definedName>
    <definedName name="wrn.д02." localSheetId="1" hidden="1">{#N/A,#N/A,FALSE,"т02бд"}</definedName>
    <definedName name="wrn.д02." localSheetId="0" hidden="1">{#N/A,#N/A,FALSE,"т02бд"}</definedName>
    <definedName name="wrn.д02." hidden="1">{#N/A,#N/A,FALSE,"т02бд"}</definedName>
    <definedName name="wrn.т171банки." localSheetId="1" hidden="1">{#N/A,#N/A,FALSE,"т17-1банки (2)"}</definedName>
    <definedName name="wrn.т171банки." localSheetId="0" hidden="1">{#N/A,#N/A,FALSE,"т17-1банки (2)"}</definedName>
    <definedName name="wrn.т171банки." hidden="1">{#N/A,#N/A,FALSE,"т17-1банки (2)"}</definedName>
    <definedName name="_xlnm.Database" localSheetId="1">#REF!</definedName>
    <definedName name="_xlnm.Database" localSheetId="0">#REF!</definedName>
    <definedName name="_xlnm.Database">#REF!</definedName>
    <definedName name="ГЦ" localSheetId="1" hidden="1">{#N/A,#N/A,FALSE,"т02бд"}</definedName>
    <definedName name="ГЦ" localSheetId="0" hidden="1">{#N/A,#N/A,FALSE,"т02бд"}</definedName>
    <definedName name="ГЦ" hidden="1">{#N/A,#N/A,FALSE,"т02бд"}</definedName>
    <definedName name="д17.1">'[5]д17-1'!$A$1:$H$1</definedName>
    <definedName name="ее" localSheetId="1" hidden="1">{#N/A,#N/A,FALSE,"т02бд"}</definedName>
    <definedName name="ее" localSheetId="0" hidden="1">{#N/A,#N/A,FALSE,"т02бд"}</definedName>
    <definedName name="ее" hidden="1">{#N/A,#N/A,FALSE,"т02бд"}</definedName>
    <definedName name="збз1998" localSheetId="1">#REF!</definedName>
    <definedName name="збз1998" localSheetId="0">#REF!</definedName>
    <definedName name="збз1998">#REF!</definedName>
    <definedName name="ии" localSheetId="1" hidden="1">{#N/A,#N/A,FALSE,"т02бд"}</definedName>
    <definedName name="ии" localSheetId="0" hidden="1">{#N/A,#N/A,FALSE,"т02бд"}</definedName>
    <definedName name="ии" hidden="1">{#N/A,#N/A,FALSE,"т02бд"}</definedName>
    <definedName name="іі" localSheetId="1" hidden="1">{#N/A,#N/A,FALSE,"т02бд"}</definedName>
    <definedName name="іі" localSheetId="0" hidden="1">{#N/A,#N/A,FALSE,"т02бд"}</definedName>
    <definedName name="іі" hidden="1">{#N/A,#N/A,FALSE,"т02бд"}</definedName>
    <definedName name="квітень" localSheetId="1" hidden="1">{#N/A,#N/A,FALSE,"т17-1банки (2)"}</definedName>
    <definedName name="квітень" localSheetId="0" hidden="1">{#N/A,#N/A,FALSE,"т17-1банки (2)"}</definedName>
    <definedName name="квітень" hidden="1">{#N/A,#N/A,FALSE,"т17-1банки (2)"}</definedName>
    <definedName name="ке" localSheetId="1" hidden="1">{#N/A,#N/A,FALSE,"т17-1банки (2)"}</definedName>
    <definedName name="ке" localSheetId="0" hidden="1">{#N/A,#N/A,FALSE,"т17-1банки (2)"}</definedName>
    <definedName name="ке" hidden="1">{#N/A,#N/A,FALSE,"т17-1банки (2)"}</definedName>
    <definedName name="М2">'[1]Мульт-ор М2, швидкість'!$C$1:$C$65536</definedName>
    <definedName name="нн" localSheetId="1" hidden="1">{#N/A,#N/A,FALSE,"т02бд"}</definedName>
    <definedName name="нн" localSheetId="0" hidden="1">{#N/A,#N/A,FALSE,"т02бд"}</definedName>
    <definedName name="нн" hidden="1">{#N/A,#N/A,FALSE,"т02бд"}</definedName>
    <definedName name="Список">'[4]146024'!$A$8:$A$88</definedName>
    <definedName name="стельм." localSheetId="1" hidden="1">{#N/A,#N/A,FALSE,"т17-1банки (2)"}</definedName>
    <definedName name="стельм." localSheetId="0" hidden="1">{#N/A,#N/A,FALSE,"т17-1банки (2)"}</definedName>
    <definedName name="стельм." hidden="1">{#N/A,#N/A,FALSE,"т17-1банки (2)"}</definedName>
    <definedName name="т01" localSheetId="1">#REF!</definedName>
    <definedName name="т01" localSheetId="0">#REF!</definedName>
    <definedName name="т01">#REF!</definedName>
    <definedName name="т05" localSheetId="1" hidden="1">{#N/A,#N/A,FALSE,"т04"}</definedName>
    <definedName name="т05" localSheetId="0" hidden="1">{#N/A,#N/A,FALSE,"т04"}</definedName>
    <definedName name="т05" hidden="1">{#N/A,#N/A,FALSE,"т04"}</definedName>
    <definedName name="т06" localSheetId="1">#REF!</definedName>
    <definedName name="т06" localSheetId="0">#REF!</definedName>
    <definedName name="т06">#REF!</definedName>
    <definedName name="т07КБ98">'[6]т07(98)'!$A$1</definedName>
    <definedName name="т09СЕ98">'[7]т09(98) по сек-рам ек-ки'!$A$1</definedName>
    <definedName name="т15">[8]т15!$A$1</definedName>
    <definedName name="т17.1">'[9]т17-1(шаблон)'!$A$1:$H$1</definedName>
    <definedName name="т17.1.2001">'[9]т17-1(шаблон)'!$A$1:$H$1</definedName>
    <definedName name="т17.1обл2001">'[9]т17-1(шаблон)'!$A$1:$H$1</definedName>
    <definedName name="т17.2" localSheetId="1">#REF!</definedName>
    <definedName name="т17.2" localSheetId="0">#REF!</definedName>
    <definedName name="т17.2">#REF!</definedName>
    <definedName name="т17.2.2001">'[10]т17-2 '!$A$1</definedName>
    <definedName name="т17.3">'[10]т17-3'!$A$1:$L$2</definedName>
    <definedName name="т17.3.2001">'[10]т17-2 '!$A$1</definedName>
    <definedName name="т17.4" localSheetId="1">#REF!</definedName>
    <definedName name="т17.4" localSheetId="0">#REF!</definedName>
    <definedName name="т17.4">#REF!</definedName>
    <definedName name="т17.4.1999" localSheetId="1">#REF!</definedName>
    <definedName name="т17.4.1999" localSheetId="0">#REF!</definedName>
    <definedName name="т17.4.1999">#REF!</definedName>
    <definedName name="т17.4.2001" localSheetId="1">#REF!</definedName>
    <definedName name="т17.4.2001" localSheetId="0">#REF!</definedName>
    <definedName name="т17.4.2001">#REF!</definedName>
    <definedName name="т17.5" localSheetId="1">#REF!</definedName>
    <definedName name="т17.5" localSheetId="0">#REF!</definedName>
    <definedName name="т17.5">#REF!</definedName>
    <definedName name="т17.5.2001" localSheetId="1">#REF!</definedName>
    <definedName name="т17.5.2001" localSheetId="0">#REF!</definedName>
    <definedName name="т17.5.2001">#REF!</definedName>
    <definedName name="т17.7" localSheetId="1">#REF!</definedName>
    <definedName name="т17.7" localSheetId="0">#REF!</definedName>
    <definedName name="т17.7">#REF!</definedName>
    <definedName name="т17мб">'[11]т17мб(шаблон)'!$A$1</definedName>
    <definedName name="Усі_банки">'[4]146024'!$A$8:$K$88</definedName>
    <definedName name="ц" localSheetId="1" hidden="1">{#N/A,#N/A,FALSE,"т02бд"}</definedName>
    <definedName name="ц" localSheetId="0" hidden="1">{#N/A,#N/A,FALSE,"т02бд"}</definedName>
    <definedName name="ц" hidden="1">{#N/A,#N/A,FALSE,"т02бд"}</definedName>
    <definedName name="цеу" localSheetId="1" hidden="1">{#N/A,#N/A,FALSE,"т02бд"}</definedName>
    <definedName name="цеу" localSheetId="0" hidden="1">{#N/A,#N/A,FALSE,"т02бд"}</definedName>
    <definedName name="цеу" hidden="1">{#N/A,#N/A,FALSE,"т02бд"}</definedName>
    <definedName name="черв" localSheetId="1" hidden="1">{#N/A,#N/A,FALSE,"т02бд"}</definedName>
    <definedName name="черв" localSheetId="0" hidden="1">{#N/A,#N/A,FALSE,"т02бд"}</definedName>
    <definedName name="черв" hidden="1">{#N/A,#N/A,FALSE,"т02бд"}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1" i="48" l="1"/>
  <c r="L360" i="48"/>
  <c r="H360" i="48"/>
  <c r="K285" i="48"/>
  <c r="J282" i="48"/>
  <c r="E137" i="48"/>
  <c r="F137" i="48" s="1"/>
  <c r="N18" i="48" l="1"/>
  <c r="H361" i="48" l="1"/>
  <c r="K399" i="48" l="1"/>
  <c r="J399" i="48"/>
  <c r="K398" i="48"/>
  <c r="J398" i="48"/>
  <c r="K397" i="48"/>
  <c r="J397" i="48"/>
  <c r="K396" i="48"/>
  <c r="J396" i="48"/>
  <c r="K395" i="48"/>
  <c r="J395" i="48"/>
  <c r="K394" i="48"/>
  <c r="J394" i="48"/>
  <c r="K393" i="48"/>
  <c r="J393" i="48"/>
  <c r="K392" i="48"/>
  <c r="J392" i="48"/>
  <c r="I399" i="48"/>
  <c r="H399" i="48"/>
  <c r="I397" i="48"/>
  <c r="H397" i="48"/>
  <c r="I396" i="48"/>
  <c r="H396" i="48"/>
  <c r="I395" i="48"/>
  <c r="H395" i="48"/>
  <c r="I394" i="48"/>
  <c r="H394" i="48"/>
  <c r="I393" i="48"/>
  <c r="H393" i="48"/>
  <c r="I392" i="48"/>
  <c r="H392" i="48"/>
  <c r="F316" i="48" l="1"/>
  <c r="E316" i="48"/>
  <c r="D316" i="48"/>
  <c r="C316" i="48"/>
  <c r="B316" i="48"/>
  <c r="F302" i="48"/>
  <c r="E302" i="48"/>
  <c r="D302" i="48"/>
  <c r="C302" i="48"/>
  <c r="B302" i="48"/>
  <c r="F309" i="48"/>
  <c r="E309" i="48"/>
  <c r="D309" i="48"/>
  <c r="C309" i="48"/>
  <c r="B309" i="48"/>
  <c r="J285" i="48"/>
  <c r="L285" i="48" s="1"/>
  <c r="I285" i="48"/>
  <c r="H285" i="48"/>
  <c r="K282" i="48"/>
  <c r="I282" i="48"/>
  <c r="H282" i="48"/>
  <c r="N25" i="48"/>
  <c r="N24" i="48"/>
  <c r="N23" i="48"/>
  <c r="N22" i="48"/>
  <c r="N21" i="48"/>
  <c r="N20" i="48"/>
  <c r="N19" i="48"/>
  <c r="N17" i="48"/>
  <c r="M25" i="48"/>
  <c r="M24" i="48"/>
  <c r="M13" i="48"/>
  <c r="M14" i="48"/>
  <c r="M15" i="48"/>
  <c r="M16" i="48"/>
  <c r="M17" i="48"/>
  <c r="M18" i="48"/>
  <c r="M19" i="48"/>
  <c r="M20" i="48"/>
  <c r="M21" i="48"/>
  <c r="M22" i="48"/>
  <c r="M23" i="48"/>
  <c r="M12" i="48"/>
  <c r="C25" i="47"/>
  <c r="C27" i="47" s="1"/>
  <c r="B25" i="47"/>
  <c r="B27" i="47" s="1"/>
  <c r="B16" i="47"/>
  <c r="L282" i="48" l="1"/>
  <c r="L26" i="47"/>
  <c r="J26" i="47"/>
  <c r="K26" i="47"/>
  <c r="K24" i="47"/>
  <c r="K23" i="47"/>
  <c r="K22" i="47"/>
  <c r="G25" i="47"/>
  <c r="G27" i="47" s="1"/>
  <c r="F25" i="47"/>
  <c r="F27" i="47" s="1"/>
  <c r="E25" i="47"/>
  <c r="E27" i="47" s="1"/>
  <c r="D25" i="47"/>
  <c r="D27" i="47" s="1"/>
  <c r="F15" i="47"/>
  <c r="F14" i="47"/>
  <c r="F13" i="47"/>
  <c r="F7" i="47"/>
  <c r="G15" i="47"/>
  <c r="H13" i="47"/>
  <c r="G14" i="47"/>
  <c r="G13" i="47"/>
  <c r="D16" i="47"/>
  <c r="G8" i="47"/>
  <c r="G7" i="47"/>
  <c r="G6" i="47"/>
  <c r="G5" i="47"/>
  <c r="H7" i="47"/>
  <c r="F5" i="47"/>
  <c r="I360" i="48" l="1"/>
  <c r="M11" i="48"/>
  <c r="K361" i="48" l="1"/>
  <c r="J361" i="48"/>
  <c r="I361" i="48"/>
  <c r="C16" i="47" l="1"/>
  <c r="H8" i="47"/>
  <c r="H5" i="47"/>
  <c r="H6" i="47"/>
  <c r="N294" i="48" l="1"/>
  <c r="O294" i="48" s="1"/>
  <c r="N293" i="48"/>
  <c r="O293" i="48" s="1"/>
  <c r="N292" i="48"/>
  <c r="O292" i="48" s="1"/>
  <c r="J294" i="48"/>
  <c r="K294" i="48" s="1"/>
  <c r="J293" i="48"/>
  <c r="K293" i="48" s="1"/>
  <c r="J292" i="48"/>
  <c r="K292" i="48" s="1"/>
  <c r="H292" i="48"/>
  <c r="N23" i="47" l="1"/>
  <c r="J23" i="47"/>
  <c r="N22" i="47"/>
  <c r="H15" i="47"/>
  <c r="H14" i="47"/>
  <c r="E16" i="47"/>
  <c r="G16" i="47" l="1"/>
  <c r="F16" i="47"/>
  <c r="H16" i="47"/>
  <c r="F134" i="48"/>
  <c r="H25" i="47" l="1"/>
  <c r="J25" i="47" l="1"/>
  <c r="K25" i="47"/>
  <c r="L25" i="47"/>
  <c r="M24" i="47"/>
  <c r="L22" i="47"/>
  <c r="H294" i="48" l="1"/>
  <c r="L292" i="48"/>
  <c r="M22" i="47"/>
  <c r="J24" i="47"/>
  <c r="J22" i="47"/>
  <c r="F8" i="47"/>
  <c r="F6" i="47"/>
  <c r="K360" i="48" l="1"/>
  <c r="J360" i="48"/>
  <c r="B209" i="48" l="1"/>
  <c r="G209" i="48" s="1"/>
  <c r="F209" i="48" l="1"/>
  <c r="B141" i="48"/>
  <c r="B93" i="48"/>
  <c r="B71" i="48"/>
  <c r="F142" i="48" l="1"/>
  <c r="F141" i="48"/>
  <c r="G94" i="48"/>
  <c r="F94" i="48"/>
  <c r="F93" i="48"/>
  <c r="G93" i="48"/>
  <c r="E142" i="48"/>
  <c r="E141" i="48"/>
  <c r="M26" i="47"/>
  <c r="B249" i="48" l="1"/>
  <c r="B225" i="48"/>
  <c r="B199" i="48"/>
  <c r="D157" i="48"/>
  <c r="C157" i="48"/>
  <c r="B157" i="48" l="1"/>
  <c r="B402" i="48" l="1"/>
  <c r="I25" i="47" l="1"/>
  <c r="M25" i="47" l="1"/>
  <c r="B244" i="48"/>
  <c r="B220" i="48"/>
  <c r="B194" i="48"/>
  <c r="D152" i="48"/>
  <c r="C152" i="48"/>
  <c r="B152" i="48" l="1"/>
  <c r="L24" i="47"/>
  <c r="M23" i="47"/>
  <c r="L23" i="47"/>
  <c r="L294" i="48" l="1"/>
  <c r="M294" i="48" s="1"/>
  <c r="L293" i="48"/>
  <c r="M293" i="48" s="1"/>
  <c r="M292" i="48"/>
  <c r="I294" i="48"/>
  <c r="H293" i="48"/>
  <c r="I293" i="48" s="1"/>
  <c r="I292" i="48"/>
  <c r="C402" i="48" l="1"/>
  <c r="D26" i="48"/>
  <c r="C26" i="48"/>
  <c r="G360" i="48"/>
  <c r="B26" i="48" l="1"/>
  <c r="N27" i="48" l="1"/>
  <c r="M26" i="48"/>
  <c r="M27" i="48"/>
  <c r="N26" i="48"/>
  <c r="D9" i="48"/>
  <c r="C9" i="48"/>
  <c r="B9" i="48" l="1"/>
  <c r="M10" i="48" l="1"/>
  <c r="M9" i="48"/>
  <c r="D148" i="48"/>
  <c r="C148" i="48"/>
  <c r="B148" i="48" l="1"/>
  <c r="D147" i="48" l="1"/>
  <c r="C147" i="48"/>
  <c r="B52" i="48"/>
  <c r="B147" i="48" l="1"/>
  <c r="E295" i="48" l="1"/>
  <c r="D295" i="48"/>
  <c r="C295" i="48"/>
  <c r="N295" i="48" s="1"/>
  <c r="O295" i="48" s="1"/>
  <c r="L295" i="48" l="1"/>
  <c r="M295" i="48" s="1"/>
  <c r="B295" i="48"/>
  <c r="J295" i="48" s="1"/>
  <c r="K295" i="48" s="1"/>
  <c r="F295" i="48"/>
  <c r="B400" i="48"/>
  <c r="C400" i="48"/>
  <c r="C401" i="48" s="1"/>
  <c r="D400" i="48"/>
  <c r="F400" i="48"/>
  <c r="D402" i="48"/>
  <c r="F402" i="48"/>
  <c r="I402" i="48" l="1"/>
  <c r="K402" i="48"/>
  <c r="I400" i="48"/>
  <c r="K400" i="48"/>
  <c r="H295" i="48"/>
  <c r="I295" i="48" s="1"/>
  <c r="B401" i="48"/>
  <c r="H27" i="47"/>
  <c r="K27" i="47" s="1"/>
  <c r="F401" i="48"/>
  <c r="D401" i="48"/>
  <c r="E400" i="48"/>
  <c r="E402" i="48"/>
  <c r="J400" i="48" l="1"/>
  <c r="H400" i="48"/>
  <c r="K401" i="48"/>
  <c r="I401" i="48"/>
  <c r="J402" i="48"/>
  <c r="H402" i="48"/>
  <c r="L27" i="47"/>
  <c r="J27" i="47"/>
  <c r="M27" i="47"/>
  <c r="E401" i="48"/>
  <c r="H401" i="48" l="1"/>
  <c r="J401" i="48"/>
  <c r="B259" i="48"/>
  <c r="B235" i="48"/>
  <c r="G235" i="48" l="1"/>
  <c r="F235" i="48"/>
  <c r="F260" i="48"/>
  <c r="G259" i="48"/>
  <c r="G260" i="48"/>
  <c r="F259" i="48"/>
  <c r="D167" i="48"/>
  <c r="C167" i="48"/>
  <c r="B120" i="48"/>
  <c r="B72" i="48"/>
  <c r="D146" i="48"/>
  <c r="C146" i="48"/>
  <c r="B50" i="48"/>
  <c r="D5" i="48"/>
  <c r="C5" i="48"/>
  <c r="B167" i="48" l="1"/>
  <c r="B5" i="48"/>
  <c r="B146" i="48"/>
  <c r="N167" i="48" l="1"/>
  <c r="M167" i="48"/>
  <c r="N24" i="47"/>
  <c r="I27" i="47" l="1"/>
  <c r="N27" i="47" s="1"/>
  <c r="N25" i="47"/>
</calcChain>
</file>

<file path=xl/sharedStrings.xml><?xml version="1.0" encoding="utf-8"?>
<sst xmlns="http://schemas.openxmlformats.org/spreadsheetml/2006/main" count="342" uniqueCount="133">
  <si>
    <t>Всього</t>
  </si>
  <si>
    <t>Відкриті</t>
  </si>
  <si>
    <t>Інші активи</t>
  </si>
  <si>
    <t>Нерухомість</t>
  </si>
  <si>
    <t>Акції</t>
  </si>
  <si>
    <t>Цінні папери</t>
  </si>
  <si>
    <t>Банківські метали</t>
  </si>
  <si>
    <t>-</t>
  </si>
  <si>
    <t>Грошові кошти</t>
  </si>
  <si>
    <t>Вид НПФ</t>
  </si>
  <si>
    <t>Корпоративні</t>
  </si>
  <si>
    <t>Професійні</t>
  </si>
  <si>
    <t>Кількість НПФ, щодо яких подано звітність</t>
  </si>
  <si>
    <t>Актив / Вид НПФ</t>
  </si>
  <si>
    <t>Кількість КУА, що мають активи НПФ в управлінні</t>
  </si>
  <si>
    <t>Облігації державні (у т. ч. ОВДП)</t>
  </si>
  <si>
    <t xml:space="preserve"> </t>
  </si>
  <si>
    <t>Дата</t>
  </si>
  <si>
    <t>Разом</t>
  </si>
  <si>
    <t>Усі НПФ (без КНПФ НБУ)</t>
  </si>
  <si>
    <t>Усі НПФ (із КНПФ НБУ)*</t>
  </si>
  <si>
    <t>частка ЦП</t>
  </si>
  <si>
    <t>КНПФ НБУ</t>
  </si>
  <si>
    <t>Активи, млн грн</t>
  </si>
  <si>
    <t>(млн грн)</t>
  </si>
  <si>
    <t>Всього*</t>
  </si>
  <si>
    <t>Разом**</t>
  </si>
  <si>
    <t>Кількість учасників НПФ*</t>
  </si>
  <si>
    <t>Всього, осіб</t>
  </si>
  <si>
    <t>жінок</t>
  </si>
  <si>
    <t>чоловіків</t>
  </si>
  <si>
    <t>жінок віком до 25 років включно</t>
  </si>
  <si>
    <t>жінок віком від 25 до 50 років включно</t>
  </si>
  <si>
    <t>жінок віком від 50 до 60 років включно</t>
  </si>
  <si>
    <t>жінок віком понад 60 років</t>
  </si>
  <si>
    <t>чоловіків віком до 25 років включно</t>
  </si>
  <si>
    <t>чоловіків віком від 25 до 50 років включно</t>
  </si>
  <si>
    <t>чоловіків віком від 50 до 60 років включно</t>
  </si>
  <si>
    <t>чоловіків віком понад 60 років</t>
  </si>
  <si>
    <t>Дата / Період</t>
  </si>
  <si>
    <t>Кількість укладених пенсійних контрактів, шт.</t>
  </si>
  <si>
    <t>3 кв. 2020</t>
  </si>
  <si>
    <t>Кількість вкладників НПФ, осіб</t>
  </si>
  <si>
    <t>юридичних осіб та ФОП</t>
  </si>
  <si>
    <t>фізичних осіб</t>
  </si>
  <si>
    <t>Період</t>
  </si>
  <si>
    <t>на визначений строк</t>
  </si>
  <si>
    <t xml:space="preserve"> одноразові</t>
  </si>
  <si>
    <t>перераховані до банку, страховика, іншого НПФ</t>
  </si>
  <si>
    <t>Кількість укладених пенсійних контрактів*</t>
  </si>
  <si>
    <t>4 кв. 2020</t>
  </si>
  <si>
    <t>Кількість вкладників НПФ*</t>
  </si>
  <si>
    <t>Пенсійні внески*</t>
  </si>
  <si>
    <t>Пенсійні виплати*</t>
  </si>
  <si>
    <t>Вартість активів НПФ в управлінні</t>
  </si>
  <si>
    <t>Кількість НПФ в управлінні*</t>
  </si>
  <si>
    <t>Загальна сума пенсійних коштів на індивідуальних пенсійних рахунках учасників - Сукупна ЧВА фондів, млн грн</t>
  </si>
  <si>
    <t>від юридичних осіб</t>
  </si>
  <si>
    <t>від ФОПів</t>
  </si>
  <si>
    <t>Пенсійні внески всього, млн грн</t>
  </si>
  <si>
    <t>від фізичних осіб (у т. ч. переведені до фонду)</t>
  </si>
  <si>
    <t>Пенсійні виплати всього, млн грн</t>
  </si>
  <si>
    <t>н.д.</t>
  </si>
  <si>
    <t>із вкладниками - фізичними особами (крім ФОП)</t>
  </si>
  <si>
    <t>із вкладниками - ФОП</t>
  </si>
  <si>
    <t>із вкладниками - юридичними особами</t>
  </si>
  <si>
    <t>* Без урахування корпоративного пенсійного фонду НБУ.</t>
  </si>
  <si>
    <t>1 кв. 2021</t>
  </si>
  <si>
    <t>Пенсійні активи, інвестиційний прибуток*</t>
  </si>
  <si>
    <t>Сума прибутку (збитку) від інвестування активів пенсійних фондів, млн грн</t>
  </si>
  <si>
    <t>н.д</t>
  </si>
  <si>
    <t>** За даними звітів АНПФ щодо НПФ та даними КНПФ НБУ.</t>
  </si>
  <si>
    <t>Структура активів НПФ*</t>
  </si>
  <si>
    <t>Агрегований портфель активів НПФ (із КНПФ НБУ)*</t>
  </si>
  <si>
    <t>Агрегований портфель активів НПФ (без КНПФ НБУ)</t>
  </si>
  <si>
    <t>2 кв. 2021</t>
  </si>
  <si>
    <t>Всього, млн грн</t>
  </si>
  <si>
    <t>3 кв. 2021</t>
  </si>
  <si>
    <t>Корпоративні облігації</t>
  </si>
  <si>
    <t>Агрегований портфель активів НПФ (без КНПФ НБУ)*</t>
  </si>
  <si>
    <t>* За даними звітів АНПФ щодо НПФ в адмініструванні та даними КНПФ НБУ.</t>
  </si>
  <si>
    <t>4 кв. 2021</t>
  </si>
  <si>
    <t>4 кв. 2022</t>
  </si>
  <si>
    <t>Зміна активів у ЦП за квартал</t>
  </si>
  <si>
    <t>Зміна за квартал, %</t>
  </si>
  <si>
    <t>Зміна обсягу грошей за квартал</t>
  </si>
  <si>
    <t>1 кв. 2023</t>
  </si>
  <si>
    <t>2 кв. 2023</t>
  </si>
  <si>
    <t>Зміна за рік, %</t>
  </si>
  <si>
    <t>3 кв. 2023</t>
  </si>
  <si>
    <t>3 кв. 2022</t>
  </si>
  <si>
    <t>Зміна активів у ЦП за рік</t>
  </si>
  <si>
    <t>Зміна обсягу грошей за рік</t>
  </si>
  <si>
    <t xml:space="preserve">** За даними звітів КУА щодо НПФ в управлінні та даними КНПФ НБУ. </t>
  </si>
  <si>
    <t>4 кв. 2023</t>
  </si>
  <si>
    <t>1 кв. 2024</t>
  </si>
  <si>
    <t>2 кв. 2024</t>
  </si>
  <si>
    <t>3 кв. 2024</t>
  </si>
  <si>
    <t>Професійні*</t>
  </si>
  <si>
    <t>* Без урахування двох фондів, що ліквідуються.</t>
  </si>
  <si>
    <t>Професійні**</t>
  </si>
  <si>
    <t>* Без урахування корпоративного пенсійного фонду НБУ. ** Без урахування двох фондів, що ліквідуються.</t>
  </si>
  <si>
    <t>4 кв. 2024</t>
  </si>
  <si>
    <t>Облігації місцевих позик</t>
  </si>
  <si>
    <t>Зміна за рік</t>
  </si>
  <si>
    <t>за рік</t>
  </si>
  <si>
    <t>1 кв. 2025</t>
  </si>
  <si>
    <t>2 кв. 2025</t>
  </si>
  <si>
    <t>3 кв. 2025</t>
  </si>
  <si>
    <t>4 кв. 2025</t>
  </si>
  <si>
    <t>РІК</t>
  </si>
  <si>
    <t>квартал</t>
  </si>
  <si>
    <t>за квартал</t>
  </si>
  <si>
    <t>Зміна за рік, млн грн</t>
  </si>
  <si>
    <t>1 кв. 2026</t>
  </si>
  <si>
    <t>* За даними 48 фондів станом на 30.09.2020, 54-х фондів - на 31.12.2020, 55-ти фондів - на 31.03.2021, на 30.06.2021-30.09.2023 - 57-ми фондів (окрім 31.03.2023 - 56-ти фондів), на 31.12.2023-31.03.2024 - 54-х фондів, 30.06.2024-30.09.2024 - 52-х фондів, 31.12.2024 - 49-ти фондів, 31.03.2025-30.06.2025 - 49 фондів, з 30.09.2025 - 46 фондів (з урахуванням КНПФ "СТИРОЛ", який до припинення діяльності у 2025 році отримав майже 49 млн грн внесків).</t>
  </si>
  <si>
    <t xml:space="preserve">* За даними 48 фондів станом на 30.09.2020, 54-х фондів - на 31.12.2020, 55-ти фондів - на 31.03.2021, на 30.06.2021-30.09.2023 - 57-ми фондів (окрім 31.03.2023 - 56-ти фондів), на 31.12.2023-31.03.2024 - 54-х фондів, 30.06.2024-30.09.2024 - 52-х фондів, 31.12.2024 - 49-ти фондів, 31.03.2025-30.06.2025 - 49 фондів, 30.09.2025 - 47 фондів, з 31.12.2025 - 46 фондів (з урахуванням КНПФ "СТИРОЛ", який до припинення діяльності у 2025 році здійснив виплат на суму майже 20 млн грн). </t>
  </si>
  <si>
    <t>x</t>
  </si>
  <si>
    <t>Статистика ринку управління активами НПФ за 2-й квартал 2026 року</t>
  </si>
  <si>
    <t>Зміна за 2-й квартал 2026 року</t>
  </si>
  <si>
    <t>Зміна з початку 2026 року</t>
  </si>
  <si>
    <t>Зміна активів НПФ в управлінні за 2-й квартал 2026 року, %</t>
  </si>
  <si>
    <t xml:space="preserve">Cередній розмір фонду на 30.06.2026, млн грн </t>
  </si>
  <si>
    <t>Адміністрування НПФ за 2-й квартал 2026 року</t>
  </si>
  <si>
    <t>2 кв. 2026</t>
  </si>
  <si>
    <t>Динаміка найбільших складових пенсійних активів за 2-й кв. 2026 року та за рік</t>
  </si>
  <si>
    <t>Структура активів НПФ за видами фондів та інструментами станом на 30.06.2026</t>
  </si>
  <si>
    <t>за 2-й квартал 2026 року</t>
  </si>
  <si>
    <t>* За даними 48 фондів станом на 30.09.2020, 54-х фондів - на 31.12.2020, 55-ти фондів - на 31.03.2021, на 30.06.2021-30.09.2023 - 57-ми фондів (окрім 31.03.2023 - 56-ти фондів із 99.99% активів усіх НПФ, крім КНПФ НБУ), на 31.12.2023-31.03.2024 - 54-х фондів, 30.06.2024-30.09.2024 - 52-х фондів, 31.12.2024 - 49-ти фондів, 31.03.2025-30.06.2025 - 48 фондів, 30.09.2025 - 46 фондів, 31.12.2025-31.03.2026 - 45 фондів, 30.06.2026 - 44 фонди.</t>
  </si>
  <si>
    <t>* За даними 48 фондів станом на 30.09.2020, 54-х фондів - на 31.12.2020, 55-ти фондів - на 31.03.2021, на 30.06.2021-30.09.2023 - 57-ми фондів (окрім 31.03.2023 - 56-ти фондів), на 31.12.2023-31.03.2024 - 54-х фондів, 30.06.2024-30.09.2024 - 52-х фондів, 31.12.2024 - 49-ти фондів, 31.03.2025-30.06.2025 - 48 фондів, 30.09.2025 - 46 фондів, 31.12.2025-31.03.2026 - 45 фондів, 30.06.2026 - 44 фонди.</t>
  </si>
  <si>
    <t>* За даними 48 фондів за 3 кв. 2020, 54-х фондів - 4 кв. 2020, 55-ти фондів - 1 кв. 2021, за 2 кв. 2021-3 кв. 2023 - 57-ми фондів (окрім 1 кв. 2023 - 56-ти фондів), за 4 кв. 2023-1 кв. 2024 - 54-х фондів, 2-3 кв. 2024 - 52-х фондів, 4 кв. 2024 - 49-ти фондів, 1-2 кв. 2025 - 48 фондів, 3 кв. 2025 - 46 фондів, з 4 кв. 2025-1 кв. 2026 - 45 фондів, 2 кв. 2026 - 44 фонди.</t>
  </si>
  <si>
    <t>* За даними 48 фондів за 3 кв. 2020, 54-х фондів - 4 кв. 2020, 55-ти фондів - 1 кв. 2021, за 2 кв. 2021-3 кв. 2023 - 57-ми фондів (окрім 1 кв. 2023 - 56-ти фондів), за 4 кв. 2023-1 кв. 2024 - 54-х фондів, 2-3 кв. 2024 - 52-х фондів, 4 кв. 2024 - 49-ти фондів, 1-2 кв. 2025 - 48 фондів, 3 кв. 2025 - 46 фондів, 4 кв. 2025-1 кв. 2026 - 45 фондів, 2 кв. 2026 - 44 фонди.</t>
  </si>
  <si>
    <t>* Активи НПФ в управлінні КУА, за даними звітів АНПФ щодо НПФ в адмініструванні (станом на 31.12.2021-30.09.2023 - для 57-ми фондів, на 31.12.2023-31.03.2024 - 54-х фондів, 30.06.2024-30.09.2024 - 52-х фондів, 31.12.2024 - 49-ти фондів, 31.03.2025-30.06.2025 - 48 фондів, 30.09.2025 - 46 фондів, 31.12.2025-31.03.2026 - 45 фондів, 30.06.2026 - 44 фонди.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</si>
</sst>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₴_-;\-* #,##0.00\ _₴_-;_-* &quot;-&quot;??\ _₴_-;_-@_-"/>
    <numFmt numFmtId="165" formatCode="_-* #,##0.00_₴_-;\-* #,##0.00_₴_-;_-* &quot;-&quot;??_₴_-;_-@_-"/>
    <numFmt numFmtId="166" formatCode="_(* #,##0.00_);_(* \(#,##0.00\);_(* &quot;-&quot;??_);_(@_)"/>
    <numFmt numFmtId="167" formatCode="0.0%"/>
    <numFmt numFmtId="168" formatCode="0.0"/>
    <numFmt numFmtId="169" formatCode="&quot;$&quot;#,##0_);[Red]\(&quot;$&quot;#,##0\)"/>
    <numFmt numFmtId="170" formatCode="#,##0.0"/>
    <numFmt numFmtId="171" formatCode="_-* #,##0_₴_-;\-* #,##0_₴_-;_-* &quot;-&quot;??_₴_-;_-@_-"/>
    <numFmt numFmtId="172" formatCode="#,##0_ ;\-#,##0\ "/>
    <numFmt numFmtId="173" formatCode="_-* #,##0.0_₴_-;\-* #,##0.0_₴_-;_-* &quot;-&quot;??_₴_-;_-@_-"/>
    <numFmt numFmtId="174" formatCode="_-* #,##0.000_₴_-;\-* #,##0.000_₴_-;_-* &quot;-&quot;??_₴_-;_-@_-"/>
    <numFmt numFmtId="175" formatCode="_-* #,##0.0_₴_-;\-* #,##0.0_₴_-;_-* &quot;-&quot;?_₴_-;_-@_-"/>
    <numFmt numFmtId="176" formatCode="_-* #,##0.0\ _₴_-;\-* #,##0.0\ _₴_-;_-* &quot;-&quot;?\ _₴_-;_-@_-"/>
  </numFmts>
  <fonts count="6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0"/>
      <name val="UkrainianBaltica"/>
      <family val="1"/>
      <charset val="204"/>
    </font>
    <font>
      <sz val="10"/>
      <name val="MS Sans Serif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MS Sans Serif"/>
      <family val="2"/>
      <charset val="204"/>
    </font>
    <font>
      <sz val="9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u/>
      <sz val="8"/>
      <color indexed="12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6"/>
      <color theme="0"/>
      <name val="Arial"/>
      <family val="2"/>
      <charset val="204"/>
    </font>
    <font>
      <i/>
      <sz val="9"/>
      <color theme="5" tint="-0.249977111117893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2"/>
      <color theme="7" tint="-0.499984740745262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i/>
      <u/>
      <sz val="10"/>
      <color indexed="12"/>
      <name val="Arial"/>
      <family val="2"/>
      <charset val="204"/>
    </font>
    <font>
      <b/>
      <sz val="16"/>
      <color theme="7" tint="-0.499984740745262"/>
      <name val="Arial"/>
      <family val="2"/>
      <charset val="204"/>
    </font>
    <font>
      <i/>
      <sz val="12"/>
      <color indexed="8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9"/>
      <name val="Arial"/>
      <family val="2"/>
      <charset val="204"/>
    </font>
    <font>
      <sz val="12"/>
      <color indexed="8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23"/>
      </right>
      <top/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 style="medium">
        <color indexed="20"/>
      </top>
      <bottom style="medium">
        <color indexed="20"/>
      </bottom>
      <diagonal/>
    </border>
    <border>
      <left style="dotted">
        <color indexed="23"/>
      </left>
      <right style="dotted">
        <color indexed="23"/>
      </right>
      <top style="medium">
        <color indexed="20"/>
      </top>
      <bottom style="medium">
        <color indexed="20"/>
      </bottom>
      <diagonal/>
    </border>
    <border>
      <left style="dotted">
        <color indexed="23"/>
      </left>
      <right/>
      <top style="medium">
        <color indexed="20"/>
      </top>
      <bottom style="medium">
        <color indexed="20"/>
      </bottom>
      <diagonal/>
    </border>
    <border>
      <left/>
      <right style="dotted">
        <color indexed="23"/>
      </right>
      <top style="dotted">
        <color indexed="23"/>
      </top>
      <bottom style="medium">
        <color indexed="20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medium">
        <color indexed="20"/>
      </bottom>
      <diagonal/>
    </border>
    <border>
      <left/>
      <right style="dotted">
        <color indexed="23"/>
      </right>
      <top style="medium">
        <color indexed="20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medium">
        <color indexed="20"/>
      </bottom>
      <diagonal/>
    </border>
    <border>
      <left/>
      <right style="dotted">
        <color indexed="23"/>
      </right>
      <top style="dotted">
        <color indexed="23"/>
      </top>
      <bottom/>
      <diagonal/>
    </border>
    <border>
      <left/>
      <right style="dotted">
        <color indexed="23"/>
      </right>
      <top style="thin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thin">
        <color indexed="23"/>
      </top>
      <bottom style="dotted">
        <color indexed="23"/>
      </bottom>
      <diagonal/>
    </border>
    <border>
      <left style="dotted">
        <color indexed="23"/>
      </left>
      <right/>
      <top style="thin">
        <color indexed="23"/>
      </top>
      <bottom style="dotted">
        <color indexed="23"/>
      </bottom>
      <diagonal/>
    </border>
    <border>
      <left style="thin">
        <color indexed="20"/>
      </left>
      <right/>
      <top style="medium">
        <color indexed="20"/>
      </top>
      <bottom style="medium">
        <color indexed="20"/>
      </bottom>
      <diagonal/>
    </border>
    <border>
      <left style="dotted">
        <color indexed="23"/>
      </left>
      <right style="thin">
        <color indexed="20"/>
      </right>
      <top style="medium">
        <color indexed="20"/>
      </top>
      <bottom style="medium">
        <color indexed="20"/>
      </bottom>
      <diagonal/>
    </border>
    <border>
      <left style="thin">
        <color indexed="20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thin">
        <color indexed="20"/>
      </right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/>
      <bottom style="medium">
        <color indexed="20"/>
      </bottom>
      <diagonal/>
    </border>
    <border>
      <left style="dotted">
        <color indexed="23"/>
      </left>
      <right style="dotted">
        <color indexed="23"/>
      </right>
      <top/>
      <bottom style="medium">
        <color indexed="20"/>
      </bottom>
      <diagonal/>
    </border>
    <border>
      <left style="thin">
        <color indexed="20"/>
      </left>
      <right style="dotted">
        <color indexed="23"/>
      </right>
      <top style="dotted">
        <color indexed="23"/>
      </top>
      <bottom style="medium">
        <color indexed="20"/>
      </bottom>
      <diagonal/>
    </border>
    <border>
      <left style="dotted">
        <color indexed="23"/>
      </left>
      <right style="thin">
        <color indexed="20"/>
      </right>
      <top style="dotted">
        <color indexed="23"/>
      </top>
      <bottom style="medium">
        <color indexed="20"/>
      </bottom>
      <diagonal/>
    </border>
    <border>
      <left/>
      <right/>
      <top/>
      <bottom style="medium">
        <color indexed="20"/>
      </bottom>
      <diagonal/>
    </border>
    <border>
      <left/>
      <right/>
      <top style="medium">
        <color indexed="20"/>
      </top>
      <bottom/>
      <diagonal/>
    </border>
    <border>
      <left style="dotted">
        <color indexed="23"/>
      </left>
      <right/>
      <top style="medium">
        <color indexed="20"/>
      </top>
      <bottom style="dotted">
        <color indexed="23"/>
      </bottom>
      <diagonal/>
    </border>
    <border>
      <left/>
      <right style="dotted">
        <color indexed="23"/>
      </right>
      <top style="medium">
        <color indexed="20"/>
      </top>
      <bottom/>
      <diagonal/>
    </border>
    <border>
      <left style="dotted">
        <color theme="0" tint="-0.24994659260841701"/>
      </left>
      <right/>
      <top style="medium">
        <color indexed="20"/>
      </top>
      <bottom/>
      <diagonal/>
    </border>
    <border>
      <left style="dotted">
        <color theme="0" tint="-0.24994659260841701"/>
      </left>
      <right/>
      <top/>
      <bottom style="medium">
        <color indexed="20"/>
      </bottom>
      <diagonal/>
    </border>
    <border>
      <left/>
      <right style="dotted">
        <color indexed="23"/>
      </right>
      <top style="thin">
        <color indexed="20"/>
      </top>
      <bottom style="thin">
        <color indexed="20"/>
      </bottom>
      <diagonal/>
    </border>
    <border>
      <left style="dotted">
        <color indexed="23"/>
      </left>
      <right style="dotted">
        <color indexed="23"/>
      </right>
      <top style="thin">
        <color indexed="20"/>
      </top>
      <bottom style="thin">
        <color indexed="20"/>
      </bottom>
      <diagonal/>
    </border>
    <border>
      <left style="dotted">
        <color theme="0" tint="-0.24994659260841701"/>
      </left>
      <right/>
      <top style="thin">
        <color indexed="20"/>
      </top>
      <bottom style="thin">
        <color indexed="20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indexed="20"/>
      </bottom>
      <diagonal/>
    </border>
    <border>
      <left/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indexed="23"/>
      </left>
      <right style="dotted">
        <color indexed="23"/>
      </right>
      <top style="medium">
        <color indexed="20"/>
      </top>
      <bottom style="dotted">
        <color indexed="23"/>
      </bottom>
      <diagonal/>
    </border>
    <border>
      <left style="dotted">
        <color theme="0" tint="-0.34998626667073579"/>
      </left>
      <right/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dotted">
        <color theme="0" tint="-0.34998626667073579"/>
      </right>
      <top style="medium">
        <color rgb="FF002060"/>
      </top>
      <bottom style="medium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medium">
        <color rgb="FF002060"/>
      </top>
      <bottom style="medium">
        <color rgb="FF002060"/>
      </bottom>
      <diagonal/>
    </border>
    <border>
      <left style="dotted">
        <color theme="0" tint="-0.34998626667073579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/>
      <right style="dotted">
        <color theme="0" tint="-0.34998626667073579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dotted">
        <color theme="0" tint="-0.34998626667073579"/>
      </right>
      <top style="medium">
        <color rgb="FF002060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medium">
        <color rgb="FF002060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medium">
        <color rgb="FF002060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rgb="FF002060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dotted">
        <color theme="0" tint="-0.34998626667073579"/>
      </top>
      <bottom style="medium">
        <color rgb="FF002060"/>
      </bottom>
      <diagonal/>
    </border>
    <border>
      <left/>
      <right/>
      <top style="dotted">
        <color theme="0" tint="-0.34998626667073579"/>
      </top>
      <bottom style="medium">
        <color rgb="FF002060"/>
      </bottom>
      <diagonal/>
    </border>
    <border>
      <left/>
      <right/>
      <top style="medium">
        <color rgb="FF002060"/>
      </top>
      <bottom style="dotted">
        <color theme="0" tint="-0.34998626667073579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dotted">
        <color theme="0" tint="-0.34998626667073579"/>
      </bottom>
      <diagonal/>
    </border>
    <border>
      <left style="thin">
        <color rgb="FF002060"/>
      </left>
      <right style="dotted">
        <color theme="0" tint="-0.34998626667073579"/>
      </right>
      <top style="medium">
        <color rgb="FF002060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rgb="FF002060"/>
      </right>
      <top style="medium">
        <color rgb="FF002060"/>
      </top>
      <bottom style="dotted">
        <color theme="0" tint="-0.34998626667073579"/>
      </bottom>
      <diagonal/>
    </border>
    <border>
      <left style="thin">
        <color rgb="FF002060"/>
      </left>
      <right style="dotted">
        <color theme="0" tint="-0.34998626667073579"/>
      </right>
      <top style="dotted">
        <color theme="0" tint="-0.34998626667073579"/>
      </top>
      <bottom style="medium">
        <color rgb="FF002060"/>
      </bottom>
      <diagonal/>
    </border>
    <border>
      <left style="dotted">
        <color theme="0" tint="-0.34998626667073579"/>
      </left>
      <right style="thin">
        <color rgb="FF002060"/>
      </right>
      <top style="dotted">
        <color theme="0" tint="-0.34998626667073579"/>
      </top>
      <bottom style="medium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thin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rgb="FF002060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 style="medium">
        <color rgb="FF002060"/>
      </top>
      <bottom style="dotted">
        <color theme="0" tint="-0.34998626667073579"/>
      </bottom>
      <diagonal/>
    </border>
    <border>
      <left/>
      <right style="thin">
        <color rgb="FF002060"/>
      </right>
      <top style="dotted">
        <color theme="0" tint="-0.34998626667073579"/>
      </top>
      <bottom style="medium">
        <color rgb="FF002060"/>
      </bottom>
      <diagonal/>
    </border>
    <border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thin">
        <color rgb="FF002060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rgb="FF002060"/>
      </right>
      <top/>
      <bottom/>
      <diagonal/>
    </border>
    <border>
      <left/>
      <right/>
      <top style="dotted">
        <color rgb="FF002060"/>
      </top>
      <bottom style="dotted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/>
      <diagonal/>
    </border>
    <border>
      <left/>
      <right style="dotted">
        <color theme="0" tint="-0.34998626667073579"/>
      </right>
      <top style="medium">
        <color rgb="FF002060"/>
      </top>
      <bottom/>
      <diagonal/>
    </border>
    <border>
      <left style="dotted">
        <color theme="0" tint="-0.34998626667073579"/>
      </left>
      <right/>
      <top style="medium">
        <color rgb="FF002060"/>
      </top>
      <bottom/>
      <diagonal/>
    </border>
    <border>
      <left style="thin">
        <color rgb="FF002060"/>
      </left>
      <right style="dotted">
        <color theme="0" tint="-0.34998626667073579"/>
      </right>
      <top style="medium">
        <color rgb="FF002060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 style="medium">
        <color rgb="FF002060"/>
      </top>
      <bottom/>
      <diagonal/>
    </border>
    <border>
      <left style="dotted">
        <color theme="0" tint="-0.34998626667073579"/>
      </left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 style="dotted">
        <color theme="0" tint="-0.34998626667073579"/>
      </right>
      <top/>
      <bottom style="medium">
        <color rgb="FF002060"/>
      </bottom>
      <diagonal/>
    </border>
    <border>
      <left style="dotted">
        <color theme="0" tint="-0.34998626667073579"/>
      </left>
      <right/>
      <top/>
      <bottom style="medium">
        <color rgb="FF002060"/>
      </bottom>
      <diagonal/>
    </border>
    <border>
      <left style="thin">
        <color rgb="FF002060"/>
      </left>
      <right style="dotted">
        <color theme="0" tint="-0.34998626667073579"/>
      </right>
      <top/>
      <bottom style="medium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rgb="FF002060"/>
      </bottom>
      <diagonal/>
    </border>
    <border>
      <left style="dotted">
        <color theme="0" tint="-0.34998626667073579"/>
      </left>
      <right style="thin">
        <color rgb="FF002060"/>
      </right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dotted">
        <color rgb="FF002060"/>
      </top>
      <bottom style="dotted">
        <color rgb="FF002060"/>
      </bottom>
      <diagonal/>
    </border>
    <border>
      <left/>
      <right style="dotted">
        <color theme="0" tint="-0.34998626667073579"/>
      </right>
      <top style="dotted">
        <color rgb="FF002060"/>
      </top>
      <bottom style="dotted">
        <color rgb="FF002060"/>
      </bottom>
      <diagonal/>
    </border>
    <border>
      <left style="dotted">
        <color theme="0" tint="-0.34998626667073579"/>
      </left>
      <right/>
      <top style="dotted">
        <color rgb="FF002060"/>
      </top>
      <bottom style="dotted">
        <color rgb="FF002060"/>
      </bottom>
      <diagonal/>
    </border>
    <border>
      <left style="thin">
        <color rgb="FF002060"/>
      </left>
      <right style="dotted">
        <color theme="0" tint="-0.34998626667073579"/>
      </right>
      <top style="dotted">
        <color rgb="FF002060"/>
      </top>
      <bottom style="dotted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rgb="FF002060"/>
      </top>
      <bottom style="dotted">
        <color rgb="FF002060"/>
      </bottom>
      <diagonal/>
    </border>
    <border>
      <left style="dotted">
        <color theme="0" tint="-0.34998626667073579"/>
      </left>
      <right style="thin">
        <color rgb="FF002060"/>
      </right>
      <top style="dotted">
        <color rgb="FF002060"/>
      </top>
      <bottom style="dotted">
        <color rgb="FF002060"/>
      </bottom>
      <diagonal/>
    </border>
    <border>
      <left style="thin">
        <color rgb="FF002060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rgb="FF002060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rgb="FF002060"/>
      </right>
      <top style="medium">
        <color rgb="FF002060"/>
      </top>
      <bottom style="dotted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dotted">
        <color rgb="FF002060"/>
      </bottom>
      <diagonal/>
    </border>
    <border>
      <left/>
      <right style="dotted">
        <color theme="0" tint="-0.34998626667073579"/>
      </right>
      <top style="medium">
        <color rgb="FF002060"/>
      </top>
      <bottom style="dotted">
        <color rgb="FF002060"/>
      </bottom>
      <diagonal/>
    </border>
    <border>
      <left style="dotted">
        <color indexed="23"/>
      </left>
      <right style="dotted">
        <color theme="0" tint="-0.24994659260841701"/>
      </right>
      <top style="medium">
        <color indexed="20"/>
      </top>
      <bottom/>
      <diagonal/>
    </border>
    <border>
      <left style="dotted">
        <color indexed="23"/>
      </left>
      <right style="dotted">
        <color theme="0" tint="-0.24994659260841701"/>
      </right>
      <top/>
      <bottom style="medium">
        <color indexed="20"/>
      </bottom>
      <diagonal/>
    </border>
    <border>
      <left/>
      <right style="thin">
        <color rgb="FF002060"/>
      </right>
      <top style="dotted">
        <color rgb="FF002060"/>
      </top>
      <bottom style="dotted">
        <color rgb="FF002060"/>
      </bottom>
      <diagonal/>
    </border>
    <border>
      <left/>
      <right/>
      <top style="medium">
        <color rgb="FF002060"/>
      </top>
      <bottom style="dotted">
        <color rgb="FF002060"/>
      </bottom>
      <diagonal/>
    </border>
    <border>
      <left style="dotted">
        <color theme="0" tint="-0.34998626667073579"/>
      </left>
      <right/>
      <top style="dotted">
        <color rgb="FF002060"/>
      </top>
      <bottom style="medium">
        <color rgb="FF002060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medium">
        <color indexed="20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indexed="23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indexed="23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thin">
        <color indexed="2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indexed="20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thin">
        <color indexed="20"/>
      </bottom>
      <diagonal/>
    </border>
    <border>
      <left/>
      <right style="dotted">
        <color theme="0" tint="-0.34998626667073579"/>
      </right>
      <top style="thin">
        <color rgb="FF002060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rgb="FF002060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thin">
        <color rgb="FF002060"/>
      </top>
      <bottom style="dotted">
        <color theme="0" tint="-0.34998626667073579"/>
      </bottom>
      <diagonal/>
    </border>
    <border>
      <left style="thin">
        <color rgb="FF002060"/>
      </left>
      <right/>
      <top style="dotted">
        <color theme="0" tint="-0.34998626667073579"/>
      </top>
      <bottom style="medium">
        <color rgb="FF002060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/>
      <diagonal/>
    </border>
    <border>
      <left style="dotted">
        <color theme="0" tint="-0.34998626667073579"/>
      </left>
      <right/>
      <top/>
      <bottom style="thin">
        <color rgb="FF002060"/>
      </bottom>
      <diagonal/>
    </border>
    <border>
      <left style="dotted">
        <color indexed="23"/>
      </left>
      <right style="dotted">
        <color indexed="23"/>
      </right>
      <top style="medium">
        <color indexed="20"/>
      </top>
      <bottom/>
      <diagonal/>
    </border>
    <border>
      <left/>
      <right style="dotted">
        <color theme="0" tint="-0.34998626667073579"/>
      </right>
      <top/>
      <bottom style="thin">
        <color rgb="FF002060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thin">
        <color rgb="FF002060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thin">
        <color theme="0" tint="-0.34998626667073579"/>
      </bottom>
      <diagonal/>
    </border>
    <border>
      <left style="dotted">
        <color indexed="23"/>
      </left>
      <right/>
      <top style="medium">
        <color indexed="20"/>
      </top>
      <bottom/>
      <diagonal/>
    </border>
    <border>
      <left style="dotted">
        <color indexed="23"/>
      </left>
      <right style="dotted">
        <color indexed="23"/>
      </right>
      <top/>
      <bottom style="dotted">
        <color indexed="23"/>
      </bottom>
      <diagonal/>
    </border>
    <border>
      <left style="dotted">
        <color indexed="23"/>
      </left>
      <right/>
      <top/>
      <bottom style="medium">
        <color indexed="20"/>
      </bottom>
      <diagonal/>
    </border>
    <border>
      <left style="dotted">
        <color indexed="23"/>
      </left>
      <right/>
      <top/>
      <bottom style="dotted">
        <color indexed="23"/>
      </bottom>
      <diagonal/>
    </border>
    <border>
      <left/>
      <right/>
      <top style="thin">
        <color rgb="FF7030A0"/>
      </top>
      <bottom/>
      <diagonal/>
    </border>
    <border>
      <left/>
      <right/>
      <top/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/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/>
      <right style="thin">
        <color rgb="FF7030A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7030A0"/>
      </right>
      <top style="thin">
        <color auto="1"/>
      </top>
      <bottom/>
      <diagonal/>
    </border>
    <border>
      <left/>
      <right style="thin">
        <color rgb="FF7030A0"/>
      </right>
      <top/>
      <bottom style="thin">
        <color auto="1"/>
      </bottom>
      <diagonal/>
    </border>
    <border>
      <left/>
      <right/>
      <top style="dotted">
        <color indexed="23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thin">
        <color indexed="20"/>
      </bottom>
      <diagonal/>
    </border>
    <border>
      <left/>
      <right/>
      <top style="thin">
        <color indexed="20"/>
      </top>
      <bottom style="thin">
        <color indexed="20"/>
      </bottom>
      <diagonal/>
    </border>
  </borders>
  <cellStyleXfs count="125">
    <xf numFmtId="0" fontId="0" fillId="0" borderId="0"/>
    <xf numFmtId="49" fontId="15" fillId="0" borderId="0">
      <alignment horizontal="centerContinuous" vertical="top" wrapText="1"/>
    </xf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3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1" applyNumberFormat="0" applyAlignment="0" applyProtection="0"/>
    <xf numFmtId="0" fontId="24" fillId="20" borderId="2" applyNumberFormat="0" applyAlignment="0" applyProtection="0"/>
    <xf numFmtId="0" fontId="25" fillId="20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15" fillId="0" borderId="3">
      <alignment horizontal="centerContinuous" vertical="top" wrapText="1"/>
    </xf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1" borderId="8" applyNumberFormat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2" fillId="0" borderId="0"/>
    <xf numFmtId="0" fontId="43" fillId="0" borderId="0"/>
    <xf numFmtId="0" fontId="8" fillId="0" borderId="0"/>
    <xf numFmtId="0" fontId="12" fillId="0" borderId="0"/>
    <xf numFmtId="0" fontId="8" fillId="0" borderId="0"/>
    <xf numFmtId="0" fontId="10" fillId="0" borderId="0"/>
    <xf numFmtId="0" fontId="10" fillId="0" borderId="0"/>
    <xf numFmtId="0" fontId="39" fillId="0" borderId="0"/>
    <xf numFmtId="0" fontId="21" fillId="0" borderId="0"/>
    <xf numFmtId="0" fontId="43" fillId="0" borderId="0"/>
    <xf numFmtId="0" fontId="8" fillId="0" borderId="0"/>
    <xf numFmtId="0" fontId="8" fillId="0" borderId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8" fillId="23" borderId="9" applyNumberFormat="0" applyFont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7" fillId="4" borderId="0" applyNumberFormat="0" applyBorder="0" applyAlignment="0" applyProtection="0"/>
    <xf numFmtId="49" fontId="15" fillId="0" borderId="11">
      <alignment horizontal="center" vertical="center" wrapText="1"/>
    </xf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9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4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3">
    <xf numFmtId="0" fontId="0" fillId="0" borderId="0" xfId="0"/>
    <xf numFmtId="0" fontId="8" fillId="0" borderId="0" xfId="57" applyAlignment="1">
      <alignment vertical="center"/>
    </xf>
    <xf numFmtId="3" fontId="8" fillId="0" borderId="0" xfId="57" applyNumberFormat="1" applyAlignment="1">
      <alignment vertical="center"/>
    </xf>
    <xf numFmtId="0" fontId="17" fillId="0" borderId="0" xfId="57" applyFont="1" applyAlignment="1">
      <alignment vertical="center"/>
    </xf>
    <xf numFmtId="14" fontId="9" fillId="0" borderId="0" xfId="57" applyNumberFormat="1" applyFont="1" applyAlignment="1">
      <alignment horizontal="left"/>
    </xf>
    <xf numFmtId="0" fontId="20" fillId="0" borderId="0" xfId="57" applyFont="1" applyAlignment="1">
      <alignment horizontal="left" vertical="center"/>
    </xf>
    <xf numFmtId="167" fontId="17" fillId="0" borderId="0" xfId="57" applyNumberFormat="1" applyFont="1" applyAlignment="1">
      <alignment vertical="center"/>
    </xf>
    <xf numFmtId="0" fontId="9" fillId="0" borderId="0" xfId="57" applyFont="1" applyAlignment="1">
      <alignment vertical="center"/>
    </xf>
    <xf numFmtId="0" fontId="14" fillId="0" borderId="0" xfId="57" applyFont="1" applyAlignment="1">
      <alignment horizontal="left" vertical="center"/>
    </xf>
    <xf numFmtId="0" fontId="9" fillId="0" borderId="16" xfId="57" applyFont="1" applyBorder="1" applyAlignment="1">
      <alignment horizontal="center" vertical="center" wrapText="1"/>
    </xf>
    <xf numFmtId="14" fontId="9" fillId="0" borderId="17" xfId="57" applyNumberFormat="1" applyFont="1" applyBorder="1" applyAlignment="1">
      <alignment horizontal="center" vertical="center" wrapText="1"/>
    </xf>
    <xf numFmtId="14" fontId="9" fillId="0" borderId="18" xfId="57" applyNumberFormat="1" applyFont="1" applyBorder="1" applyAlignment="1">
      <alignment horizontal="center" vertical="center" wrapText="1"/>
    </xf>
    <xf numFmtId="170" fontId="9" fillId="0" borderId="22" xfId="57" applyNumberFormat="1" applyFont="1" applyBorder="1" applyAlignment="1">
      <alignment vertical="center"/>
    </xf>
    <xf numFmtId="0" fontId="8" fillId="0" borderId="12" xfId="57" applyBorder="1" applyAlignment="1">
      <alignment horizontal="left" vertical="center" wrapText="1"/>
    </xf>
    <xf numFmtId="0" fontId="8" fillId="0" borderId="13" xfId="57" applyBorder="1" applyAlignment="1">
      <alignment horizontal="left" vertical="center" wrapText="1"/>
    </xf>
    <xf numFmtId="0" fontId="17" fillId="0" borderId="19" xfId="57" applyFont="1" applyBorder="1" applyAlignment="1">
      <alignment horizontal="left" vertical="center" wrapText="1"/>
    </xf>
    <xf numFmtId="167" fontId="8" fillId="0" borderId="14" xfId="57" applyNumberFormat="1" applyBorder="1" applyAlignment="1">
      <alignment vertical="center"/>
    </xf>
    <xf numFmtId="0" fontId="40" fillId="0" borderId="0" xfId="57" applyFont="1" applyAlignment="1">
      <alignment vertical="center"/>
    </xf>
    <xf numFmtId="14" fontId="9" fillId="0" borderId="27" xfId="57" applyNumberFormat="1" applyFont="1" applyBorder="1" applyAlignment="1">
      <alignment horizontal="center" vertical="center" wrapText="1"/>
    </xf>
    <xf numFmtId="14" fontId="9" fillId="0" borderId="28" xfId="57" applyNumberFormat="1" applyFont="1" applyBorder="1" applyAlignment="1">
      <alignment horizontal="center" vertical="center" wrapText="1"/>
    </xf>
    <xf numFmtId="170" fontId="8" fillId="0" borderId="14" xfId="57" applyNumberFormat="1" applyBorder="1" applyAlignment="1">
      <alignment vertical="center"/>
    </xf>
    <xf numFmtId="167" fontId="8" fillId="0" borderId="30" xfId="57" applyNumberFormat="1" applyBorder="1" applyAlignment="1">
      <alignment vertical="center"/>
    </xf>
    <xf numFmtId="0" fontId="20" fillId="0" borderId="19" xfId="57" applyFont="1" applyBorder="1" applyAlignment="1">
      <alignment horizontal="left" vertical="center" wrapText="1"/>
    </xf>
    <xf numFmtId="170" fontId="20" fillId="0" borderId="20" xfId="57" applyNumberFormat="1" applyFont="1" applyBorder="1" applyAlignment="1">
      <alignment vertical="center"/>
    </xf>
    <xf numFmtId="170" fontId="20" fillId="0" borderId="22" xfId="57" applyNumberFormat="1" applyFont="1" applyBorder="1" applyAlignment="1">
      <alignment vertical="center"/>
    </xf>
    <xf numFmtId="167" fontId="20" fillId="0" borderId="20" xfId="57" applyNumberFormat="1" applyFont="1" applyBorder="1" applyAlignment="1">
      <alignment vertical="center"/>
    </xf>
    <xf numFmtId="167" fontId="20" fillId="0" borderId="34" xfId="57" applyNumberFormat="1" applyFont="1" applyBorder="1" applyAlignment="1">
      <alignment vertical="center"/>
    </xf>
    <xf numFmtId="0" fontId="8" fillId="0" borderId="23" xfId="57" applyBorder="1" applyAlignment="1">
      <alignment horizontal="left" vertical="center" wrapText="1"/>
    </xf>
    <xf numFmtId="0" fontId="8" fillId="0" borderId="24" xfId="57" applyBorder="1" applyAlignment="1">
      <alignment horizontal="left" vertical="center" wrapText="1"/>
    </xf>
    <xf numFmtId="0" fontId="9" fillId="0" borderId="19" xfId="57" applyFont="1" applyBorder="1" applyAlignment="1">
      <alignment horizontal="left" vertical="center" wrapText="1"/>
    </xf>
    <xf numFmtId="14" fontId="9" fillId="0" borderId="44" xfId="57" applyNumberFormat="1" applyFont="1" applyBorder="1" applyAlignment="1">
      <alignment horizontal="center" vertical="center" wrapText="1"/>
    </xf>
    <xf numFmtId="170" fontId="9" fillId="0" borderId="20" xfId="57" applyNumberFormat="1" applyFont="1" applyBorder="1" applyAlignment="1">
      <alignment vertical="center"/>
    </xf>
    <xf numFmtId="168" fontId="8" fillId="0" borderId="0" xfId="57" applyNumberFormat="1" applyAlignment="1">
      <alignment vertical="center"/>
    </xf>
    <xf numFmtId="170" fontId="17" fillId="0" borderId="20" xfId="57" applyNumberFormat="1" applyFont="1" applyBorder="1" applyAlignment="1">
      <alignment vertical="center"/>
    </xf>
    <xf numFmtId="0" fontId="8" fillId="0" borderId="0" xfId="57" applyAlignment="1">
      <alignment horizontal="left" vertical="center"/>
    </xf>
    <xf numFmtId="0" fontId="20" fillId="0" borderId="0" xfId="57" applyFont="1" applyAlignment="1">
      <alignment horizontal="right" vertical="center"/>
    </xf>
    <xf numFmtId="0" fontId="17" fillId="0" borderId="0" xfId="57" applyFont="1" applyAlignment="1">
      <alignment horizontal="center" vertical="center"/>
    </xf>
    <xf numFmtId="167" fontId="8" fillId="0" borderId="0" xfId="86" applyNumberFormat="1" applyFont="1" applyAlignment="1">
      <alignment vertical="center"/>
    </xf>
    <xf numFmtId="167" fontId="9" fillId="0" borderId="0" xfId="86" applyNumberFormat="1" applyFont="1" applyAlignment="1">
      <alignment vertical="center"/>
    </xf>
    <xf numFmtId="0" fontId="47" fillId="0" borderId="0" xfId="31" applyFont="1" applyBorder="1" applyAlignment="1" applyProtection="1">
      <alignment vertical="center" wrapText="1"/>
    </xf>
    <xf numFmtId="0" fontId="49" fillId="0" borderId="0" xfId="57" applyFont="1" applyAlignment="1">
      <alignment horizontal="right" vertical="center"/>
    </xf>
    <xf numFmtId="0" fontId="49" fillId="0" borderId="0" xfId="57" applyFont="1" applyAlignment="1">
      <alignment vertical="center"/>
    </xf>
    <xf numFmtId="170" fontId="8" fillId="0" borderId="29" xfId="57" applyNumberFormat="1" applyBorder="1" applyAlignment="1">
      <alignment vertical="center"/>
    </xf>
    <xf numFmtId="170" fontId="20" fillId="0" borderId="33" xfId="57" applyNumberFormat="1" applyFont="1" applyBorder="1" applyAlignment="1">
      <alignment vertical="center"/>
    </xf>
    <xf numFmtId="0" fontId="45" fillId="0" borderId="47" xfId="73" applyFont="1" applyBorder="1" applyAlignment="1">
      <alignment horizontal="center" vertical="center" wrapText="1"/>
    </xf>
    <xf numFmtId="0" fontId="8" fillId="0" borderId="48" xfId="73" applyFont="1" applyBorder="1" applyAlignment="1">
      <alignment horizontal="center" vertical="center" wrapText="1"/>
    </xf>
    <xf numFmtId="0" fontId="8" fillId="0" borderId="49" xfId="73" applyFont="1" applyBorder="1" applyAlignment="1">
      <alignment horizontal="center" vertical="center" wrapText="1"/>
    </xf>
    <xf numFmtId="0" fontId="8" fillId="0" borderId="50" xfId="73" applyFont="1" applyBorder="1" applyAlignment="1">
      <alignment horizontal="center" vertical="center" wrapText="1"/>
    </xf>
    <xf numFmtId="0" fontId="8" fillId="0" borderId="51" xfId="73" applyFont="1" applyBorder="1" applyAlignment="1">
      <alignment horizontal="center" vertical="center" wrapText="1"/>
    </xf>
    <xf numFmtId="0" fontId="8" fillId="0" borderId="47" xfId="73" applyFont="1" applyBorder="1" applyAlignment="1">
      <alignment horizontal="center" vertical="center" wrapText="1"/>
    </xf>
    <xf numFmtId="0" fontId="6" fillId="0" borderId="0" xfId="73"/>
    <xf numFmtId="0" fontId="48" fillId="0" borderId="0" xfId="73" applyFont="1"/>
    <xf numFmtId="2" fontId="6" fillId="0" borderId="0" xfId="73" applyNumberFormat="1"/>
    <xf numFmtId="0" fontId="45" fillId="0" borderId="49" xfId="73" applyFont="1" applyBorder="1" applyAlignment="1">
      <alignment horizontal="center" vertical="center" wrapText="1"/>
    </xf>
    <xf numFmtId="0" fontId="45" fillId="0" borderId="59" xfId="73" applyFont="1" applyBorder="1" applyAlignment="1">
      <alignment horizontal="center" vertical="center" wrapText="1"/>
    </xf>
    <xf numFmtId="0" fontId="9" fillId="0" borderId="51" xfId="73" applyFont="1" applyBorder="1" applyAlignment="1">
      <alignment horizontal="center" vertical="center" wrapText="1"/>
    </xf>
    <xf numFmtId="0" fontId="9" fillId="0" borderId="52" xfId="73" applyFont="1" applyBorder="1" applyAlignment="1">
      <alignment horizontal="center" vertical="center" wrapText="1"/>
    </xf>
    <xf numFmtId="14" fontId="19" fillId="0" borderId="0" xfId="73" applyNumberFormat="1" applyFont="1" applyAlignment="1">
      <alignment vertical="center" wrapText="1"/>
    </xf>
    <xf numFmtId="0" fontId="45" fillId="0" borderId="50" xfId="73" applyFont="1" applyBorder="1" applyAlignment="1">
      <alignment horizontal="center" vertical="center" wrapText="1"/>
    </xf>
    <xf numFmtId="173" fontId="6" fillId="0" borderId="0" xfId="73" applyNumberFormat="1"/>
    <xf numFmtId="10" fontId="6" fillId="0" borderId="0" xfId="86" applyNumberFormat="1" applyFont="1"/>
    <xf numFmtId="167" fontId="9" fillId="0" borderId="0" xfId="86" applyNumberFormat="1" applyFont="1" applyFill="1" applyAlignment="1">
      <alignment horizontal="right" vertical="center"/>
    </xf>
    <xf numFmtId="173" fontId="54" fillId="0" borderId="0" xfId="81" applyNumberFormat="1" applyFont="1" applyFill="1" applyBorder="1" applyAlignment="1">
      <alignment vertical="center"/>
    </xf>
    <xf numFmtId="14" fontId="9" fillId="0" borderId="0" xfId="73" applyNumberFormat="1" applyFont="1" applyAlignment="1">
      <alignment horizontal="center" vertical="center"/>
    </xf>
    <xf numFmtId="14" fontId="9" fillId="0" borderId="84" xfId="73" applyNumberFormat="1" applyFont="1" applyBorder="1" applyAlignment="1">
      <alignment horizontal="center" vertical="center"/>
    </xf>
    <xf numFmtId="171" fontId="45" fillId="0" borderId="97" xfId="81" applyNumberFormat="1" applyFont="1" applyBorder="1" applyAlignment="1">
      <alignment vertical="center"/>
    </xf>
    <xf numFmtId="171" fontId="45" fillId="0" borderId="98" xfId="81" applyNumberFormat="1" applyFont="1" applyBorder="1" applyAlignment="1">
      <alignment vertical="center"/>
    </xf>
    <xf numFmtId="171" fontId="45" fillId="0" borderId="99" xfId="81" applyNumberFormat="1" applyFont="1" applyBorder="1" applyAlignment="1">
      <alignment vertical="center"/>
    </xf>
    <xf numFmtId="171" fontId="0" fillId="0" borderId="100" xfId="81" applyNumberFormat="1" applyFont="1" applyBorder="1" applyAlignment="1">
      <alignment vertical="center"/>
    </xf>
    <xf numFmtId="171" fontId="0" fillId="0" borderId="101" xfId="81" applyNumberFormat="1" applyFont="1" applyBorder="1" applyAlignment="1">
      <alignment vertical="center"/>
    </xf>
    <xf numFmtId="171" fontId="0" fillId="0" borderId="102" xfId="81" applyNumberFormat="1" applyFont="1" applyBorder="1" applyAlignment="1">
      <alignment vertical="center"/>
    </xf>
    <xf numFmtId="171" fontId="0" fillId="0" borderId="98" xfId="81" applyNumberFormat="1" applyFont="1" applyBorder="1" applyAlignment="1">
      <alignment vertical="center"/>
    </xf>
    <xf numFmtId="171" fontId="0" fillId="0" borderId="99" xfId="81" applyNumberFormat="1" applyFont="1" applyBorder="1" applyAlignment="1">
      <alignment vertical="center"/>
    </xf>
    <xf numFmtId="173" fontId="45" fillId="0" borderId="91" xfId="81" applyNumberFormat="1" applyFont="1" applyBorder="1" applyAlignment="1">
      <alignment vertical="center"/>
    </xf>
    <xf numFmtId="14" fontId="9" fillId="0" borderId="106" xfId="73" applyNumberFormat="1" applyFont="1" applyBorder="1" applyAlignment="1">
      <alignment horizontal="center" vertical="center"/>
    </xf>
    <xf numFmtId="173" fontId="45" fillId="0" borderId="107" xfId="81" applyNumberFormat="1" applyFont="1" applyBorder="1" applyAlignment="1">
      <alignment vertical="center"/>
    </xf>
    <xf numFmtId="173" fontId="6" fillId="0" borderId="108" xfId="81" applyNumberFormat="1" applyFont="1" applyBorder="1" applyAlignment="1">
      <alignment vertical="center"/>
    </xf>
    <xf numFmtId="170" fontId="45" fillId="0" borderId="0" xfId="31" applyNumberFormat="1" applyFont="1" applyFill="1" applyBorder="1" applyAlignment="1" applyProtection="1">
      <alignment vertical="center" wrapText="1"/>
    </xf>
    <xf numFmtId="165" fontId="9" fillId="0" borderId="0" xfId="87" applyFont="1" applyAlignment="1">
      <alignment vertical="center"/>
    </xf>
    <xf numFmtId="167" fontId="8" fillId="0" borderId="0" xfId="86" applyNumberFormat="1" applyFont="1" applyAlignment="1">
      <alignment horizontal="left"/>
    </xf>
    <xf numFmtId="167" fontId="8" fillId="0" borderId="0" xfId="86" applyNumberFormat="1" applyFont="1" applyFill="1" applyAlignment="1">
      <alignment horizontal="right" vertical="center"/>
    </xf>
    <xf numFmtId="173" fontId="45" fillId="0" borderId="80" xfId="81" applyNumberFormat="1" applyFont="1" applyBorder="1" applyAlignment="1">
      <alignment vertical="center"/>
    </xf>
    <xf numFmtId="14" fontId="9" fillId="0" borderId="111" xfId="73" applyNumberFormat="1" applyFont="1" applyBorder="1" applyAlignment="1">
      <alignment horizontal="center" vertical="center"/>
    </xf>
    <xf numFmtId="173" fontId="45" fillId="0" borderId="97" xfId="81" applyNumberFormat="1" applyFont="1" applyBorder="1" applyAlignment="1">
      <alignment vertical="center"/>
    </xf>
    <xf numFmtId="173" fontId="6" fillId="0" borderId="98" xfId="81" applyNumberFormat="1" applyFont="1" applyBorder="1" applyAlignment="1">
      <alignment vertical="center"/>
    </xf>
    <xf numFmtId="173" fontId="6" fillId="0" borderId="84" xfId="81" applyNumberFormat="1" applyFont="1" applyBorder="1" applyAlignment="1">
      <alignment vertical="center"/>
    </xf>
    <xf numFmtId="0" fontId="8" fillId="0" borderId="52" xfId="73" applyFont="1" applyBorder="1" applyAlignment="1">
      <alignment horizontal="center" vertical="center" wrapText="1"/>
    </xf>
    <xf numFmtId="173" fontId="6" fillId="0" borderId="112" xfId="81" applyNumberFormat="1" applyFont="1" applyBorder="1" applyAlignment="1">
      <alignment vertical="center"/>
    </xf>
    <xf numFmtId="173" fontId="0" fillId="0" borderId="82" xfId="81" applyNumberFormat="1" applyFont="1" applyBorder="1" applyAlignment="1">
      <alignment vertical="center"/>
    </xf>
    <xf numFmtId="173" fontId="0" fillId="0" borderId="68" xfId="81" applyNumberFormat="1" applyFont="1" applyBorder="1" applyAlignment="1">
      <alignment vertical="center"/>
    </xf>
    <xf numFmtId="173" fontId="0" fillId="0" borderId="69" xfId="81" applyNumberFormat="1" applyFont="1" applyBorder="1" applyAlignment="1">
      <alignment vertical="center"/>
    </xf>
    <xf numFmtId="165" fontId="6" fillId="0" borderId="0" xfId="73" applyNumberFormat="1"/>
    <xf numFmtId="174" fontId="6" fillId="0" borderId="0" xfId="73" applyNumberFormat="1"/>
    <xf numFmtId="173" fontId="0" fillId="0" borderId="83" xfId="81" applyNumberFormat="1" applyFont="1" applyBorder="1" applyAlignment="1">
      <alignment vertical="center"/>
    </xf>
    <xf numFmtId="173" fontId="0" fillId="0" borderId="81" xfId="81" applyNumberFormat="1" applyFont="1" applyBorder="1" applyAlignment="1">
      <alignment vertical="center"/>
    </xf>
    <xf numFmtId="173" fontId="45" fillId="0" borderId="81" xfId="81" applyNumberFormat="1" applyFont="1" applyBorder="1" applyAlignment="1">
      <alignment vertical="center"/>
    </xf>
    <xf numFmtId="173" fontId="45" fillId="0" borderId="69" xfId="81" applyNumberFormat="1" applyFont="1" applyBorder="1" applyAlignment="1">
      <alignment vertical="center"/>
    </xf>
    <xf numFmtId="14" fontId="9" fillId="0" borderId="114" xfId="73" applyNumberFormat="1" applyFont="1" applyBorder="1" applyAlignment="1">
      <alignment horizontal="center" vertical="center"/>
    </xf>
    <xf numFmtId="171" fontId="45" fillId="0" borderId="115" xfId="81" applyNumberFormat="1" applyFont="1" applyBorder="1" applyAlignment="1">
      <alignment horizontal="right" vertical="center"/>
    </xf>
    <xf numFmtId="171" fontId="6" fillId="0" borderId="115" xfId="81" applyNumberFormat="1" applyFont="1" applyFill="1" applyBorder="1" applyAlignment="1">
      <alignment horizontal="right" vertical="center"/>
    </xf>
    <xf numFmtId="171" fontId="6" fillId="0" borderId="116" xfId="81" applyNumberFormat="1" applyFont="1" applyFill="1" applyBorder="1" applyAlignment="1">
      <alignment horizontal="right" vertical="center"/>
    </xf>
    <xf numFmtId="173" fontId="0" fillId="0" borderId="115" xfId="81" applyNumberFormat="1" applyFont="1" applyBorder="1" applyAlignment="1">
      <alignment vertical="center"/>
    </xf>
    <xf numFmtId="173" fontId="0" fillId="0" borderId="116" xfId="81" applyNumberFormat="1" applyFont="1" applyBorder="1" applyAlignment="1">
      <alignment vertical="center"/>
    </xf>
    <xf numFmtId="0" fontId="59" fillId="0" borderId="0" xfId="31" applyFont="1" applyBorder="1" applyAlignment="1" applyProtection="1">
      <alignment vertical="center" wrapText="1"/>
    </xf>
    <xf numFmtId="170" fontId="8" fillId="0" borderId="0" xfId="57" applyNumberFormat="1" applyAlignment="1">
      <alignment vertical="center"/>
    </xf>
    <xf numFmtId="171" fontId="45" fillId="0" borderId="115" xfId="81" applyNumberFormat="1" applyFont="1" applyBorder="1" applyAlignment="1">
      <alignment vertical="center"/>
    </xf>
    <xf numFmtId="171" fontId="0" fillId="0" borderId="115" xfId="81" applyNumberFormat="1" applyFont="1" applyBorder="1" applyAlignment="1">
      <alignment vertical="center"/>
    </xf>
    <xf numFmtId="171" fontId="0" fillId="0" borderId="116" xfId="81" applyNumberFormat="1" applyFont="1" applyBorder="1" applyAlignment="1">
      <alignment vertical="center"/>
    </xf>
    <xf numFmtId="172" fontId="0" fillId="0" borderId="115" xfId="81" applyNumberFormat="1" applyFont="1" applyBorder="1" applyAlignment="1">
      <alignment horizontal="right" vertical="center" indent="1"/>
    </xf>
    <xf numFmtId="171" fontId="6" fillId="0" borderId="115" xfId="81" applyNumberFormat="1" applyFont="1" applyBorder="1" applyAlignment="1">
      <alignment horizontal="right" vertical="center"/>
    </xf>
    <xf numFmtId="171" fontId="6" fillId="0" borderId="116" xfId="81" applyNumberFormat="1" applyFont="1" applyBorder="1" applyAlignment="1">
      <alignment horizontal="right" vertical="center"/>
    </xf>
    <xf numFmtId="14" fontId="9" fillId="0" borderId="105" xfId="73" applyNumberFormat="1" applyFont="1" applyBorder="1" applyAlignment="1">
      <alignment horizontal="center" vertical="center"/>
    </xf>
    <xf numFmtId="165" fontId="8" fillId="0" borderId="0" xfId="87" applyFont="1" applyAlignment="1">
      <alignment vertical="center"/>
    </xf>
    <xf numFmtId="174" fontId="8" fillId="0" borderId="0" xfId="57" applyNumberFormat="1" applyAlignment="1">
      <alignment vertical="center"/>
    </xf>
    <xf numFmtId="14" fontId="19" fillId="0" borderId="0" xfId="73" applyNumberFormat="1" applyFont="1" applyAlignment="1">
      <alignment horizontal="left"/>
    </xf>
    <xf numFmtId="167" fontId="6" fillId="0" borderId="0" xfId="86" applyNumberFormat="1" applyFont="1"/>
    <xf numFmtId="9" fontId="54" fillId="0" borderId="0" xfId="86" applyFont="1" applyFill="1" applyBorder="1" applyAlignment="1">
      <alignment vertical="center"/>
    </xf>
    <xf numFmtId="167" fontId="54" fillId="0" borderId="0" xfId="86" applyNumberFormat="1" applyFont="1" applyFill="1" applyBorder="1" applyAlignment="1">
      <alignment vertical="center"/>
    </xf>
    <xf numFmtId="167" fontId="8" fillId="0" borderId="0" xfId="86" applyNumberFormat="1" applyFont="1" applyFill="1" applyBorder="1" applyAlignment="1">
      <alignment horizontal="right" vertical="center"/>
    </xf>
    <xf numFmtId="167" fontId="9" fillId="0" borderId="0" xfId="86" applyNumberFormat="1" applyFont="1" applyFill="1" applyBorder="1" applyAlignment="1">
      <alignment horizontal="right" vertical="center"/>
    </xf>
    <xf numFmtId="165" fontId="54" fillId="0" borderId="0" xfId="87" applyFont="1" applyFill="1" applyBorder="1" applyAlignment="1">
      <alignment vertical="center"/>
    </xf>
    <xf numFmtId="171" fontId="45" fillId="0" borderId="115" xfId="81" applyNumberFormat="1" applyFont="1" applyBorder="1" applyAlignment="1">
      <alignment horizontal="right" vertical="center" indent="1"/>
    </xf>
    <xf numFmtId="171" fontId="0" fillId="0" borderId="115" xfId="81" applyNumberFormat="1" applyFont="1" applyBorder="1" applyAlignment="1">
      <alignment horizontal="right" vertical="center" indent="1"/>
    </xf>
    <xf numFmtId="9" fontId="6" fillId="0" borderId="0" xfId="86" applyFont="1"/>
    <xf numFmtId="171" fontId="0" fillId="0" borderId="127" xfId="81" applyNumberFormat="1" applyFont="1" applyBorder="1" applyAlignment="1">
      <alignment horizontal="right" vertical="center"/>
    </xf>
    <xf numFmtId="172" fontId="45" fillId="0" borderId="70" xfId="81" applyNumberFormat="1" applyFont="1" applyFill="1" applyBorder="1" applyAlignment="1">
      <alignment horizontal="right" vertical="center" indent="1"/>
    </xf>
    <xf numFmtId="172" fontId="0" fillId="0" borderId="70" xfId="81" applyNumberFormat="1" applyFont="1" applyFill="1" applyBorder="1" applyAlignment="1">
      <alignment horizontal="right" vertical="center" indent="1"/>
    </xf>
    <xf numFmtId="172" fontId="0" fillId="0" borderId="71" xfId="81" applyNumberFormat="1" applyFont="1" applyFill="1" applyBorder="1" applyAlignment="1">
      <alignment horizontal="right" vertical="center" indent="1"/>
    </xf>
    <xf numFmtId="172" fontId="0" fillId="0" borderId="127" xfId="81" applyNumberFormat="1" applyFont="1" applyFill="1" applyBorder="1" applyAlignment="1">
      <alignment horizontal="right" vertical="center" indent="1"/>
    </xf>
    <xf numFmtId="10" fontId="8" fillId="0" borderId="0" xfId="86" applyNumberFormat="1" applyFont="1" applyAlignment="1">
      <alignment vertical="center"/>
    </xf>
    <xf numFmtId="165" fontId="6" fillId="0" borderId="0" xfId="87" applyFont="1"/>
    <xf numFmtId="10" fontId="62" fillId="0" borderId="0" xfId="86" applyNumberFormat="1" applyFont="1"/>
    <xf numFmtId="0" fontId="6" fillId="0" borderId="0" xfId="73" applyAlignment="1">
      <alignment horizontal="right"/>
    </xf>
    <xf numFmtId="0" fontId="9" fillId="0" borderId="20" xfId="57" applyFont="1" applyBorder="1" applyAlignment="1">
      <alignment horizontal="center" vertical="center" wrapText="1"/>
    </xf>
    <xf numFmtId="14" fontId="9" fillId="0" borderId="20" xfId="57" applyNumberFormat="1" applyFont="1" applyBorder="1" applyAlignment="1">
      <alignment horizontal="center" vertical="center" wrapText="1"/>
    </xf>
    <xf numFmtId="0" fontId="8" fillId="0" borderId="41" xfId="57" applyBorder="1" applyAlignment="1">
      <alignment horizontal="left" vertical="center" wrapText="1"/>
    </xf>
    <xf numFmtId="167" fontId="8" fillId="0" borderId="42" xfId="57" applyNumberFormat="1" applyBorder="1" applyAlignment="1">
      <alignment vertical="center"/>
    </xf>
    <xf numFmtId="170" fontId="8" fillId="0" borderId="43" xfId="57" applyNumberFormat="1" applyBorder="1" applyAlignment="1">
      <alignment horizontal="right" vertical="center"/>
    </xf>
    <xf numFmtId="0" fontId="20" fillId="0" borderId="31" xfId="57" applyFont="1" applyBorder="1" applyAlignment="1">
      <alignment horizontal="left" vertical="center" wrapText="1"/>
    </xf>
    <xf numFmtId="167" fontId="20" fillId="0" borderId="32" xfId="57" applyNumberFormat="1" applyFont="1" applyBorder="1" applyAlignment="1">
      <alignment vertical="center"/>
    </xf>
    <xf numFmtId="170" fontId="20" fillId="0" borderId="40" xfId="57" applyNumberFormat="1" applyFont="1" applyBorder="1" applyAlignment="1">
      <alignment horizontal="right" vertical="center"/>
    </xf>
    <xf numFmtId="170" fontId="8" fillId="0" borderId="15" xfId="57" applyNumberFormat="1" applyBorder="1" applyAlignment="1">
      <alignment vertical="center"/>
    </xf>
    <xf numFmtId="167" fontId="8" fillId="0" borderId="42" xfId="57" applyNumberFormat="1" applyBorder="1" applyAlignment="1">
      <alignment horizontal="right" vertical="center"/>
    </xf>
    <xf numFmtId="0" fontId="8" fillId="0" borderId="117" xfId="57" applyBorder="1" applyAlignment="1">
      <alignment horizontal="left" vertical="center" wrapText="1"/>
    </xf>
    <xf numFmtId="167" fontId="8" fillId="0" borderId="118" xfId="57" applyNumberFormat="1" applyBorder="1" applyAlignment="1">
      <alignment vertical="center"/>
    </xf>
    <xf numFmtId="170" fontId="8" fillId="0" borderId="119" xfId="57" applyNumberFormat="1" applyBorder="1" applyAlignment="1">
      <alignment horizontal="right" vertical="center"/>
    </xf>
    <xf numFmtId="0" fontId="8" fillId="0" borderId="114" xfId="57" applyBorder="1" applyAlignment="1">
      <alignment horizontal="left" vertical="center" wrapText="1"/>
    </xf>
    <xf numFmtId="167" fontId="8" fillId="0" borderId="115" xfId="57" applyNumberFormat="1" applyBorder="1" applyAlignment="1">
      <alignment vertical="center"/>
    </xf>
    <xf numFmtId="170" fontId="8" fillId="0" borderId="116" xfId="57" applyNumberFormat="1" applyBorder="1" applyAlignment="1">
      <alignment horizontal="right" vertical="center"/>
    </xf>
    <xf numFmtId="0" fontId="17" fillId="0" borderId="120" xfId="57" applyFont="1" applyBorder="1" applyAlignment="1">
      <alignment horizontal="left" vertical="center" wrapText="1"/>
    </xf>
    <xf numFmtId="167" fontId="17" fillId="0" borderId="121" xfId="57" applyNumberFormat="1" applyFont="1" applyBorder="1" applyAlignment="1">
      <alignment vertical="center"/>
    </xf>
    <xf numFmtId="170" fontId="17" fillId="0" borderId="122" xfId="57" applyNumberFormat="1" applyFont="1" applyBorder="1" applyAlignment="1">
      <alignment horizontal="right" vertical="center"/>
    </xf>
    <xf numFmtId="167" fontId="8" fillId="0" borderId="46" xfId="63" applyNumberFormat="1" applyFont="1" applyFill="1" applyBorder="1" applyAlignment="1">
      <alignment horizontal="right"/>
    </xf>
    <xf numFmtId="167" fontId="8" fillId="0" borderId="15" xfId="63" applyNumberFormat="1" applyFont="1" applyFill="1" applyBorder="1" applyAlignment="1">
      <alignment horizontal="right"/>
    </xf>
    <xf numFmtId="167" fontId="17" fillId="0" borderId="22" xfId="63" applyNumberFormat="1" applyFont="1" applyFill="1" applyBorder="1" applyAlignment="1">
      <alignment horizontal="right"/>
    </xf>
    <xf numFmtId="171" fontId="6" fillId="0" borderId="0" xfId="73" applyNumberFormat="1"/>
    <xf numFmtId="167" fontId="45" fillId="0" borderId="0" xfId="86" applyNumberFormat="1" applyFont="1"/>
    <xf numFmtId="165" fontId="63" fillId="0" borderId="0" xfId="87" applyFont="1" applyBorder="1" applyAlignment="1">
      <alignment vertical="center" wrapText="1"/>
    </xf>
    <xf numFmtId="167" fontId="61" fillId="0" borderId="0" xfId="86" applyNumberFormat="1" applyFont="1" applyBorder="1" applyAlignment="1">
      <alignment vertical="center" wrapText="1"/>
    </xf>
    <xf numFmtId="173" fontId="45" fillId="0" borderId="0" xfId="87" applyNumberFormat="1" applyFont="1" applyFill="1" applyBorder="1" applyAlignment="1">
      <alignment vertical="center"/>
    </xf>
    <xf numFmtId="165" fontId="19" fillId="0" borderId="0" xfId="87" applyFont="1" applyBorder="1" applyAlignment="1">
      <alignment vertical="center" wrapText="1"/>
    </xf>
    <xf numFmtId="14" fontId="20" fillId="0" borderId="84" xfId="73" applyNumberFormat="1" applyFont="1" applyBorder="1" applyAlignment="1">
      <alignment horizontal="center" vertical="center"/>
    </xf>
    <xf numFmtId="171" fontId="58" fillId="0" borderId="97" xfId="81" applyNumberFormat="1" applyFont="1" applyBorder="1" applyAlignment="1">
      <alignment vertical="center"/>
    </xf>
    <xf numFmtId="171" fontId="58" fillId="0" borderId="98" xfId="81" applyNumberFormat="1" applyFont="1" applyBorder="1" applyAlignment="1">
      <alignment vertical="center"/>
    </xf>
    <xf numFmtId="171" fontId="58" fillId="0" borderId="99" xfId="81" applyNumberFormat="1" applyFont="1" applyBorder="1" applyAlignment="1">
      <alignment vertical="center"/>
    </xf>
    <xf numFmtId="171" fontId="18" fillId="0" borderId="100" xfId="81" applyNumberFormat="1" applyFont="1" applyBorder="1" applyAlignment="1">
      <alignment vertical="center"/>
    </xf>
    <xf numFmtId="171" fontId="18" fillId="0" borderId="101" xfId="81" applyNumberFormat="1" applyFont="1" applyBorder="1" applyAlignment="1">
      <alignment vertical="center"/>
    </xf>
    <xf numFmtId="171" fontId="18" fillId="0" borderId="102" xfId="81" applyNumberFormat="1" applyFont="1" applyBorder="1" applyAlignment="1">
      <alignment vertical="center"/>
    </xf>
    <xf numFmtId="171" fontId="18" fillId="0" borderId="98" xfId="81" applyNumberFormat="1" applyFont="1" applyBorder="1" applyAlignment="1">
      <alignment vertical="center"/>
    </xf>
    <xf numFmtId="171" fontId="18" fillId="0" borderId="99" xfId="81" applyNumberFormat="1" applyFont="1" applyBorder="1" applyAlignment="1">
      <alignment vertical="center"/>
    </xf>
    <xf numFmtId="10" fontId="58" fillId="0" borderId="0" xfId="86" applyNumberFormat="1" applyFont="1" applyFill="1"/>
    <xf numFmtId="0" fontId="18" fillId="0" borderId="0" xfId="73" applyFont="1"/>
    <xf numFmtId="14" fontId="20" fillId="0" borderId="75" xfId="73" applyNumberFormat="1" applyFont="1" applyBorder="1" applyAlignment="1">
      <alignment horizontal="center" vertical="center"/>
    </xf>
    <xf numFmtId="171" fontId="58" fillId="0" borderId="85" xfId="81" applyNumberFormat="1" applyFont="1" applyBorder="1" applyAlignment="1">
      <alignment vertical="center"/>
    </xf>
    <xf numFmtId="171" fontId="58" fillId="0" borderId="86" xfId="81" applyNumberFormat="1" applyFont="1" applyBorder="1" applyAlignment="1">
      <alignment vertical="center"/>
    </xf>
    <xf numFmtId="171" fontId="58" fillId="0" borderId="87" xfId="81" applyNumberFormat="1" applyFont="1" applyBorder="1" applyAlignment="1">
      <alignment vertical="center"/>
    </xf>
    <xf numFmtId="171" fontId="18" fillId="0" borderId="88" xfId="81" applyNumberFormat="1" applyFont="1" applyBorder="1" applyAlignment="1">
      <alignment vertical="center"/>
    </xf>
    <xf numFmtId="171" fontId="18" fillId="0" borderId="89" xfId="81" applyNumberFormat="1" applyFont="1" applyBorder="1" applyAlignment="1">
      <alignment vertical="center"/>
    </xf>
    <xf numFmtId="171" fontId="18" fillId="0" borderId="90" xfId="81" applyNumberFormat="1" applyFont="1" applyBorder="1" applyAlignment="1">
      <alignment vertical="center"/>
    </xf>
    <xf numFmtId="171" fontId="18" fillId="0" borderId="86" xfId="81" applyNumberFormat="1" applyFont="1" applyBorder="1" applyAlignment="1">
      <alignment vertical="center"/>
    </xf>
    <xf numFmtId="171" fontId="18" fillId="0" borderId="87" xfId="81" applyNumberFormat="1" applyFont="1" applyBorder="1" applyAlignment="1">
      <alignment vertical="center"/>
    </xf>
    <xf numFmtId="14" fontId="20" fillId="0" borderId="53" xfId="73" applyNumberFormat="1" applyFont="1" applyBorder="1" applyAlignment="1">
      <alignment horizontal="center" vertical="center"/>
    </xf>
    <xf numFmtId="171" fontId="58" fillId="0" borderId="54" xfId="81" applyNumberFormat="1" applyFont="1" applyBorder="1" applyAlignment="1">
      <alignment vertical="center"/>
    </xf>
    <xf numFmtId="171" fontId="18" fillId="0" borderId="54" xfId="81" applyNumberFormat="1" applyFont="1" applyBorder="1" applyAlignment="1">
      <alignment vertical="center"/>
    </xf>
    <xf numFmtId="172" fontId="18" fillId="0" borderId="54" xfId="81" applyNumberFormat="1" applyFont="1" applyBorder="1" applyAlignment="1">
      <alignment horizontal="right" vertical="center" indent="1"/>
    </xf>
    <xf numFmtId="171" fontId="18" fillId="0" borderId="55" xfId="81" applyNumberFormat="1" applyFont="1" applyBorder="1" applyAlignment="1">
      <alignment vertical="center"/>
    </xf>
    <xf numFmtId="14" fontId="20" fillId="0" borderId="114" xfId="73" applyNumberFormat="1" applyFont="1" applyBorder="1" applyAlignment="1">
      <alignment horizontal="center" vertical="center"/>
    </xf>
    <xf numFmtId="171" fontId="58" fillId="0" borderId="115" xfId="81" applyNumberFormat="1" applyFont="1" applyBorder="1" applyAlignment="1">
      <alignment vertical="center"/>
    </xf>
    <xf numFmtId="171" fontId="18" fillId="0" borderId="115" xfId="81" applyNumberFormat="1" applyFont="1" applyBorder="1" applyAlignment="1">
      <alignment vertical="center"/>
    </xf>
    <xf numFmtId="172" fontId="18" fillId="0" borderId="115" xfId="81" applyNumberFormat="1" applyFont="1" applyBorder="1" applyAlignment="1">
      <alignment horizontal="right" vertical="center" indent="1"/>
    </xf>
    <xf numFmtId="171" fontId="18" fillId="0" borderId="116" xfId="81" applyNumberFormat="1" applyFont="1" applyBorder="1" applyAlignment="1">
      <alignment vertical="center"/>
    </xf>
    <xf numFmtId="14" fontId="20" fillId="0" borderId="72" xfId="73" applyNumberFormat="1" applyFont="1" applyBorder="1" applyAlignment="1">
      <alignment horizontal="center" vertical="center"/>
    </xf>
    <xf numFmtId="171" fontId="58" fillId="0" borderId="73" xfId="81" applyNumberFormat="1" applyFont="1" applyFill="1" applyBorder="1" applyAlignment="1">
      <alignment vertical="center"/>
    </xf>
    <xf numFmtId="171" fontId="18" fillId="0" borderId="73" xfId="81" applyNumberFormat="1" applyFont="1" applyFill="1" applyBorder="1" applyAlignment="1">
      <alignment horizontal="right" vertical="center" indent="1"/>
    </xf>
    <xf numFmtId="172" fontId="18" fillId="0" borderId="73" xfId="81" applyNumberFormat="1" applyFont="1" applyFill="1" applyBorder="1" applyAlignment="1">
      <alignment horizontal="right" vertical="center" indent="1"/>
    </xf>
    <xf numFmtId="171" fontId="18" fillId="0" borderId="74" xfId="81" applyNumberFormat="1" applyFont="1" applyFill="1" applyBorder="1" applyAlignment="1">
      <alignment horizontal="right" vertical="center" indent="1"/>
    </xf>
    <xf numFmtId="171" fontId="58" fillId="0" borderId="115" xfId="81" applyNumberFormat="1" applyFont="1" applyBorder="1" applyAlignment="1">
      <alignment horizontal="right" vertical="center" indent="1"/>
    </xf>
    <xf numFmtId="171" fontId="18" fillId="0" borderId="115" xfId="81" applyNumberFormat="1" applyFont="1" applyBorder="1" applyAlignment="1">
      <alignment horizontal="right" vertical="center" indent="1"/>
    </xf>
    <xf numFmtId="172" fontId="18" fillId="0" borderId="127" xfId="81" applyNumberFormat="1" applyFont="1" applyFill="1" applyBorder="1" applyAlignment="1">
      <alignment horizontal="right" vertical="center" indent="1"/>
    </xf>
    <xf numFmtId="14" fontId="20" fillId="0" borderId="130" xfId="73" applyNumberFormat="1" applyFont="1" applyBorder="1" applyAlignment="1">
      <alignment horizontal="center" vertical="center"/>
    </xf>
    <xf numFmtId="171" fontId="58" fillId="0" borderId="131" xfId="81" applyNumberFormat="1" applyFont="1" applyFill="1" applyBorder="1" applyAlignment="1">
      <alignment horizontal="right" vertical="center" indent="1"/>
    </xf>
    <xf numFmtId="171" fontId="18" fillId="0" borderId="131" xfId="81" applyNumberFormat="1" applyFont="1" applyFill="1" applyBorder="1" applyAlignment="1">
      <alignment horizontal="right" vertical="center" indent="1"/>
    </xf>
    <xf numFmtId="172" fontId="18" fillId="0" borderId="131" xfId="81" applyNumberFormat="1" applyFont="1" applyFill="1" applyBorder="1" applyAlignment="1">
      <alignment horizontal="right" vertical="center" indent="1"/>
    </xf>
    <xf numFmtId="172" fontId="18" fillId="0" borderId="128" xfId="81" applyNumberFormat="1" applyFont="1" applyFill="1" applyBorder="1" applyAlignment="1">
      <alignment horizontal="right" vertical="center" indent="1"/>
    </xf>
    <xf numFmtId="171" fontId="6" fillId="0" borderId="115" xfId="81" applyNumberFormat="1" applyFont="1" applyBorder="1" applyAlignment="1">
      <alignment vertical="center"/>
    </xf>
    <xf numFmtId="172" fontId="6" fillId="0" borderId="115" xfId="81" applyNumberFormat="1" applyFont="1" applyBorder="1" applyAlignment="1">
      <alignment horizontal="right" vertical="center" indent="1"/>
    </xf>
    <xf numFmtId="171" fontId="6" fillId="0" borderId="116" xfId="81" applyNumberFormat="1" applyFont="1" applyBorder="1" applyAlignment="1">
      <alignment vertical="center"/>
    </xf>
    <xf numFmtId="171" fontId="58" fillId="0" borderId="54" xfId="81" applyNumberFormat="1" applyFont="1" applyBorder="1" applyAlignment="1">
      <alignment horizontal="right" vertical="center"/>
    </xf>
    <xf numFmtId="171" fontId="18" fillId="0" borderId="54" xfId="81" applyNumberFormat="1" applyFont="1" applyFill="1" applyBorder="1" applyAlignment="1">
      <alignment horizontal="right" vertical="center"/>
    </xf>
    <xf numFmtId="171" fontId="18" fillId="0" borderId="55" xfId="81" applyNumberFormat="1" applyFont="1" applyFill="1" applyBorder="1" applyAlignment="1">
      <alignment horizontal="right" vertical="center"/>
    </xf>
    <xf numFmtId="171" fontId="58" fillId="0" borderId="115" xfId="81" applyNumberFormat="1" applyFont="1" applyBorder="1" applyAlignment="1">
      <alignment horizontal="right" vertical="center"/>
    </xf>
    <xf numFmtId="171" fontId="18" fillId="0" borderId="115" xfId="81" applyNumberFormat="1" applyFont="1" applyFill="1" applyBorder="1" applyAlignment="1">
      <alignment horizontal="right" vertical="center"/>
    </xf>
    <xf numFmtId="171" fontId="18" fillId="0" borderId="116" xfId="81" applyNumberFormat="1" applyFont="1" applyFill="1" applyBorder="1" applyAlignment="1">
      <alignment horizontal="right" vertical="center"/>
    </xf>
    <xf numFmtId="171" fontId="18" fillId="0" borderId="0" xfId="73" applyNumberFormat="1" applyFont="1"/>
    <xf numFmtId="167" fontId="18" fillId="0" borderId="0" xfId="86" applyNumberFormat="1" applyFont="1"/>
    <xf numFmtId="14" fontId="20" fillId="0" borderId="123" xfId="73" applyNumberFormat="1" applyFont="1" applyBorder="1" applyAlignment="1">
      <alignment horizontal="center" vertical="center"/>
    </xf>
    <xf numFmtId="171" fontId="58" fillId="0" borderId="124" xfId="81" applyNumberFormat="1" applyFont="1" applyBorder="1" applyAlignment="1">
      <alignment vertical="center"/>
    </xf>
    <xf numFmtId="171" fontId="18" fillId="0" borderId="124" xfId="81" applyNumberFormat="1" applyFont="1" applyBorder="1" applyAlignment="1">
      <alignment horizontal="right" vertical="center"/>
    </xf>
    <xf numFmtId="171" fontId="18" fillId="0" borderId="125" xfId="81" applyNumberFormat="1" applyFont="1" applyBorder="1" applyAlignment="1">
      <alignment horizontal="right" vertical="center"/>
    </xf>
    <xf numFmtId="171" fontId="18" fillId="0" borderId="115" xfId="81" applyNumberFormat="1" applyFont="1" applyBorder="1" applyAlignment="1">
      <alignment horizontal="right" vertical="center"/>
    </xf>
    <xf numFmtId="171" fontId="18" fillId="0" borderId="116" xfId="81" applyNumberFormat="1" applyFont="1" applyBorder="1" applyAlignment="1">
      <alignment horizontal="right" vertical="center"/>
    </xf>
    <xf numFmtId="14" fontId="20" fillId="0" borderId="62" xfId="73" applyNumberFormat="1" applyFont="1" applyBorder="1" applyAlignment="1">
      <alignment horizontal="center" vertical="center"/>
    </xf>
    <xf numFmtId="173" fontId="58" fillId="0" borderId="63" xfId="81" applyNumberFormat="1" applyFont="1" applyBorder="1" applyAlignment="1">
      <alignment vertical="center"/>
    </xf>
    <xf numFmtId="173" fontId="58" fillId="0" borderId="53" xfId="81" applyNumberFormat="1" applyFont="1" applyBorder="1" applyAlignment="1">
      <alignment vertical="center"/>
    </xf>
    <xf numFmtId="173" fontId="58" fillId="0" borderId="55" xfId="81" applyNumberFormat="1" applyFont="1" applyBorder="1" applyAlignment="1">
      <alignment vertical="center"/>
    </xf>
    <xf numFmtId="173" fontId="18" fillId="0" borderId="64" xfId="81" applyNumberFormat="1" applyFont="1" applyBorder="1" applyAlignment="1">
      <alignment vertical="center"/>
    </xf>
    <xf numFmtId="173" fontId="18" fillId="0" borderId="54" xfId="81" applyNumberFormat="1" applyFont="1" applyBorder="1" applyAlignment="1">
      <alignment vertical="center"/>
    </xf>
    <xf numFmtId="173" fontId="18" fillId="0" borderId="65" xfId="81" applyNumberFormat="1" applyFont="1" applyBorder="1" applyAlignment="1">
      <alignment vertical="center"/>
    </xf>
    <xf numFmtId="173" fontId="18" fillId="0" borderId="53" xfId="81" applyNumberFormat="1" applyFont="1" applyBorder="1" applyAlignment="1">
      <alignment vertical="center"/>
    </xf>
    <xf numFmtId="173" fontId="18" fillId="0" borderId="55" xfId="81" applyNumberFormat="1" applyFont="1" applyBorder="1" applyAlignment="1">
      <alignment vertical="center"/>
    </xf>
    <xf numFmtId="14" fontId="20" fillId="0" borderId="0" xfId="73" applyNumberFormat="1" applyFont="1" applyAlignment="1">
      <alignment horizontal="center" vertical="center"/>
    </xf>
    <xf numFmtId="173" fontId="58" fillId="0" borderId="80" xfId="81" applyNumberFormat="1" applyFont="1" applyBorder="1" applyAlignment="1">
      <alignment vertical="center"/>
    </xf>
    <xf numFmtId="173" fontId="58" fillId="0" borderId="81" xfId="81" applyNumberFormat="1" applyFont="1" applyBorder="1" applyAlignment="1">
      <alignment vertical="center"/>
    </xf>
    <xf numFmtId="173" fontId="58" fillId="0" borderId="69" xfId="81" applyNumberFormat="1" applyFont="1" applyBorder="1" applyAlignment="1">
      <alignment vertical="center"/>
    </xf>
    <xf numFmtId="173" fontId="18" fillId="0" borderId="82" xfId="81" applyNumberFormat="1" applyFont="1" applyBorder="1" applyAlignment="1">
      <alignment vertical="center"/>
    </xf>
    <xf numFmtId="173" fontId="18" fillId="0" borderId="68" xfId="81" applyNumberFormat="1" applyFont="1" applyBorder="1" applyAlignment="1">
      <alignment vertical="center"/>
    </xf>
    <xf numFmtId="173" fontId="18" fillId="0" borderId="83" xfId="81" applyNumberFormat="1" applyFont="1" applyBorder="1" applyAlignment="1">
      <alignment vertical="center"/>
    </xf>
    <xf numFmtId="173" fontId="18" fillId="0" borderId="81" xfId="81" applyNumberFormat="1" applyFont="1" applyBorder="1" applyAlignment="1">
      <alignment vertical="center"/>
    </xf>
    <xf numFmtId="173" fontId="18" fillId="0" borderId="69" xfId="81" applyNumberFormat="1" applyFont="1" applyBorder="1" applyAlignment="1">
      <alignment vertical="center"/>
    </xf>
    <xf numFmtId="165" fontId="18" fillId="0" borderId="0" xfId="87" applyFont="1"/>
    <xf numFmtId="14" fontId="20" fillId="0" borderId="111" xfId="73" applyNumberFormat="1" applyFont="1" applyBorder="1" applyAlignment="1">
      <alignment horizontal="center" vertical="center"/>
    </xf>
    <xf numFmtId="173" fontId="58" fillId="0" borderId="97" xfId="81" applyNumberFormat="1" applyFont="1" applyBorder="1" applyAlignment="1">
      <alignment vertical="center"/>
    </xf>
    <xf numFmtId="173" fontId="18" fillId="0" borderId="98" xfId="81" applyNumberFormat="1" applyFont="1" applyBorder="1" applyAlignment="1">
      <alignment vertical="center"/>
    </xf>
    <xf numFmtId="173" fontId="18" fillId="0" borderId="84" xfId="81" applyNumberFormat="1" applyFont="1" applyBorder="1" applyAlignment="1">
      <alignment vertical="center"/>
    </xf>
    <xf numFmtId="175" fontId="18" fillId="0" borderId="0" xfId="73" applyNumberFormat="1" applyFont="1"/>
    <xf numFmtId="165" fontId="18" fillId="0" borderId="0" xfId="73" applyNumberFormat="1" applyFont="1"/>
    <xf numFmtId="173" fontId="18" fillId="0" borderId="115" xfId="81" applyNumberFormat="1" applyFont="1" applyBorder="1" applyAlignment="1">
      <alignment vertical="center"/>
    </xf>
    <xf numFmtId="173" fontId="18" fillId="0" borderId="116" xfId="81" applyNumberFormat="1" applyFont="1" applyBorder="1" applyAlignment="1">
      <alignment vertical="center"/>
    </xf>
    <xf numFmtId="14" fontId="20" fillId="0" borderId="76" xfId="73" applyNumberFormat="1" applyFont="1" applyBorder="1" applyAlignment="1">
      <alignment horizontal="center" vertical="center"/>
    </xf>
    <xf numFmtId="173" fontId="57" fillId="0" borderId="0" xfId="81" applyNumberFormat="1" applyFont="1" applyFill="1" applyBorder="1" applyAlignment="1">
      <alignment vertical="center"/>
    </xf>
    <xf numFmtId="14" fontId="20" fillId="0" borderId="105" xfId="73" applyNumberFormat="1" applyFont="1" applyBorder="1" applyAlignment="1">
      <alignment horizontal="center" vertical="center"/>
    </xf>
    <xf numFmtId="167" fontId="57" fillId="0" borderId="0" xfId="86" applyNumberFormat="1" applyFont="1" applyFill="1" applyBorder="1" applyAlignment="1">
      <alignment vertical="center"/>
    </xf>
    <xf numFmtId="165" fontId="57" fillId="0" borderId="0" xfId="87" applyFont="1" applyFill="1" applyBorder="1" applyAlignment="1">
      <alignment vertical="center"/>
    </xf>
    <xf numFmtId="9" fontId="57" fillId="0" borderId="0" xfId="86" applyFont="1" applyFill="1" applyBorder="1" applyAlignment="1">
      <alignment vertical="center"/>
    </xf>
    <xf numFmtId="167" fontId="58" fillId="0" borderId="0" xfId="86" applyNumberFormat="1" applyFont="1"/>
    <xf numFmtId="173" fontId="58" fillId="0" borderId="0" xfId="87" applyNumberFormat="1" applyFont="1" applyFill="1" applyBorder="1" applyAlignment="1">
      <alignment vertical="center"/>
    </xf>
    <xf numFmtId="9" fontId="58" fillId="0" borderId="0" xfId="86" applyFont="1" applyFill="1" applyBorder="1" applyAlignment="1">
      <alignment vertical="center"/>
    </xf>
    <xf numFmtId="173" fontId="57" fillId="0" borderId="0" xfId="87" applyNumberFormat="1" applyFont="1" applyFill="1" applyBorder="1" applyAlignment="1">
      <alignment vertical="center"/>
    </xf>
    <xf numFmtId="14" fontId="17" fillId="0" borderId="45" xfId="57" applyNumberFormat="1" applyFont="1" applyBorder="1" applyAlignment="1">
      <alignment horizontal="center" vertical="center" wrapText="1"/>
    </xf>
    <xf numFmtId="170" fontId="17" fillId="0" borderId="14" xfId="57" applyNumberFormat="1" applyFont="1" applyBorder="1" applyAlignment="1">
      <alignment vertical="center"/>
    </xf>
    <xf numFmtId="170" fontId="17" fillId="0" borderId="15" xfId="57" applyNumberFormat="1" applyFont="1" applyBorder="1" applyAlignment="1">
      <alignment vertical="center"/>
    </xf>
    <xf numFmtId="170" fontId="20" fillId="0" borderId="15" xfId="57" applyNumberFormat="1" applyFont="1" applyBorder="1" applyAlignment="1">
      <alignment vertical="center"/>
    </xf>
    <xf numFmtId="167" fontId="17" fillId="0" borderId="0" xfId="86" applyNumberFormat="1" applyFont="1" applyFill="1" applyBorder="1" applyAlignment="1">
      <alignment horizontal="right" vertical="center"/>
    </xf>
    <xf numFmtId="14" fontId="20" fillId="0" borderId="0" xfId="57" applyNumberFormat="1" applyFont="1" applyAlignment="1">
      <alignment horizontal="center" vertical="center" wrapText="1"/>
    </xf>
    <xf numFmtId="10" fontId="17" fillId="0" borderId="0" xfId="86" applyNumberFormat="1" applyFont="1" applyFill="1" applyAlignment="1">
      <alignment horizontal="right" vertical="center"/>
    </xf>
    <xf numFmtId="10" fontId="20" fillId="0" borderId="0" xfId="86" applyNumberFormat="1" applyFont="1" applyFill="1" applyAlignment="1">
      <alignment horizontal="right" vertical="center"/>
    </xf>
    <xf numFmtId="171" fontId="18" fillId="0" borderId="0" xfId="87" applyNumberFormat="1" applyFont="1"/>
    <xf numFmtId="176" fontId="18" fillId="0" borderId="0" xfId="73" applyNumberFormat="1" applyFont="1"/>
    <xf numFmtId="14" fontId="9" fillId="0" borderId="140" xfId="57" applyNumberFormat="1" applyFont="1" applyBorder="1" applyAlignment="1">
      <alignment horizontal="center" vertical="center" wrapText="1"/>
    </xf>
    <xf numFmtId="14" fontId="20" fillId="0" borderId="140" xfId="57" applyNumberFormat="1" applyFont="1" applyBorder="1" applyAlignment="1">
      <alignment horizontal="center" vertical="center" wrapText="1"/>
    </xf>
    <xf numFmtId="14" fontId="20" fillId="0" borderId="142" xfId="57" applyNumberFormat="1" applyFont="1" applyBorder="1" applyAlignment="1">
      <alignment horizontal="center" vertical="center" wrapText="1"/>
    </xf>
    <xf numFmtId="3" fontId="8" fillId="0" borderId="42" xfId="57" applyNumberFormat="1" applyBorder="1" applyAlignment="1">
      <alignment horizontal="right" vertical="center"/>
    </xf>
    <xf numFmtId="3" fontId="20" fillId="0" borderId="32" xfId="57" applyNumberFormat="1" applyFont="1" applyBorder="1" applyAlignment="1">
      <alignment horizontal="right" vertical="center"/>
    </xf>
    <xf numFmtId="170" fontId="6" fillId="0" borderId="42" xfId="57" applyNumberFormat="1" applyFont="1" applyBorder="1" applyAlignment="1">
      <alignment horizontal="right" vertical="center"/>
    </xf>
    <xf numFmtId="170" fontId="58" fillId="0" borderId="32" xfId="57" applyNumberFormat="1" applyFont="1" applyBorder="1" applyAlignment="1">
      <alignment horizontal="right" vertical="center"/>
    </xf>
    <xf numFmtId="170" fontId="8" fillId="0" borderId="118" xfId="57" applyNumberFormat="1" applyBorder="1" applyAlignment="1">
      <alignment vertical="center"/>
    </xf>
    <xf numFmtId="168" fontId="8" fillId="0" borderId="115" xfId="57" applyNumberFormat="1" applyBorder="1" applyAlignment="1">
      <alignment vertical="center"/>
    </xf>
    <xf numFmtId="3" fontId="17" fillId="0" borderId="121" xfId="57" applyNumberFormat="1" applyFont="1" applyBorder="1" applyAlignment="1">
      <alignment horizontal="right" vertical="center"/>
    </xf>
    <xf numFmtId="170" fontId="17" fillId="0" borderId="121" xfId="57" applyNumberFormat="1" applyFont="1" applyBorder="1" applyAlignment="1">
      <alignment horizontal="right" vertical="center"/>
    </xf>
    <xf numFmtId="3" fontId="18" fillId="0" borderId="20" xfId="57" applyNumberFormat="1" applyFont="1" applyBorder="1" applyAlignment="1">
      <alignment vertical="center"/>
    </xf>
    <xf numFmtId="3" fontId="17" fillId="0" borderId="20" xfId="57" applyNumberFormat="1" applyFont="1" applyBorder="1" applyAlignment="1">
      <alignment vertical="center"/>
    </xf>
    <xf numFmtId="0" fontId="6" fillId="0" borderId="46" xfId="57" applyFont="1" applyBorder="1" applyAlignment="1">
      <alignment vertical="center"/>
    </xf>
    <xf numFmtId="0" fontId="6" fillId="0" borderId="14" xfId="57" applyFont="1" applyBorder="1" applyAlignment="1">
      <alignment vertical="center"/>
    </xf>
    <xf numFmtId="176" fontId="45" fillId="0" borderId="0" xfId="73" applyNumberFormat="1" applyFont="1" applyAlignment="1">
      <alignment vertical="center" wrapText="1"/>
    </xf>
    <xf numFmtId="167" fontId="58" fillId="0" borderId="0" xfId="74" applyNumberFormat="1" applyFont="1" applyFill="1" applyBorder="1" applyAlignment="1">
      <alignment vertical="center"/>
    </xf>
    <xf numFmtId="167" fontId="58" fillId="0" borderId="143" xfId="74" applyNumberFormat="1" applyFont="1" applyFill="1" applyBorder="1" applyAlignment="1">
      <alignment vertical="center"/>
    </xf>
    <xf numFmtId="167" fontId="45" fillId="0" borderId="0" xfId="74" applyNumberFormat="1" applyFont="1" applyFill="1" applyBorder="1" applyAlignment="1">
      <alignment vertical="center"/>
    </xf>
    <xf numFmtId="167" fontId="18" fillId="0" borderId="144" xfId="74" applyNumberFormat="1" applyFont="1" applyFill="1" applyBorder="1" applyAlignment="1">
      <alignment vertical="center"/>
    </xf>
    <xf numFmtId="167" fontId="18" fillId="0" borderId="145" xfId="74" applyNumberFormat="1" applyFont="1" applyFill="1" applyBorder="1" applyAlignment="1">
      <alignment vertical="center"/>
    </xf>
    <xf numFmtId="167" fontId="6" fillId="0" borderId="144" xfId="74" applyNumberFormat="1" applyFont="1" applyFill="1" applyBorder="1" applyAlignment="1">
      <alignment vertical="center"/>
    </xf>
    <xf numFmtId="167" fontId="58" fillId="0" borderId="3" xfId="74" applyNumberFormat="1" applyFont="1" applyFill="1" applyBorder="1" applyAlignment="1">
      <alignment vertical="center"/>
    </xf>
    <xf numFmtId="167" fontId="58" fillId="0" borderId="146" xfId="74" applyNumberFormat="1" applyFont="1" applyFill="1" applyBorder="1" applyAlignment="1">
      <alignment vertical="center"/>
    </xf>
    <xf numFmtId="167" fontId="45" fillId="0" borderId="3" xfId="74" applyNumberFormat="1" applyFont="1" applyFill="1" applyBorder="1" applyAlignment="1">
      <alignment vertical="center"/>
    </xf>
    <xf numFmtId="171" fontId="6" fillId="0" borderId="100" xfId="81" applyNumberFormat="1" applyFont="1" applyBorder="1" applyAlignment="1">
      <alignment vertical="center"/>
    </xf>
    <xf numFmtId="171" fontId="6" fillId="0" borderId="101" xfId="81" applyNumberFormat="1" applyFont="1" applyBorder="1" applyAlignment="1">
      <alignment vertical="center"/>
    </xf>
    <xf numFmtId="171" fontId="6" fillId="0" borderId="102" xfId="81" applyNumberFormat="1" applyFont="1" applyBorder="1" applyAlignment="1">
      <alignment vertical="center"/>
    </xf>
    <xf numFmtId="171" fontId="6" fillId="0" borderId="98" xfId="81" applyNumberFormat="1" applyFont="1" applyBorder="1" applyAlignment="1">
      <alignment vertical="center"/>
    </xf>
    <xf numFmtId="171" fontId="6" fillId="0" borderId="99" xfId="81" applyNumberFormat="1" applyFont="1" applyBorder="1" applyAlignment="1">
      <alignment vertical="center"/>
    </xf>
    <xf numFmtId="171" fontId="6" fillId="0" borderId="115" xfId="81" applyNumberFormat="1" applyFont="1" applyBorder="1" applyAlignment="1">
      <alignment horizontal="right" vertical="center" indent="1"/>
    </xf>
    <xf numFmtId="172" fontId="6" fillId="0" borderId="127" xfId="81" applyNumberFormat="1" applyFont="1" applyFill="1" applyBorder="1" applyAlignment="1">
      <alignment horizontal="right" vertical="center" indent="1"/>
    </xf>
    <xf numFmtId="173" fontId="6" fillId="0" borderId="82" xfId="81" applyNumberFormat="1" applyFont="1" applyBorder="1" applyAlignment="1">
      <alignment vertical="center"/>
    </xf>
    <xf numFmtId="173" fontId="6" fillId="0" borderId="68" xfId="81" applyNumberFormat="1" applyFont="1" applyBorder="1" applyAlignment="1">
      <alignment vertical="center"/>
    </xf>
    <xf numFmtId="173" fontId="6" fillId="0" borderId="83" xfId="81" applyNumberFormat="1" applyFont="1" applyBorder="1" applyAlignment="1">
      <alignment vertical="center"/>
    </xf>
    <xf numFmtId="173" fontId="6" fillId="0" borderId="81" xfId="81" applyNumberFormat="1" applyFont="1" applyBorder="1" applyAlignment="1">
      <alignment vertical="center"/>
    </xf>
    <xf numFmtId="173" fontId="6" fillId="0" borderId="69" xfId="81" applyNumberFormat="1" applyFont="1" applyBorder="1" applyAlignment="1">
      <alignment vertical="center"/>
    </xf>
    <xf numFmtId="175" fontId="6" fillId="0" borderId="0" xfId="73" applyNumberFormat="1"/>
    <xf numFmtId="173" fontId="6" fillId="0" borderId="115" xfId="81" applyNumberFormat="1" applyFont="1" applyBorder="1" applyAlignment="1">
      <alignment vertical="center"/>
    </xf>
    <xf numFmtId="173" fontId="6" fillId="0" borderId="116" xfId="81" applyNumberFormat="1" applyFont="1" applyBorder="1" applyAlignment="1">
      <alignment vertical="center"/>
    </xf>
    <xf numFmtId="9" fontId="45" fillId="0" borderId="0" xfId="86" applyFont="1" applyFill="1" applyBorder="1" applyAlignment="1">
      <alignment vertical="center"/>
    </xf>
    <xf numFmtId="173" fontId="54" fillId="0" borderId="0" xfId="87" applyNumberFormat="1" applyFont="1" applyFill="1" applyBorder="1" applyAlignment="1">
      <alignment vertical="center"/>
    </xf>
    <xf numFmtId="167" fontId="65" fillId="0" borderId="0" xfId="86" applyNumberFormat="1" applyFont="1" applyBorder="1" applyAlignment="1">
      <alignment vertical="center" wrapText="1"/>
    </xf>
    <xf numFmtId="170" fontId="8" fillId="0" borderId="136" xfId="57" applyNumberFormat="1" applyBorder="1" applyAlignment="1">
      <alignment vertical="center"/>
    </xf>
    <xf numFmtId="170" fontId="8" fillId="0" borderId="138" xfId="57" applyNumberFormat="1" applyBorder="1" applyAlignment="1">
      <alignment vertical="center"/>
    </xf>
    <xf numFmtId="170" fontId="9" fillId="0" borderId="136" xfId="57" applyNumberFormat="1" applyFont="1" applyBorder="1" applyAlignment="1">
      <alignment vertical="center"/>
    </xf>
    <xf numFmtId="170" fontId="45" fillId="0" borderId="138" xfId="57" applyNumberFormat="1" applyFont="1" applyBorder="1" applyAlignment="1">
      <alignment vertical="center"/>
    </xf>
    <xf numFmtId="170" fontId="9" fillId="0" borderId="14" xfId="57" applyNumberFormat="1" applyFont="1" applyBorder="1" applyAlignment="1">
      <alignment vertical="center"/>
    </xf>
    <xf numFmtId="170" fontId="45" fillId="0" borderId="15" xfId="57" applyNumberFormat="1" applyFont="1" applyBorder="1" applyAlignment="1">
      <alignment vertical="center"/>
    </xf>
    <xf numFmtId="170" fontId="9" fillId="0" borderId="15" xfId="57" applyNumberFormat="1" applyFont="1" applyBorder="1" applyAlignment="1">
      <alignment vertical="center"/>
    </xf>
    <xf numFmtId="170" fontId="8" fillId="0" borderId="25" xfId="57" applyNumberFormat="1" applyBorder="1" applyAlignment="1">
      <alignment vertical="center"/>
    </xf>
    <xf numFmtId="170" fontId="9" fillId="0" borderId="25" xfId="57" applyNumberFormat="1" applyFont="1" applyBorder="1" applyAlignment="1">
      <alignment vertical="center"/>
    </xf>
    <xf numFmtId="170" fontId="45" fillId="0" borderId="26" xfId="57" applyNumberFormat="1" applyFont="1" applyBorder="1" applyAlignment="1">
      <alignment vertical="center"/>
    </xf>
    <xf numFmtId="170" fontId="8" fillId="39" borderId="14" xfId="57" applyNumberFormat="1" applyFill="1" applyBorder="1" applyAlignment="1">
      <alignment vertical="center"/>
    </xf>
    <xf numFmtId="170" fontId="8" fillId="39" borderId="15" xfId="57" applyNumberFormat="1" applyFill="1" applyBorder="1" applyAlignment="1">
      <alignment vertical="center"/>
    </xf>
    <xf numFmtId="10" fontId="8" fillId="0" borderId="0" xfId="113" applyNumberFormat="1" applyFont="1" applyAlignment="1">
      <alignment vertical="center"/>
    </xf>
    <xf numFmtId="9" fontId="8" fillId="0" borderId="0" xfId="86" applyFont="1" applyAlignment="1">
      <alignment vertical="center"/>
    </xf>
    <xf numFmtId="170" fontId="9" fillId="39" borderId="14" xfId="57" applyNumberFormat="1" applyFont="1" applyFill="1" applyBorder="1" applyAlignment="1">
      <alignment vertical="center"/>
    </xf>
    <xf numFmtId="170" fontId="45" fillId="39" borderId="15" xfId="57" applyNumberFormat="1" applyFont="1" applyFill="1" applyBorder="1" applyAlignment="1">
      <alignment vertical="center"/>
    </xf>
    <xf numFmtId="167" fontId="8" fillId="0" borderId="14" xfId="63" applyNumberFormat="1" applyFont="1" applyFill="1" applyBorder="1" applyAlignment="1">
      <alignment horizontal="right"/>
    </xf>
    <xf numFmtId="167" fontId="17" fillId="0" borderId="20" xfId="63" applyNumberFormat="1" applyFont="1" applyFill="1" applyBorder="1" applyAlignment="1">
      <alignment horizontal="right"/>
    </xf>
    <xf numFmtId="0" fontId="19" fillId="0" borderId="0" xfId="57" applyFont="1" applyAlignment="1">
      <alignment vertical="center" wrapText="1"/>
    </xf>
    <xf numFmtId="167" fontId="58" fillId="0" borderId="0" xfId="74" applyNumberFormat="1" applyFont="1" applyFill="1" applyBorder="1" applyAlignment="1">
      <alignment horizontal="right" vertical="center"/>
    </xf>
    <xf numFmtId="167" fontId="58" fillId="0" borderId="143" xfId="74" applyNumberFormat="1" applyFont="1" applyFill="1" applyBorder="1" applyAlignment="1">
      <alignment horizontal="right" vertical="center"/>
    </xf>
    <xf numFmtId="167" fontId="8" fillId="0" borderId="0" xfId="86" applyNumberFormat="1" applyFont="1" applyFill="1" applyAlignment="1">
      <alignment vertical="center"/>
    </xf>
    <xf numFmtId="167" fontId="40" fillId="0" borderId="0" xfId="86" applyNumberFormat="1" applyFont="1" applyBorder="1" applyAlignment="1">
      <alignment vertical="center"/>
    </xf>
    <xf numFmtId="14" fontId="20" fillId="0" borderId="132" xfId="73" applyNumberFormat="1" applyFont="1" applyBorder="1" applyAlignment="1">
      <alignment horizontal="center" vertical="center"/>
    </xf>
    <xf numFmtId="171" fontId="58" fillId="0" borderId="133" xfId="81" applyNumberFormat="1" applyFont="1" applyFill="1" applyBorder="1" applyAlignment="1">
      <alignment horizontal="right" vertical="center" indent="1"/>
    </xf>
    <xf numFmtId="171" fontId="58" fillId="0" borderId="57" xfId="81" applyNumberFormat="1" applyFont="1" applyFill="1" applyBorder="1" applyAlignment="1">
      <alignment vertical="center"/>
    </xf>
    <xf numFmtId="171" fontId="58" fillId="0" borderId="73" xfId="81" applyNumberFormat="1" applyFont="1" applyFill="1" applyBorder="1" applyAlignment="1">
      <alignment horizontal="right" vertical="center"/>
    </xf>
    <xf numFmtId="171" fontId="18" fillId="0" borderId="73" xfId="81" applyNumberFormat="1" applyFont="1" applyFill="1" applyBorder="1" applyAlignment="1">
      <alignment horizontal="right" vertical="center"/>
    </xf>
    <xf numFmtId="14" fontId="20" fillId="0" borderId="61" xfId="73" applyNumberFormat="1" applyFont="1" applyBorder="1" applyAlignment="1">
      <alignment horizontal="center" vertical="center"/>
    </xf>
    <xf numFmtId="173" fontId="58" fillId="0" borderId="60" xfId="81" applyNumberFormat="1" applyFont="1" applyBorder="1" applyAlignment="1">
      <alignment vertical="center"/>
    </xf>
    <xf numFmtId="173" fontId="58" fillId="0" borderId="56" xfId="81" applyNumberFormat="1" applyFont="1" applyBorder="1" applyAlignment="1">
      <alignment vertical="center"/>
    </xf>
    <xf numFmtId="173" fontId="58" fillId="0" borderId="58" xfId="81" applyNumberFormat="1" applyFont="1" applyBorder="1" applyAlignment="1">
      <alignment vertical="center"/>
    </xf>
    <xf numFmtId="167" fontId="58" fillId="0" borderId="0" xfId="86" applyNumberFormat="1" applyFont="1" applyFill="1"/>
    <xf numFmtId="176" fontId="6" fillId="0" borderId="0" xfId="73" applyNumberFormat="1"/>
    <xf numFmtId="173" fontId="58" fillId="0" borderId="91" xfId="81" applyNumberFormat="1" applyFont="1" applyBorder="1" applyAlignment="1">
      <alignment vertical="center"/>
    </xf>
    <xf numFmtId="173" fontId="58" fillId="0" borderId="60" xfId="81" applyNumberFormat="1" applyFont="1" applyFill="1" applyBorder="1" applyAlignment="1">
      <alignment vertical="center"/>
    </xf>
    <xf numFmtId="171" fontId="58" fillId="0" borderId="91" xfId="81" applyNumberFormat="1" applyFont="1" applyFill="1" applyBorder="1" applyAlignment="1">
      <alignment vertical="center"/>
    </xf>
    <xf numFmtId="171" fontId="58" fillId="0" borderId="92" xfId="81" applyNumberFormat="1" applyFont="1" applyFill="1" applyBorder="1" applyAlignment="1">
      <alignment vertical="center"/>
    </xf>
    <xf numFmtId="171" fontId="58" fillId="0" borderId="93" xfId="81" applyNumberFormat="1" applyFont="1" applyFill="1" applyBorder="1" applyAlignment="1">
      <alignment vertical="center"/>
    </xf>
    <xf numFmtId="171" fontId="18" fillId="0" borderId="94" xfId="81" applyNumberFormat="1" applyFont="1" applyFill="1" applyBorder="1" applyAlignment="1">
      <alignment vertical="center"/>
    </xf>
    <xf numFmtId="171" fontId="18" fillId="0" borderId="95" xfId="81" applyNumberFormat="1" applyFont="1" applyFill="1" applyBorder="1" applyAlignment="1">
      <alignment vertical="center"/>
    </xf>
    <xf numFmtId="171" fontId="18" fillId="0" borderId="96" xfId="81" applyNumberFormat="1" applyFont="1" applyFill="1" applyBorder="1" applyAlignment="1">
      <alignment vertical="center"/>
    </xf>
    <xf numFmtId="171" fontId="18" fillId="0" borderId="92" xfId="81" applyNumberFormat="1" applyFont="1" applyFill="1" applyBorder="1" applyAlignment="1">
      <alignment vertical="center"/>
    </xf>
    <xf numFmtId="171" fontId="18" fillId="0" borderId="93" xfId="81" applyNumberFormat="1" applyFont="1" applyFill="1" applyBorder="1" applyAlignment="1">
      <alignment vertical="center"/>
    </xf>
    <xf numFmtId="0" fontId="45" fillId="0" borderId="0" xfId="73" applyFont="1" applyAlignment="1">
      <alignment horizontal="center"/>
    </xf>
    <xf numFmtId="170" fontId="8" fillId="0" borderId="147" xfId="57" applyNumberFormat="1" applyBorder="1" applyAlignment="1">
      <alignment horizontal="right" vertical="center"/>
    </xf>
    <xf numFmtId="170" fontId="8" fillId="0" borderId="104" xfId="57" applyNumberFormat="1" applyBorder="1" applyAlignment="1">
      <alignment horizontal="right" vertical="center"/>
    </xf>
    <xf numFmtId="170" fontId="17" fillId="0" borderId="148" xfId="57" applyNumberFormat="1" applyFont="1" applyBorder="1" applyAlignment="1">
      <alignment horizontal="right" vertical="center"/>
    </xf>
    <xf numFmtId="170" fontId="8" fillId="0" borderId="149" xfId="57" applyNumberFormat="1" applyBorder="1" applyAlignment="1">
      <alignment horizontal="right" vertical="center"/>
    </xf>
    <xf numFmtId="170" fontId="20" fillId="0" borderId="35" xfId="57" applyNumberFormat="1" applyFont="1" applyBorder="1" applyAlignment="1">
      <alignment horizontal="right" vertical="center"/>
    </xf>
    <xf numFmtId="165" fontId="9" fillId="0" borderId="0" xfId="87" applyFont="1" applyAlignment="1">
      <alignment horizontal="left"/>
    </xf>
    <xf numFmtId="170" fontId="45" fillId="0" borderId="0" xfId="57" applyNumberFormat="1" applyFont="1" applyAlignment="1">
      <alignment horizontal="right" vertical="center"/>
    </xf>
    <xf numFmtId="173" fontId="6" fillId="0" borderId="92" xfId="81" applyNumberFormat="1" applyFont="1" applyFill="1" applyBorder="1" applyAlignment="1">
      <alignment vertical="center"/>
    </xf>
    <xf numFmtId="173" fontId="6" fillId="0" borderId="113" xfId="81" applyNumberFormat="1" applyFont="1" applyFill="1" applyBorder="1" applyAlignment="1">
      <alignment vertical="center"/>
    </xf>
    <xf numFmtId="173" fontId="18" fillId="0" borderId="66" xfId="81" applyNumberFormat="1" applyFont="1" applyFill="1" applyBorder="1" applyAlignment="1">
      <alignment vertical="center"/>
    </xf>
    <xf numFmtId="173" fontId="18" fillId="0" borderId="57" xfId="81" applyNumberFormat="1" applyFont="1" applyFill="1" applyBorder="1" applyAlignment="1">
      <alignment vertical="center"/>
    </xf>
    <xf numFmtId="173" fontId="18" fillId="0" borderId="58" xfId="81" applyNumberFormat="1" applyFont="1" applyFill="1" applyBorder="1" applyAlignment="1">
      <alignment vertical="center"/>
    </xf>
    <xf numFmtId="173" fontId="18" fillId="0" borderId="92" xfId="81" applyNumberFormat="1" applyFont="1" applyFill="1" applyBorder="1" applyAlignment="1">
      <alignment vertical="center"/>
    </xf>
    <xf numFmtId="173" fontId="18" fillId="0" borderId="113" xfId="81" applyNumberFormat="1" applyFont="1" applyFill="1" applyBorder="1" applyAlignment="1">
      <alignment vertical="center"/>
    </xf>
    <xf numFmtId="173" fontId="18" fillId="0" borderId="67" xfId="81" applyNumberFormat="1" applyFont="1" applyFill="1" applyBorder="1" applyAlignment="1">
      <alignment vertical="center"/>
    </xf>
    <xf numFmtId="173" fontId="18" fillId="0" borderId="56" xfId="81" applyNumberFormat="1" applyFont="1" applyFill="1" applyBorder="1" applyAlignment="1">
      <alignment vertical="center"/>
    </xf>
    <xf numFmtId="171" fontId="18" fillId="0" borderId="74" xfId="81" applyNumberFormat="1" applyFont="1" applyFill="1" applyBorder="1" applyAlignment="1">
      <alignment vertical="center"/>
    </xf>
    <xf numFmtId="171" fontId="18" fillId="0" borderId="57" xfId="81" applyNumberFormat="1" applyFont="1" applyFill="1" applyBorder="1" applyAlignment="1">
      <alignment vertical="center"/>
    </xf>
    <xf numFmtId="171" fontId="18" fillId="0" borderId="58" xfId="81" applyNumberFormat="1" applyFont="1" applyFill="1" applyBorder="1" applyAlignment="1">
      <alignment vertical="center"/>
    </xf>
    <xf numFmtId="171" fontId="18" fillId="0" borderId="57" xfId="81" applyNumberFormat="1" applyFont="1" applyFill="1" applyBorder="1" applyAlignment="1">
      <alignment horizontal="right" vertical="center" indent="1"/>
    </xf>
    <xf numFmtId="171" fontId="18" fillId="0" borderId="58" xfId="81" applyNumberFormat="1" applyFont="1" applyFill="1" applyBorder="1" applyAlignment="1">
      <alignment horizontal="right" vertical="center" indent="1"/>
    </xf>
    <xf numFmtId="171" fontId="18" fillId="0" borderId="133" xfId="81" applyNumberFormat="1" applyFont="1" applyFill="1" applyBorder="1" applyAlignment="1">
      <alignment horizontal="right" vertical="center" indent="1"/>
    </xf>
    <xf numFmtId="172" fontId="18" fillId="0" borderId="133" xfId="81" applyNumberFormat="1" applyFont="1" applyFill="1" applyBorder="1" applyAlignment="1">
      <alignment horizontal="right" vertical="center" indent="1"/>
    </xf>
    <xf numFmtId="172" fontId="18" fillId="0" borderId="134" xfId="81" applyNumberFormat="1" applyFont="1" applyFill="1" applyBorder="1" applyAlignment="1">
      <alignment horizontal="right" vertical="center" indent="1"/>
    </xf>
    <xf numFmtId="0" fontId="19" fillId="0" borderId="0" xfId="57" applyFont="1" applyAlignment="1">
      <alignment horizontal="center" vertical="center" wrapText="1"/>
    </xf>
    <xf numFmtId="14" fontId="9" fillId="0" borderId="37" xfId="57" applyNumberFormat="1" applyFont="1" applyBorder="1" applyAlignment="1">
      <alignment horizontal="center" vertical="center" wrapText="1"/>
    </xf>
    <xf numFmtId="14" fontId="9" fillId="0" borderId="21" xfId="57" applyNumberFormat="1" applyFont="1" applyBorder="1" applyAlignment="1">
      <alignment horizontal="center" vertical="center" wrapText="1"/>
    </xf>
    <xf numFmtId="14" fontId="9" fillId="0" borderId="109" xfId="57" applyNumberFormat="1" applyFont="1" applyBorder="1" applyAlignment="1">
      <alignment horizontal="center" vertical="center" wrapText="1"/>
    </xf>
    <xf numFmtId="14" fontId="9" fillId="0" borderId="110" xfId="57" applyNumberFormat="1" applyFont="1" applyBorder="1" applyAlignment="1">
      <alignment horizontal="center" vertical="center" wrapText="1"/>
    </xf>
    <xf numFmtId="0" fontId="60" fillId="25" borderId="0" xfId="57" applyFont="1" applyFill="1" applyAlignment="1">
      <alignment horizontal="left" vertical="center"/>
    </xf>
    <xf numFmtId="0" fontId="13" fillId="27" borderId="0" xfId="57" applyFont="1" applyFill="1" applyAlignment="1">
      <alignment horizontal="left" vertical="center"/>
    </xf>
    <xf numFmtId="0" fontId="13" fillId="38" borderId="0" xfId="57" applyFont="1" applyFill="1" applyAlignment="1">
      <alignment horizontal="left" vertical="center"/>
    </xf>
    <xf numFmtId="0" fontId="42" fillId="0" borderId="0" xfId="57" applyFont="1" applyAlignment="1">
      <alignment horizontal="center" vertical="center"/>
    </xf>
    <xf numFmtId="0" fontId="19" fillId="0" borderId="36" xfId="57" applyFont="1" applyBorder="1" applyAlignment="1">
      <alignment horizontal="left" vertical="center" wrapText="1"/>
    </xf>
    <xf numFmtId="0" fontId="8" fillId="0" borderId="0" xfId="57" applyAlignment="1">
      <alignment horizontal="center" vertical="center"/>
    </xf>
    <xf numFmtId="0" fontId="13" fillId="30" borderId="0" xfId="57" applyFont="1" applyFill="1" applyAlignment="1">
      <alignment horizontal="left" vertical="center"/>
    </xf>
    <xf numFmtId="0" fontId="9" fillId="0" borderId="38" xfId="57" applyFont="1" applyBorder="1" applyAlignment="1">
      <alignment horizontal="center" vertical="center" wrapText="1"/>
    </xf>
    <xf numFmtId="0" fontId="9" fillId="0" borderId="31" xfId="57" applyFont="1" applyBorder="1" applyAlignment="1">
      <alignment horizontal="center" vertical="center" wrapText="1"/>
    </xf>
    <xf numFmtId="14" fontId="9" fillId="0" borderId="129" xfId="57" applyNumberFormat="1" applyFont="1" applyBorder="1" applyAlignment="1">
      <alignment horizontal="center" vertical="center" wrapText="1"/>
    </xf>
    <xf numFmtId="14" fontId="9" fillId="0" borderId="32" xfId="57" applyNumberFormat="1" applyFont="1" applyBorder="1" applyAlignment="1">
      <alignment horizontal="center" vertical="center" wrapText="1"/>
    </xf>
    <xf numFmtId="14" fontId="9" fillId="0" borderId="39" xfId="57" applyNumberFormat="1" applyFont="1" applyBorder="1" applyAlignment="1">
      <alignment horizontal="center" vertical="center" wrapText="1"/>
    </xf>
    <xf numFmtId="14" fontId="9" fillId="0" borderId="40" xfId="57" applyNumberFormat="1" applyFont="1" applyBorder="1" applyAlignment="1">
      <alignment horizontal="center" vertical="center" wrapText="1"/>
    </xf>
    <xf numFmtId="14" fontId="9" fillId="0" borderId="36" xfId="57" applyNumberFormat="1" applyFont="1" applyBorder="1" applyAlignment="1">
      <alignment horizontal="center" vertical="center" wrapText="1"/>
    </xf>
    <xf numFmtId="14" fontId="9" fillId="0" borderId="35" xfId="57" applyNumberFormat="1" applyFont="1" applyBorder="1" applyAlignment="1">
      <alignment horizontal="center" vertical="center" wrapText="1"/>
    </xf>
    <xf numFmtId="0" fontId="64" fillId="0" borderId="0" xfId="31" applyFont="1" applyBorder="1" applyAlignment="1" applyProtection="1">
      <alignment horizontal="left" vertical="center" wrapText="1"/>
    </xf>
    <xf numFmtId="0" fontId="41" fillId="0" borderId="36" xfId="57" applyFont="1" applyBorder="1" applyAlignment="1">
      <alignment horizontal="left" vertical="center" wrapText="1"/>
    </xf>
    <xf numFmtId="14" fontId="14" fillId="26" borderId="35" xfId="57" applyNumberFormat="1" applyFont="1" applyFill="1" applyBorder="1" applyAlignment="1">
      <alignment horizontal="left"/>
    </xf>
    <xf numFmtId="0" fontId="17" fillId="0" borderId="0" xfId="57" applyFont="1" applyAlignment="1">
      <alignment horizontal="center" vertical="center" wrapText="1"/>
    </xf>
    <xf numFmtId="173" fontId="57" fillId="0" borderId="103" xfId="81" applyNumberFormat="1" applyFont="1" applyBorder="1" applyAlignment="1">
      <alignment horizontal="center" vertical="center"/>
    </xf>
    <xf numFmtId="173" fontId="57" fillId="0" borderId="104" xfId="81" applyNumberFormat="1" applyFont="1" applyBorder="1" applyAlignment="1">
      <alignment horizontal="center" vertical="center"/>
    </xf>
    <xf numFmtId="173" fontId="57" fillId="0" borderId="105" xfId="81" applyNumberFormat="1" applyFont="1" applyBorder="1" applyAlignment="1">
      <alignment horizontal="center" vertical="center"/>
    </xf>
    <xf numFmtId="0" fontId="56" fillId="37" borderId="0" xfId="57" applyFont="1" applyFill="1" applyAlignment="1">
      <alignment horizontal="left" vertical="center"/>
    </xf>
    <xf numFmtId="14" fontId="19" fillId="0" borderId="0" xfId="73" applyNumberFormat="1" applyFont="1" applyAlignment="1">
      <alignment horizontal="center" vertical="center" wrapText="1"/>
    </xf>
    <xf numFmtId="173" fontId="57" fillId="0" borderId="126" xfId="81" applyNumberFormat="1" applyFont="1" applyFill="1" applyBorder="1" applyAlignment="1">
      <alignment horizontal="center" vertical="center"/>
    </xf>
    <xf numFmtId="173" fontId="57" fillId="0" borderId="61" xfId="81" applyNumberFormat="1" applyFont="1" applyFill="1" applyBorder="1" applyAlignment="1">
      <alignment horizontal="center" vertical="center"/>
    </xf>
    <xf numFmtId="173" fontId="57" fillId="0" borderId="77" xfId="81" applyNumberFormat="1" applyFont="1" applyFill="1" applyBorder="1" applyAlignment="1">
      <alignment horizontal="center" vertical="center"/>
    </xf>
    <xf numFmtId="173" fontId="54" fillId="0" borderId="103" xfId="81" applyNumberFormat="1" applyFont="1" applyBorder="1" applyAlignment="1">
      <alignment horizontal="center" vertical="center"/>
    </xf>
    <xf numFmtId="173" fontId="54" fillId="0" borderId="104" xfId="81" applyNumberFormat="1" applyFont="1" applyBorder="1" applyAlignment="1">
      <alignment horizontal="center" vertical="center"/>
    </xf>
    <xf numFmtId="173" fontId="54" fillId="0" borderId="105" xfId="81" applyNumberFormat="1" applyFont="1" applyBorder="1" applyAlignment="1">
      <alignment horizontal="center" vertical="center"/>
    </xf>
    <xf numFmtId="14" fontId="48" fillId="0" borderId="75" xfId="73" applyNumberFormat="1" applyFont="1" applyBorder="1" applyAlignment="1">
      <alignment horizontal="left" vertical="center" wrapText="1"/>
    </xf>
    <xf numFmtId="0" fontId="52" fillId="31" borderId="0" xfId="73" applyFont="1" applyFill="1" applyAlignment="1">
      <alignment horizontal="left" vertical="center" wrapText="1"/>
    </xf>
    <xf numFmtId="0" fontId="53" fillId="36" borderId="0" xfId="73" applyFont="1" applyFill="1" applyAlignment="1">
      <alignment horizontal="left" vertical="center" wrapText="1"/>
    </xf>
    <xf numFmtId="0" fontId="45" fillId="0" borderId="78" xfId="73" applyFont="1" applyBorder="1" applyAlignment="1">
      <alignment horizontal="center" vertical="center" wrapText="1"/>
    </xf>
    <xf numFmtId="0" fontId="45" fillId="0" borderId="52" xfId="73" applyFont="1" applyBorder="1" applyAlignment="1">
      <alignment horizontal="center" vertical="center" wrapText="1"/>
    </xf>
    <xf numFmtId="0" fontId="45" fillId="0" borderId="79" xfId="73" applyFont="1" applyBorder="1" applyAlignment="1">
      <alignment horizontal="center" vertical="center" wrapText="1"/>
    </xf>
    <xf numFmtId="0" fontId="6" fillId="0" borderId="0" xfId="73" applyAlignment="1">
      <alignment horizontal="center"/>
    </xf>
    <xf numFmtId="0" fontId="62" fillId="0" borderId="0" xfId="73" applyFont="1" applyAlignment="1">
      <alignment horizontal="center"/>
    </xf>
    <xf numFmtId="0" fontId="50" fillId="31" borderId="0" xfId="57" applyFont="1" applyFill="1" applyAlignment="1">
      <alignment horizontal="left" vertical="center"/>
    </xf>
    <xf numFmtId="0" fontId="51" fillId="0" borderId="0" xfId="57" applyFont="1" applyAlignment="1">
      <alignment vertical="center"/>
    </xf>
    <xf numFmtId="0" fontId="13" fillId="32" borderId="0" xfId="73" applyFont="1" applyFill="1" applyAlignment="1">
      <alignment horizontal="left" vertical="center" wrapText="1"/>
    </xf>
    <xf numFmtId="0" fontId="13" fillId="33" borderId="0" xfId="73" applyFont="1" applyFill="1" applyAlignment="1">
      <alignment horizontal="left" vertical="center" wrapText="1"/>
    </xf>
    <xf numFmtId="0" fontId="13" fillId="34" borderId="0" xfId="73" applyFont="1" applyFill="1" applyAlignment="1">
      <alignment horizontal="left" vertical="center" wrapText="1"/>
    </xf>
    <xf numFmtId="14" fontId="19" fillId="0" borderId="75" xfId="73" applyNumberFormat="1" applyFont="1" applyBorder="1" applyAlignment="1">
      <alignment horizontal="left" wrapText="1"/>
    </xf>
    <xf numFmtId="14" fontId="19" fillId="0" borderId="75" xfId="73" applyNumberFormat="1" applyFont="1" applyBorder="1" applyAlignment="1">
      <alignment horizontal="left" vertical="center" wrapText="1"/>
    </xf>
    <xf numFmtId="14" fontId="19" fillId="0" borderId="0" xfId="73" applyNumberFormat="1" applyFont="1" applyAlignment="1">
      <alignment horizontal="left" vertical="center" wrapText="1"/>
    </xf>
    <xf numFmtId="0" fontId="48" fillId="0" borderId="36" xfId="31" applyFont="1" applyBorder="1" applyAlignment="1" applyProtection="1">
      <alignment horizontal="left" vertical="center" wrapText="1"/>
    </xf>
    <xf numFmtId="0" fontId="56" fillId="28" borderId="0" xfId="57" applyFont="1" applyFill="1" applyAlignment="1">
      <alignment horizontal="left" vertical="center"/>
    </xf>
    <xf numFmtId="14" fontId="13" fillId="29" borderId="0" xfId="57" applyNumberFormat="1" applyFont="1" applyFill="1" applyAlignment="1">
      <alignment horizontal="left" vertical="center"/>
    </xf>
    <xf numFmtId="14" fontId="14" fillId="27" borderId="35" xfId="57" applyNumberFormat="1" applyFont="1" applyFill="1" applyBorder="1" applyAlignment="1">
      <alignment horizontal="left" vertical="center"/>
    </xf>
    <xf numFmtId="0" fontId="41" fillId="0" borderId="0" xfId="57" applyFont="1" applyAlignment="1">
      <alignment horizontal="center" vertical="center" wrapText="1"/>
    </xf>
    <xf numFmtId="0" fontId="20" fillId="0" borderId="139" xfId="57" applyFont="1" applyBorder="1" applyAlignment="1">
      <alignment horizontal="center" vertical="center"/>
    </xf>
    <xf numFmtId="0" fontId="20" fillId="0" borderId="141" xfId="57" applyFont="1" applyBorder="1" applyAlignment="1">
      <alignment horizontal="center" vertical="center"/>
    </xf>
    <xf numFmtId="0" fontId="14" fillId="0" borderId="0" xfId="57" applyFont="1" applyAlignment="1">
      <alignment horizontal="center" vertical="center"/>
    </xf>
    <xf numFmtId="0" fontId="52" fillId="35" borderId="0" xfId="73" applyFont="1" applyFill="1" applyAlignment="1">
      <alignment horizontal="left" vertical="center" wrapText="1"/>
    </xf>
    <xf numFmtId="173" fontId="57" fillId="0" borderId="64" xfId="81" applyNumberFormat="1" applyFont="1" applyBorder="1" applyAlignment="1">
      <alignment horizontal="left" vertical="center"/>
    </xf>
    <xf numFmtId="173" fontId="57" fillId="0" borderId="54" xfId="81" applyNumberFormat="1" applyFont="1" applyBorder="1" applyAlignment="1">
      <alignment horizontal="left" vertical="center"/>
    </xf>
    <xf numFmtId="173" fontId="57" fillId="0" borderId="65" xfId="81" applyNumberFormat="1" applyFont="1" applyBorder="1" applyAlignment="1">
      <alignment horizontal="left" vertical="center"/>
    </xf>
    <xf numFmtId="173" fontId="57" fillId="0" borderId="64" xfId="81" applyNumberFormat="1" applyFont="1" applyBorder="1" applyAlignment="1">
      <alignment horizontal="right" vertical="center"/>
    </xf>
    <xf numFmtId="173" fontId="57" fillId="0" borderId="54" xfId="81" applyNumberFormat="1" applyFont="1" applyBorder="1" applyAlignment="1">
      <alignment horizontal="right" vertical="center"/>
    </xf>
    <xf numFmtId="173" fontId="57" fillId="0" borderId="55" xfId="81" applyNumberFormat="1" applyFont="1" applyBorder="1" applyAlignment="1">
      <alignment horizontal="right" vertical="center"/>
    </xf>
    <xf numFmtId="0" fontId="56" fillId="30" borderId="0" xfId="57" applyFont="1" applyFill="1" applyAlignment="1">
      <alignment horizontal="left" vertical="center"/>
    </xf>
    <xf numFmtId="0" fontId="9" fillId="0" borderId="139" xfId="57" applyFont="1" applyBorder="1" applyAlignment="1">
      <alignment horizontal="center" vertical="center"/>
    </xf>
    <xf numFmtId="14" fontId="8" fillId="0" borderId="129" xfId="57" applyNumberFormat="1" applyBorder="1" applyAlignment="1">
      <alignment horizontal="center" vertical="center" wrapText="1"/>
    </xf>
    <xf numFmtId="14" fontId="8" fillId="0" borderId="32" xfId="57" applyNumberFormat="1" applyBorder="1" applyAlignment="1">
      <alignment horizontal="center" vertical="center" wrapText="1"/>
    </xf>
    <xf numFmtId="14" fontId="9" fillId="0" borderId="135" xfId="57" applyNumberFormat="1" applyFont="1" applyBorder="1" applyAlignment="1">
      <alignment horizontal="center" vertical="center" wrapText="1"/>
    </xf>
    <xf numFmtId="14" fontId="9" fillId="0" borderId="137" xfId="57" applyNumberFormat="1" applyFont="1" applyBorder="1" applyAlignment="1">
      <alignment horizontal="center" vertical="center" wrapText="1"/>
    </xf>
    <xf numFmtId="0" fontId="57" fillId="24" borderId="0" xfId="57" applyFont="1" applyFill="1" applyAlignment="1">
      <alignment horizontal="left" vertical="center"/>
    </xf>
  </cellXfs>
  <cellStyles count="125">
    <cellStyle name="100" xfId="1" xr:uid="{00000000-0005-0000-0000-000000000000}"/>
    <cellStyle name="20% - Акцент1 2" xfId="2" xr:uid="{00000000-0005-0000-0000-000001000000}"/>
    <cellStyle name="20% - Акцент2 2" xfId="3" xr:uid="{00000000-0005-0000-0000-000002000000}"/>
    <cellStyle name="20% - Акцент3 2" xfId="4" xr:uid="{00000000-0005-0000-0000-000003000000}"/>
    <cellStyle name="20% - Акцент4 2" xfId="5" xr:uid="{00000000-0005-0000-0000-000004000000}"/>
    <cellStyle name="20% - Акцент5 2" xfId="6" xr:uid="{00000000-0005-0000-0000-000005000000}"/>
    <cellStyle name="20% - Акцент6 2" xfId="7" xr:uid="{00000000-0005-0000-0000-000006000000}"/>
    <cellStyle name="40% - Акцент1 2" xfId="8" xr:uid="{00000000-0005-0000-0000-000007000000}"/>
    <cellStyle name="40% - Акцент2 2" xfId="9" xr:uid="{00000000-0005-0000-0000-000008000000}"/>
    <cellStyle name="40% - Акцент3 2" xfId="10" xr:uid="{00000000-0005-0000-0000-000009000000}"/>
    <cellStyle name="40% - Акцент4 2" xfId="11" xr:uid="{00000000-0005-0000-0000-00000A000000}"/>
    <cellStyle name="40% - Акцент5 2" xfId="12" xr:uid="{00000000-0005-0000-0000-00000B000000}"/>
    <cellStyle name="40% - Акцент6 2" xfId="13" xr:uid="{00000000-0005-0000-0000-00000C000000}"/>
    <cellStyle name="60% - Акцент1 2" xfId="14" xr:uid="{00000000-0005-0000-0000-00000D000000}"/>
    <cellStyle name="60% - Акцент2 2" xfId="15" xr:uid="{00000000-0005-0000-0000-00000E000000}"/>
    <cellStyle name="60% - Акцент3 2" xfId="16" xr:uid="{00000000-0005-0000-0000-00000F000000}"/>
    <cellStyle name="60% - Акцент4 2" xfId="17" xr:uid="{00000000-0005-0000-0000-000010000000}"/>
    <cellStyle name="60% - Акцент5 2" xfId="18" xr:uid="{00000000-0005-0000-0000-000011000000}"/>
    <cellStyle name="60% - Акцент6 2" xfId="19" xr:uid="{00000000-0005-0000-0000-000012000000}"/>
    <cellStyle name="Comma [0]" xfId="20" xr:uid="{00000000-0005-0000-0000-000014000000}"/>
    <cellStyle name="Currency [0]" xfId="21" xr:uid="{00000000-0005-0000-0000-000015000000}"/>
    <cellStyle name="Акцент1 2" xfId="22" xr:uid="{00000000-0005-0000-0000-000019000000}"/>
    <cellStyle name="Акцент2 2" xfId="23" xr:uid="{00000000-0005-0000-0000-00001A000000}"/>
    <cellStyle name="Акцент3 2" xfId="24" xr:uid="{00000000-0005-0000-0000-00001B000000}"/>
    <cellStyle name="Акцент4 2" xfId="25" xr:uid="{00000000-0005-0000-0000-00001C000000}"/>
    <cellStyle name="Акцент5 2" xfId="26" xr:uid="{00000000-0005-0000-0000-00001D000000}"/>
    <cellStyle name="Акцент6 2" xfId="27" xr:uid="{00000000-0005-0000-0000-00001E000000}"/>
    <cellStyle name="Ввод  2" xfId="28" xr:uid="{00000000-0005-0000-0000-00001F000000}"/>
    <cellStyle name="Відсотковий" xfId="86" builtinId="5"/>
    <cellStyle name="Відсотковий 2" xfId="113" xr:uid="{00000000-0005-0000-0000-000092000000}"/>
    <cellStyle name="Вывод 2" xfId="29" xr:uid="{00000000-0005-0000-0000-000020000000}"/>
    <cellStyle name="Вычисление 2" xfId="30" xr:uid="{00000000-0005-0000-0000-000021000000}"/>
    <cellStyle name="Гиперссылка 2" xfId="32" xr:uid="{00000000-0005-0000-0000-000022000000}"/>
    <cellStyle name="Гиперссылка 3" xfId="33" xr:uid="{00000000-0005-0000-0000-000023000000}"/>
    <cellStyle name="Гиперссылка 4" xfId="75" xr:uid="{00000000-0005-0000-0000-000024000000}"/>
    <cellStyle name="Гіперпосилання" xfId="31" builtinId="8"/>
    <cellStyle name="Заголовки до таблиць в бюлетень" xfId="34" xr:uid="{00000000-0005-0000-0000-000025000000}"/>
    <cellStyle name="Заголовок 1 2" xfId="35" xr:uid="{00000000-0005-0000-0000-000026000000}"/>
    <cellStyle name="Заголовок 2 2" xfId="36" xr:uid="{00000000-0005-0000-0000-000027000000}"/>
    <cellStyle name="Заголовок 3 2" xfId="37" xr:uid="{00000000-0005-0000-0000-000028000000}"/>
    <cellStyle name="Заголовок 4 2" xfId="38" xr:uid="{00000000-0005-0000-0000-000029000000}"/>
    <cellStyle name="Звичайний" xfId="0" builtinId="0"/>
    <cellStyle name="Итог 2" xfId="39" xr:uid="{00000000-0005-0000-0000-00002A000000}"/>
    <cellStyle name="Контрольная ячейка 2" xfId="40" xr:uid="{00000000-0005-0000-0000-00002B000000}"/>
    <cellStyle name="Название 2" xfId="41" xr:uid="{00000000-0005-0000-0000-00002C000000}"/>
    <cellStyle name="Нейтральный 2" xfId="42" xr:uid="{00000000-0005-0000-0000-00002D000000}"/>
    <cellStyle name="Обычный 10" xfId="91" xr:uid="{00000000-0005-0000-0000-00002E000000}"/>
    <cellStyle name="Обычный 2" xfId="43" xr:uid="{00000000-0005-0000-0000-00002F000000}"/>
    <cellStyle name="Обычный 2 2" xfId="44" xr:uid="{00000000-0005-0000-0000-000030000000}"/>
    <cellStyle name="Обычный 2 3" xfId="45" xr:uid="{00000000-0005-0000-0000-000031000000}"/>
    <cellStyle name="Обычный 2 4" xfId="46" xr:uid="{00000000-0005-0000-0000-000032000000}"/>
    <cellStyle name="Обычный 2 5" xfId="47" xr:uid="{00000000-0005-0000-0000-000033000000}"/>
    <cellStyle name="Обычный 2 5 2" xfId="72" xr:uid="{00000000-0005-0000-0000-000034000000}"/>
    <cellStyle name="Обычный 2 5 2 2" xfId="92" xr:uid="{00000000-0005-0000-0000-000035000000}"/>
    <cellStyle name="Обычный 2 5 2 2 2" xfId="117" xr:uid="{00000000-0005-0000-0000-000033000000}"/>
    <cellStyle name="Обычный 2 5 2 3" xfId="105" xr:uid="{00000000-0005-0000-0000-000032000000}"/>
    <cellStyle name="Обычный 2 5 3" xfId="76" xr:uid="{00000000-0005-0000-0000-000036000000}"/>
    <cellStyle name="Обычный 2 5 3 2" xfId="83" xr:uid="{00000000-0005-0000-0000-000037000000}"/>
    <cellStyle name="Обычный 2 5 3 2 2" xfId="98" xr:uid="{00000000-0005-0000-0000-000038000000}"/>
    <cellStyle name="Обычный 2 5 3 2 2 2" xfId="122" xr:uid="{00000000-0005-0000-0000-000036000000}"/>
    <cellStyle name="Обычный 2 5 3 2 3" xfId="110" xr:uid="{00000000-0005-0000-0000-000035000000}"/>
    <cellStyle name="Обычный 2 5 3 3" xfId="93" xr:uid="{00000000-0005-0000-0000-000039000000}"/>
    <cellStyle name="Обычный 2 5 3 3 2" xfId="118" xr:uid="{00000000-0005-0000-0000-000037000000}"/>
    <cellStyle name="Обычный 2 5 3 4" xfId="106" xr:uid="{00000000-0005-0000-0000-000034000000}"/>
    <cellStyle name="Обычный 2 5 4" xfId="82" xr:uid="{00000000-0005-0000-0000-00003A000000}"/>
    <cellStyle name="Обычный 2 5 4 2" xfId="97" xr:uid="{00000000-0005-0000-0000-00003B000000}"/>
    <cellStyle name="Обычный 2 5 4 2 2" xfId="121" xr:uid="{00000000-0005-0000-0000-000039000000}"/>
    <cellStyle name="Обычный 2 5 4 3" xfId="109" xr:uid="{00000000-0005-0000-0000-000038000000}"/>
    <cellStyle name="Обычный 2 5 5" xfId="89" xr:uid="{00000000-0005-0000-0000-00003C000000}"/>
    <cellStyle name="Обычный 2 5 5 2" xfId="115" xr:uid="{00000000-0005-0000-0000-00003A000000}"/>
    <cellStyle name="Обычный 2 5 6" xfId="102" xr:uid="{00000000-0005-0000-0000-000031000000}"/>
    <cellStyle name="Обычный 2_2013_PR" xfId="48" xr:uid="{00000000-0005-0000-0000-00003D000000}"/>
    <cellStyle name="Обычный 3" xfId="49" xr:uid="{00000000-0005-0000-0000-00003E000000}"/>
    <cellStyle name="Обычный 4" xfId="50" xr:uid="{00000000-0005-0000-0000-00003F000000}"/>
    <cellStyle name="Обычный 5" xfId="51" xr:uid="{00000000-0005-0000-0000-000040000000}"/>
    <cellStyle name="Обычный 5 2" xfId="52" xr:uid="{00000000-0005-0000-0000-000041000000}"/>
    <cellStyle name="Обычный 5 2 2" xfId="73" xr:uid="{00000000-0005-0000-0000-000042000000}"/>
    <cellStyle name="Обычный 5_РОБОЧИЙ_Q4_2013" xfId="77" xr:uid="{00000000-0005-0000-0000-000043000000}"/>
    <cellStyle name="Обычный 6" xfId="53" xr:uid="{00000000-0005-0000-0000-000044000000}"/>
    <cellStyle name="Обычный 7" xfId="54" xr:uid="{00000000-0005-0000-0000-000045000000}"/>
    <cellStyle name="Обычный 7 2" xfId="55" xr:uid="{00000000-0005-0000-0000-000046000000}"/>
    <cellStyle name="Обычный 7 2 2" xfId="79" xr:uid="{00000000-0005-0000-0000-000047000000}"/>
    <cellStyle name="Обычный 7 2 2 2" xfId="95" xr:uid="{00000000-0005-0000-0000-000048000000}"/>
    <cellStyle name="Обычный 7 2 2 2 2" xfId="120" xr:uid="{00000000-0005-0000-0000-000046000000}"/>
    <cellStyle name="Обычный 7 2 2 3" xfId="108" xr:uid="{00000000-0005-0000-0000-000045000000}"/>
    <cellStyle name="Обычный 7 2 3" xfId="85" xr:uid="{00000000-0005-0000-0000-000049000000}"/>
    <cellStyle name="Обычный 7 2 3 2" xfId="100" xr:uid="{00000000-0005-0000-0000-00004A000000}"/>
    <cellStyle name="Обычный 7 2 3 2 2" xfId="124" xr:uid="{00000000-0005-0000-0000-000048000000}"/>
    <cellStyle name="Обычный 7 2 3 3" xfId="112" xr:uid="{00000000-0005-0000-0000-000047000000}"/>
    <cellStyle name="Обычный 7 2 4" xfId="90" xr:uid="{00000000-0005-0000-0000-00004B000000}"/>
    <cellStyle name="Обычный 7 2 4 2" xfId="116" xr:uid="{00000000-0005-0000-0000-000049000000}"/>
    <cellStyle name="Обычный 7 2 5" xfId="103" xr:uid="{00000000-0005-0000-0000-000044000000}"/>
    <cellStyle name="Обычный 7 3" xfId="78" xr:uid="{00000000-0005-0000-0000-00004C000000}"/>
    <cellStyle name="Обычный 7 3 2" xfId="94" xr:uid="{00000000-0005-0000-0000-00004D000000}"/>
    <cellStyle name="Обычный 7 3 2 2" xfId="119" xr:uid="{00000000-0005-0000-0000-00004B000000}"/>
    <cellStyle name="Обычный 7 3 3" xfId="107" xr:uid="{00000000-0005-0000-0000-00004A000000}"/>
    <cellStyle name="Обычный 7 4" xfId="84" xr:uid="{00000000-0005-0000-0000-00004E000000}"/>
    <cellStyle name="Обычный 7 4 2" xfId="99" xr:uid="{00000000-0005-0000-0000-00004F000000}"/>
    <cellStyle name="Обычный 7 4 2 2" xfId="123" xr:uid="{00000000-0005-0000-0000-00004D000000}"/>
    <cellStyle name="Обычный 7 4 3" xfId="111" xr:uid="{00000000-0005-0000-0000-00004C000000}"/>
    <cellStyle name="Обычный 8" xfId="56" xr:uid="{00000000-0005-0000-0000-000050000000}"/>
    <cellStyle name="Обычный 9" xfId="88" xr:uid="{00000000-0005-0000-0000-000051000000}"/>
    <cellStyle name="Обычный_Книга3" xfId="57" xr:uid="{00000000-0005-0000-0000-000052000000}"/>
    <cellStyle name="Плохой 2" xfId="58" xr:uid="{00000000-0005-0000-0000-000053000000}"/>
    <cellStyle name="Пояснение 2" xfId="59" xr:uid="{00000000-0005-0000-0000-000054000000}"/>
    <cellStyle name="Примечание 2" xfId="60" xr:uid="{00000000-0005-0000-0000-000055000000}"/>
    <cellStyle name="Процентный 2" xfId="61" xr:uid="{00000000-0005-0000-0000-000056000000}"/>
    <cellStyle name="Процентный 2 2" xfId="62" xr:uid="{00000000-0005-0000-0000-000057000000}"/>
    <cellStyle name="Процентный 2 3" xfId="74" xr:uid="{00000000-0005-0000-0000-000058000000}"/>
    <cellStyle name="Процентный 3" xfId="63" xr:uid="{00000000-0005-0000-0000-000059000000}"/>
    <cellStyle name="Процентный 4" xfId="64" xr:uid="{00000000-0005-0000-0000-00005A000000}"/>
    <cellStyle name="Процентный 4 2" xfId="80" xr:uid="{00000000-0005-0000-0000-00005B000000}"/>
    <cellStyle name="Связанная ячейка 2" xfId="65" xr:uid="{00000000-0005-0000-0000-00005C000000}"/>
    <cellStyle name="Текст предупреждения 2" xfId="66" xr:uid="{00000000-0005-0000-0000-00005D000000}"/>
    <cellStyle name="Тысячи [0]_MM95 (3)" xfId="67" xr:uid="{00000000-0005-0000-0000-00005E000000}"/>
    <cellStyle name="Тысячи_MM95 (3)" xfId="68" xr:uid="{00000000-0005-0000-0000-00005F000000}"/>
    <cellStyle name="Финансовый 2" xfId="69" xr:uid="{00000000-0005-0000-0000-000060000000}"/>
    <cellStyle name="Финансовый 2 2" xfId="81" xr:uid="{00000000-0005-0000-0000-000061000000}"/>
    <cellStyle name="Финансовый 2 2 2" xfId="96" xr:uid="{00000000-0005-0000-0000-000062000000}"/>
    <cellStyle name="Финансовый 2 3" xfId="104" xr:uid="{00000000-0005-0000-0000-000060000000}"/>
    <cellStyle name="Финансовый 3" xfId="101" xr:uid="{00000000-0005-0000-0000-000063000000}"/>
    <cellStyle name="Фінансовий" xfId="87" builtinId="3"/>
    <cellStyle name="Фінансовий 2" xfId="114" xr:uid="{00000000-0005-0000-0000-0000A8000000}"/>
    <cellStyle name="Хороший 2" xfId="70" xr:uid="{00000000-0005-0000-0000-000064000000}"/>
    <cellStyle name="Шапка" xfId="71" xr:uid="{00000000-0005-0000-0000-000065000000}"/>
  </cellStyles>
  <dxfs count="1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9CD816"/>
      <color rgb="FF5877B0"/>
      <color rgb="FF03B921"/>
      <color rgb="FF38B64A"/>
      <color rgb="FF8FC850"/>
      <color rgb="FF90BA44"/>
      <color rgb="FF6FCC22"/>
      <color rgb="FF8CAB53"/>
      <color rgb="FF5EC553"/>
      <color rgb="FF58A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За активами в управлінні (без КНПФ НБУ)</a:t>
            </a:r>
          </a:p>
        </c:rich>
      </c:tx>
      <c:layout>
        <c:manualLayout>
          <c:xMode val="edge"/>
          <c:yMode val="edge"/>
          <c:x val="0.22229220941858707"/>
          <c:y val="1.1027715047592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8446590370257946"/>
          <c:y val="0.12636555648139394"/>
          <c:w val="0.36512041679206947"/>
          <c:h val="0.84560325167862249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F94D-4D3F-B1BF-9B97DE5E8890}"/>
              </c:ext>
            </c:extLst>
          </c:dPt>
          <c:dPt>
            <c:idx val="1"/>
            <c:bubble3D val="0"/>
            <c:explosion val="4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F94D-4D3F-B1BF-9B97DE5E8890}"/>
              </c:ext>
            </c:extLst>
          </c:dPt>
          <c:dPt>
            <c:idx val="2"/>
            <c:bubble3D val="0"/>
            <c:explosion val="3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F94D-4D3F-B1BF-9B97DE5E8890}"/>
              </c:ext>
            </c:extLst>
          </c:dPt>
          <c:dLbls>
            <c:dLbl>
              <c:idx val="0"/>
              <c:layout>
                <c:manualLayout>
                  <c:x val="3.8658219013051297E-2"/>
                  <c:y val="-0.3959194356428014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4D-4D3F-B1BF-9B97DE5E8890}"/>
                </c:ext>
              </c:extLst>
            </c:dLbl>
            <c:dLbl>
              <c:idx val="1"/>
              <c:layout>
                <c:manualLayout>
                  <c:x val="-1.4570439841516626E-2"/>
                  <c:y val="4.8057102958967181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4D-4D3F-B1BF-9B97DE5E8890}"/>
                </c:ext>
              </c:extLst>
            </c:dLbl>
            <c:dLbl>
              <c:idx val="2"/>
              <c:layout>
                <c:manualLayout>
                  <c:x val="-1.0762784021484411E-2"/>
                  <c:y val="5.350225074051617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4D-4D3F-B1BF-9B97DE5E8890}"/>
                </c:ext>
              </c:extLst>
            </c:dLbl>
            <c:dLbl>
              <c:idx val="3"/>
              <c:layout>
                <c:manualLayout>
                  <c:x val="-2.1477874613536063E-2"/>
                  <c:y val="5.024916625628016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4D-4D3F-B1BF-9B97DE5E8890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88139634969607294"/>
                  <c:y val="0.1524163568773234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4D-4D3F-B1BF-9B97DE5E889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'НПФ в управлінні'!$A$22:$A$24</c:f>
              <c:strCache>
                <c:ptCount val="3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</c:v>
                </c:pt>
              </c:strCache>
            </c:strRef>
          </c:cat>
          <c:val>
            <c:numRef>
              <c:f>'НПФ в управлінні'!$H$22:$H$24</c:f>
              <c:numCache>
                <c:formatCode>0.0</c:formatCode>
                <c:ptCount val="3"/>
                <c:pt idx="0" formatCode="#\ ##0.0">
                  <c:v>3685.84537946</c:v>
                </c:pt>
                <c:pt idx="1">
                  <c:v>463.21008214</c:v>
                </c:pt>
                <c:pt idx="2">
                  <c:v>207.79911895000001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4D-4D3F-B1BF-9B97DE5E8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9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За кількістю (без КНПФ НБУ) </a:t>
            </a:r>
          </a:p>
        </c:rich>
      </c:tx>
      <c:layout>
        <c:manualLayout>
          <c:xMode val="edge"/>
          <c:yMode val="edge"/>
          <c:x val="0.26255844197648681"/>
          <c:y val="1.87969676660472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915997275061757"/>
          <c:y val="0.12089643400068574"/>
          <c:w val="0.44988476489795681"/>
          <c:h val="0.84609807143304816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45D-47C5-B103-B47F67861D8E}"/>
              </c:ext>
            </c:extLst>
          </c:dPt>
          <c:dPt>
            <c:idx val="1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45D-47C5-B103-B47F67861D8E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D45D-47C5-B103-B47F67861D8E}"/>
              </c:ext>
            </c:extLst>
          </c:dPt>
          <c:dLbls>
            <c:dLbl>
              <c:idx val="0"/>
              <c:layout>
                <c:manualLayout>
                  <c:x val="5.5101896046777933E-2"/>
                  <c:y val="-0.320839187729582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5D-47C5-B103-B47F67861D8E}"/>
                </c:ext>
              </c:extLst>
            </c:dLbl>
            <c:dLbl>
              <c:idx val="1"/>
              <c:layout>
                <c:manualLayout>
                  <c:x val="-1.7650608634550698E-2"/>
                  <c:y val="-7.332233027287719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5D-47C5-B103-B47F67861D8E}"/>
                </c:ext>
              </c:extLst>
            </c:dLbl>
            <c:dLbl>
              <c:idx val="2"/>
              <c:layout>
                <c:manualLayout>
                  <c:x val="-2.1944323888647779E-2"/>
                  <c:y val="6.211649561946297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5D-47C5-B103-B47F67861D8E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59719037844698941"/>
                  <c:y val="7.89473684210526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5D-47C5-B103-B47F67861D8E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88758883698591762"/>
                  <c:y val="0.1541353383458646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5D-47C5-B103-B47F67861D8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'НПФ в управлінні'!$A$13:$A$15</c:f>
              <c:strCache>
                <c:ptCount val="3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</c:strCache>
            </c:strRef>
          </c:cat>
          <c:val>
            <c:numRef>
              <c:f>'НПФ в управлінні'!$E$13:$E$15</c:f>
              <c:numCache>
                <c:formatCode>General</c:formatCode>
                <c:ptCount val="3"/>
                <c:pt idx="0">
                  <c:v>38</c:v>
                </c:pt>
                <c:pt idx="1">
                  <c:v>2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45D-47C5-B103-B47F67861D8E}"/>
            </c:ext>
          </c:extLst>
        </c:ser>
        <c:ser>
          <c:idx val="1"/>
          <c:order val="1"/>
          <c:tx>
            <c:strRef>
              <c:f>'НПФ в управлінні'!$B$12</c:f>
              <c:strCache>
                <c:ptCount val="1"/>
                <c:pt idx="0">
                  <c:v>30.06.2025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управлінні'!$B$17:$B$17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D45D-47C5-B103-B47F67861D8E}"/>
            </c:ext>
          </c:extLst>
        </c:ser>
        <c:ser>
          <c:idx val="2"/>
          <c:order val="2"/>
          <c:tx>
            <c:strRef>
              <c:f>'НПФ в управлінні'!#REF!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управлінні'!$C$17:$C$17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D45D-47C5-B103-B47F67861D8E}"/>
            </c:ext>
          </c:extLst>
        </c:ser>
        <c:ser>
          <c:idx val="3"/>
          <c:order val="3"/>
          <c:tx>
            <c:strRef>
              <c:f>'НПФ в управлінні'!#REF!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управлінні'!$D$17:$D$17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D45D-47C5-B103-B47F67861D8E}"/>
            </c:ext>
          </c:extLst>
        </c:ser>
        <c:ser>
          <c:idx val="4"/>
          <c:order val="4"/>
          <c:tx>
            <c:strRef>
              <c:f>'НПФ в управлінні'!$E$12</c:f>
              <c:strCache>
                <c:ptCount val="1"/>
                <c:pt idx="0">
                  <c:v>31.03.2026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управлінні'!$E$17:$E$17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D45D-47C5-B103-B47F67861D8E}"/>
            </c:ext>
          </c:extLst>
        </c:ser>
        <c:ser>
          <c:idx val="5"/>
          <c:order val="5"/>
          <c:tx>
            <c:strRef>
              <c:f>'НПФ в управлінні'!#REF!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управлінні'!$F$17:$F$17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D45D-47C5-B103-B47F67861D8E}"/>
            </c:ext>
          </c:extLst>
        </c:ser>
        <c:ser>
          <c:idx val="6"/>
          <c:order val="6"/>
          <c:tx>
            <c:strRef>
              <c:f>'НПФ в управлінні'!$H$12</c:f>
              <c:strCache>
                <c:ptCount val="1"/>
                <c:pt idx="0">
                  <c:v>Зміна за рік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управлінні'!$G$17:$G$17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E-D45D-47C5-B103-B47F67861D8E}"/>
            </c:ext>
          </c:extLst>
        </c:ser>
        <c:ser>
          <c:idx val="7"/>
          <c:order val="7"/>
          <c:tx>
            <c:strRef>
              <c:f>'НПФ в управлінні'!#REF!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'НПФ в управлінні'!$A$13:$A$17</c:f>
              <c:strCache>
                <c:ptCount val="5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Професійні**</c:v>
                </c:pt>
                <c:pt idx="3">
                  <c:v>Всього</c:v>
                </c:pt>
                <c:pt idx="4">
                  <c:v>* Без урахування корпоративного пенсійного фонду НБУ. ** Без урахування двох фондів, що ліквідуються.</c:v>
                </c:pt>
              </c:strCache>
            </c:strRef>
          </c:cat>
          <c:val>
            <c:numRef>
              <c:f>'НПФ в управлінні'!$H$17:$H$17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F-D45D-47C5-B103-B47F67861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14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 sz="1100"/>
              <a:t>За вартістю активів в управлінні (з КНПФ НБУ)</a:t>
            </a:r>
          </a:p>
        </c:rich>
      </c:tx>
      <c:layout>
        <c:manualLayout>
          <c:xMode val="edge"/>
          <c:yMode val="edge"/>
          <c:x val="0.13604828966246318"/>
          <c:y val="1.520990377448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241635336123526"/>
          <c:y val="0.14544288691527754"/>
          <c:w val="0.42476710453095468"/>
          <c:h val="0.81296521668285548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B18-4AC2-BEAF-5E8FE243D566}"/>
              </c:ext>
            </c:extLst>
          </c:dPt>
          <c:dPt>
            <c:idx val="1"/>
            <c:bubble3D val="0"/>
            <c:explosion val="4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B18-4AC2-BEAF-5E8FE243D566}"/>
              </c:ext>
            </c:extLst>
          </c:dPt>
          <c:dPt>
            <c:idx val="2"/>
            <c:bubble3D val="0"/>
            <c:explosion val="4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B18-4AC2-BEAF-5E8FE243D566}"/>
              </c:ext>
            </c:extLst>
          </c:dPt>
          <c:dPt>
            <c:idx val="3"/>
            <c:bubble3D val="0"/>
            <c:explosion val="2"/>
            <c:extLst>
              <c:ext xmlns:c16="http://schemas.microsoft.com/office/drawing/2014/chart" uri="{C3380CC4-5D6E-409C-BE32-E72D297353CC}">
                <c16:uniqueId val="{00000006-EB18-4AC2-BEAF-5E8FE243D566}"/>
              </c:ext>
            </c:extLst>
          </c:dPt>
          <c:dLbls>
            <c:dLbl>
              <c:idx val="0"/>
              <c:layout>
                <c:manualLayout>
                  <c:x val="-5.72789607177841E-2"/>
                  <c:y val="0.1205117237438731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18-4AC2-BEAF-5E8FE243D566}"/>
                </c:ext>
              </c:extLst>
            </c:dLbl>
            <c:dLbl>
              <c:idx val="1"/>
              <c:layout>
                <c:manualLayout>
                  <c:x val="-1.1260501718057026E-2"/>
                  <c:y val="-2.101731854702651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18-4AC2-BEAF-5E8FE243D566}"/>
                </c:ext>
              </c:extLst>
            </c:dLbl>
            <c:dLbl>
              <c:idx val="2"/>
              <c:layout>
                <c:manualLayout>
                  <c:x val="-1.0054866623453444E-2"/>
                  <c:y val="4.353290804071190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18-4AC2-BEAF-5E8FE243D566}"/>
                </c:ext>
              </c:extLst>
            </c:dLbl>
            <c:dLbl>
              <c:idx val="3"/>
              <c:layout>
                <c:manualLayout>
                  <c:x val="-0.24178523737164434"/>
                  <c:y val="-4.5006455999451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18-4AC2-BEAF-5E8FE243D566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88139634969607294"/>
                  <c:y val="0.1524163568773234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18-4AC2-BEAF-5E8FE243D56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('НПФ в управлінні'!$A$22:$A$24,'НПФ в управлінні'!$A$26)</c:f>
              <c:strCache>
                <c:ptCount val="4"/>
                <c:pt idx="0">
                  <c:v>Відкриті</c:v>
                </c:pt>
                <c:pt idx="1">
                  <c:v>Корпоративні</c:v>
                </c:pt>
                <c:pt idx="2">
                  <c:v>Професійні</c:v>
                </c:pt>
                <c:pt idx="3">
                  <c:v>КНПФ НБУ</c:v>
                </c:pt>
              </c:strCache>
            </c:strRef>
          </c:cat>
          <c:val>
            <c:numRef>
              <c:f>('НПФ в управлінні'!$H$22:$H$24,'НПФ в управлінні'!$H$26)</c:f>
              <c:numCache>
                <c:formatCode>0.0</c:formatCode>
                <c:ptCount val="4"/>
                <c:pt idx="0" formatCode="#\ ##0.0">
                  <c:v>3685.84537946</c:v>
                </c:pt>
                <c:pt idx="1">
                  <c:v>463.21008214</c:v>
                </c:pt>
                <c:pt idx="2">
                  <c:v>207.79911895000001</c:v>
                </c:pt>
                <c:pt idx="3" formatCode="#\ ##0.0">
                  <c:v>3031.3620000000001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18-4AC2-BEAF-5E8FE243D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5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accent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>
                <a:solidFill>
                  <a:schemeClr val="accent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Учасники</a:t>
            </a:r>
            <a:r>
              <a:rPr lang="uk-UA" sz="1300" b="1" baseline="0">
                <a:solidFill>
                  <a:schemeClr val="accent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НПФ</a:t>
            </a:r>
            <a:endParaRPr lang="uk-UA" sz="13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uk-UA"/>
        </a:p>
      </c:txPr>
    </c:title>
    <c:autoTitleDeleted val="0"/>
    <c:plotArea>
      <c:layout>
        <c:manualLayout>
          <c:layoutTarget val="inner"/>
          <c:xMode val="edge"/>
          <c:yMode val="edge"/>
          <c:x val="0.22924076142762745"/>
          <c:y val="0.2034127156028778"/>
          <c:w val="0.53448701915415353"/>
          <c:h val="0.6643899387141661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CB-4ACB-94DC-9B47CE43F533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CB-4ACB-94DC-9B47CE43F533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CB-4ACB-94DC-9B47CE43F5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0CB-4ACB-94DC-9B47CE43F53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0CB-4ACB-94DC-9B47CE43F533}"/>
              </c:ext>
            </c:extLst>
          </c:dPt>
          <c:dPt>
            <c:idx val="5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CB-4ACB-94DC-9B47CE43F533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CB-4ACB-94DC-9B47CE43F53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0CB-4ACB-94DC-9B47CE43F533}"/>
              </c:ext>
            </c:extLst>
          </c:dPt>
          <c:dLbls>
            <c:dLbl>
              <c:idx val="0"/>
              <c:layout>
                <c:manualLayout>
                  <c:x val="-4.3321895153801998E-2"/>
                  <c:y val="-8.1288861267447041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CB-4ACB-94DC-9B47CE43F533}"/>
                </c:ext>
              </c:extLst>
            </c:dLbl>
            <c:dLbl>
              <c:idx val="1"/>
              <c:layout>
                <c:manualLayout>
                  <c:x val="-4.4047189777084448E-3"/>
                  <c:y val="-8.2134712772854127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CB-4ACB-94DC-9B47CE43F533}"/>
                </c:ext>
              </c:extLst>
            </c:dLbl>
            <c:dLbl>
              <c:idx val="2"/>
              <c:layout>
                <c:manualLayout>
                  <c:x val="9.6406438673907382E-3"/>
                  <c:y val="0.1021160269336474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CB-4ACB-94DC-9B47CE43F533}"/>
                </c:ext>
              </c:extLst>
            </c:dLbl>
            <c:dLbl>
              <c:idx val="3"/>
              <c:layout>
                <c:manualLayout>
                  <c:x val="2.621741059660115E-2"/>
                  <c:y val="4.7594478159039694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CB-4ACB-94DC-9B47CE43F533}"/>
                </c:ext>
              </c:extLst>
            </c:dLbl>
            <c:dLbl>
              <c:idx val="4"/>
              <c:layout>
                <c:manualLayout>
                  <c:x val="0.12511138072806402"/>
                  <c:y val="7.3762279553025667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CB-4ACB-94DC-9B47CE43F533}"/>
                </c:ext>
              </c:extLst>
            </c:dLbl>
            <c:dLbl>
              <c:idx val="5"/>
              <c:layout>
                <c:manualLayout>
                  <c:x val="-1.0678167020071658E-3"/>
                  <c:y val="0.157056627073836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CB-4ACB-94DC-9B47CE43F533}"/>
                </c:ext>
              </c:extLst>
            </c:dLbl>
            <c:dLbl>
              <c:idx val="6"/>
              <c:layout>
                <c:manualLayout>
                  <c:x val="-1.1555264979113895E-2"/>
                  <c:y val="-2.8368906885112771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CB-4ACB-94DC-9B47CE43F533}"/>
                </c:ext>
              </c:extLst>
            </c:dLbl>
            <c:dLbl>
              <c:idx val="7"/>
              <c:layout>
                <c:manualLayout>
                  <c:x val="0.1039129388302444"/>
                  <c:y val="0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0CB-4ACB-94DC-9B47CE43F53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НПФ'!$E$4:$L$4</c:f>
              <c:strCache>
                <c:ptCount val="8"/>
                <c:pt idx="0">
                  <c:v>жінок віком до 25 років включно</c:v>
                </c:pt>
                <c:pt idx="1">
                  <c:v>жінок віком від 25 до 50 років включно</c:v>
                </c:pt>
                <c:pt idx="2">
                  <c:v>жінок віком від 50 до 60 років включно</c:v>
                </c:pt>
                <c:pt idx="3">
                  <c:v>жінок віком понад 60 років</c:v>
                </c:pt>
                <c:pt idx="4">
                  <c:v>чоловіків віком до 25 років включно</c:v>
                </c:pt>
                <c:pt idx="5">
                  <c:v>чоловіків віком від 25 до 50 років включно</c:v>
                </c:pt>
                <c:pt idx="6">
                  <c:v>чоловіків віком від 50 до 60 років включно</c:v>
                </c:pt>
                <c:pt idx="7">
                  <c:v>чоловіків віком понад 60 років</c:v>
                </c:pt>
              </c:strCache>
            </c:strRef>
          </c:cat>
          <c:val>
            <c:numRef>
              <c:f>'Адміністрування НПФ'!$E$26:$L$26</c:f>
              <c:numCache>
                <c:formatCode>_-* #\ ##0_₴_-;\-* #\ ##0_₴_-;_-* "-"??_₴_-;_-@_-</c:formatCode>
                <c:ptCount val="8"/>
                <c:pt idx="0">
                  <c:v>1249</c:v>
                </c:pt>
                <c:pt idx="1">
                  <c:v>162282</c:v>
                </c:pt>
                <c:pt idx="2">
                  <c:v>100006</c:v>
                </c:pt>
                <c:pt idx="3">
                  <c:v>107701</c:v>
                </c:pt>
                <c:pt idx="4">
                  <c:v>1562</c:v>
                </c:pt>
                <c:pt idx="5">
                  <c:v>220685</c:v>
                </c:pt>
                <c:pt idx="6">
                  <c:v>124695</c:v>
                </c:pt>
                <c:pt idx="7">
                  <c:v>160261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0CB-4ACB-94DC-9B47CE43F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0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accent4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>
                <a:solidFill>
                  <a:schemeClr val="accent4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Пенсійні контракти станом на 3</a:t>
            </a:r>
            <a:r>
              <a:rPr lang="en-US" sz="1300" b="1">
                <a:solidFill>
                  <a:schemeClr val="accent4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r>
              <a:rPr lang="uk-UA" sz="1300" b="1">
                <a:solidFill>
                  <a:schemeClr val="accent4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.0</a:t>
            </a:r>
            <a:r>
              <a:rPr lang="en-US" sz="1300" b="1">
                <a:solidFill>
                  <a:schemeClr val="accent4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  <a:r>
              <a:rPr lang="uk-UA" sz="1300" b="1">
                <a:solidFill>
                  <a:schemeClr val="accent4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.2026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29271041762413957"/>
          <c:y val="0.15894647642753643"/>
          <c:w val="0.38705082214695574"/>
          <c:h val="0.7880356955380578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D6-4E04-A831-0EF576C2F2E9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D6-4E04-A831-0EF576C2F2E9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D6-4E04-A831-0EF576C2F2E9}"/>
              </c:ext>
            </c:extLst>
          </c:dPt>
          <c:dLbls>
            <c:dLbl>
              <c:idx val="0"/>
              <c:layout>
                <c:manualLayout>
                  <c:x val="-5.0387868685030273E-3"/>
                  <c:y val="4.6605876393108949E-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D6-4E04-A831-0EF576C2F2E9}"/>
                </c:ext>
              </c:extLst>
            </c:dLbl>
            <c:dLbl>
              <c:idx val="1"/>
              <c:layout>
                <c:manualLayout>
                  <c:x val="-2.1646412837988491E-2"/>
                  <c:y val="-3.2688273516372254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D6-4E04-A831-0EF576C2F2E9}"/>
                </c:ext>
              </c:extLst>
            </c:dLbl>
            <c:dLbl>
              <c:idx val="2"/>
              <c:layout>
                <c:manualLayout>
                  <c:x val="-2.3911195422387888E-2"/>
                  <c:y val="0.15784599958713016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D6-4E04-A831-0EF576C2F2E9}"/>
                </c:ext>
              </c:extLst>
            </c:dLbl>
            <c:dLbl>
              <c:idx val="3"/>
              <c:layout>
                <c:manualLayout>
                  <c:x val="1.5042160822009288E-2"/>
                  <c:y val="0.2131405914686195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D6-4E04-A831-0EF576C2F2E9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НПФ'!$C$49:$E$49</c:f>
              <c:strCache>
                <c:ptCount val="3"/>
                <c:pt idx="0">
                  <c:v>із вкладниками - фізичними особами (крім ФОП)</c:v>
                </c:pt>
                <c:pt idx="1">
                  <c:v>із вкладниками - ФОП</c:v>
                </c:pt>
                <c:pt idx="2">
                  <c:v>із вкладниками - юридичними особами</c:v>
                </c:pt>
              </c:strCache>
            </c:strRef>
          </c:cat>
          <c:val>
            <c:numRef>
              <c:f>'Адміністрування НПФ'!$C$93:$E$93</c:f>
              <c:numCache>
                <c:formatCode>#\ ##0_ ;\-#\ ##0\ </c:formatCode>
                <c:ptCount val="3"/>
                <c:pt idx="0" formatCode="_-* #\ ##0_₴_-;\-* #\ ##0_₴_-;_-* &quot;-&quot;??_₴_-;_-@_-">
                  <c:v>93097</c:v>
                </c:pt>
                <c:pt idx="1">
                  <c:v>89</c:v>
                </c:pt>
                <c:pt idx="2" formatCode="_-* #\ ##0_₴_-;\-* #\ ##0_₴_-;_-* &quot;-&quot;??_₴_-;_-@_-">
                  <c:v>6362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D6-4E04-A831-0EF576C2F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3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accent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k-UA" sz="1300" b="1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Учасники </a:t>
            </a:r>
            <a:r>
              <a:rPr lang="uk-UA" sz="1300" b="1" i="0" u="none" strike="noStrike" kern="1200" spc="0" baseline="0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НПФ станом на 30.06.2026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28891255499537377"/>
          <c:y val="0.14121791594232541"/>
          <c:w val="0.48532716484369404"/>
          <c:h val="0.80992909977161931"/>
        </c:manualLayout>
      </c:layout>
      <c:pieChart>
        <c:varyColors val="1"/>
        <c:ser>
          <c:idx val="0"/>
          <c:order val="0"/>
          <c:spPr>
            <a:solidFill>
              <a:schemeClr val="accent4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A1-470F-82AA-7C31942C5D97}"/>
              </c:ext>
            </c:extLst>
          </c:dPt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A1-470F-82AA-7C31942C5D97}"/>
              </c:ext>
            </c:extLst>
          </c:dPt>
          <c:dLbls>
            <c:dLbl>
              <c:idx val="0"/>
              <c:layout>
                <c:manualLayout>
                  <c:x val="7.4429275477255995E-3"/>
                  <c:y val="5.122291916900217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A1-470F-82AA-7C31942C5D97}"/>
                </c:ext>
              </c:extLst>
            </c:dLbl>
            <c:dLbl>
              <c:idx val="1"/>
              <c:layout>
                <c:manualLayout>
                  <c:x val="-2.9976019184652278E-3"/>
                  <c:y val="-9.728653409849201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A1-470F-82AA-7C31942C5D9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НПФ'!$C$4:$D$4</c:f>
              <c:strCache>
                <c:ptCount val="2"/>
                <c:pt idx="0">
                  <c:v>жінок</c:v>
                </c:pt>
                <c:pt idx="1">
                  <c:v>чоловіків</c:v>
                </c:pt>
              </c:strCache>
            </c:strRef>
          </c:cat>
          <c:val>
            <c:numRef>
              <c:f>'Адміністрування НПФ'!$C$26:$D$26</c:f>
              <c:numCache>
                <c:formatCode>_-* #\ ##0_₴_-;\-* #\ ##0_₴_-;_-* "-"??_₴_-;_-@_-</c:formatCode>
                <c:ptCount val="2"/>
                <c:pt idx="0">
                  <c:v>371238</c:v>
                </c:pt>
                <c:pt idx="1">
                  <c:v>507203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A1-470F-82AA-7C31942C5D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>
                <a:solidFill>
                  <a:schemeClr val="tx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Вкладники НПФ станом на 3</a:t>
            </a:r>
            <a:r>
              <a:rPr lang="en-US" sz="1300" b="1">
                <a:solidFill>
                  <a:schemeClr val="tx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r>
              <a:rPr lang="uk-UA" sz="1300" b="1">
                <a:solidFill>
                  <a:schemeClr val="tx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.0</a:t>
            </a:r>
            <a:r>
              <a:rPr lang="en-US" sz="1300" b="1">
                <a:solidFill>
                  <a:schemeClr val="tx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  <a:r>
              <a:rPr lang="uk-UA" sz="1300" b="1">
                <a:solidFill>
                  <a:schemeClr val="tx2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.2026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34099652865972396"/>
          <c:y val="0.19743110236220474"/>
          <c:w val="0.38436880873761747"/>
          <c:h val="0.7447145669291338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0E-4C01-9985-A680ED0DF237}"/>
              </c:ext>
            </c:extLst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0E-4C01-9985-A680ED0DF237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0E-4C01-9985-A680ED0DF237}"/>
              </c:ext>
            </c:extLst>
          </c:dPt>
          <c:dLbls>
            <c:dLbl>
              <c:idx val="0"/>
              <c:layout>
                <c:manualLayout>
                  <c:x val="-5.0387868685030273E-3"/>
                  <c:y val="4.6605876393108949E-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0E-4C01-9985-A680ED0DF237}"/>
                </c:ext>
              </c:extLst>
            </c:dLbl>
            <c:dLbl>
              <c:idx val="1"/>
              <c:layout>
                <c:manualLayout>
                  <c:x val="1.0161559717058828E-2"/>
                  <c:y val="-4.0519898112366948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0E-4C01-9985-A680ED0DF237}"/>
                </c:ext>
              </c:extLst>
            </c:dLbl>
            <c:dLbl>
              <c:idx val="2"/>
              <c:layout>
                <c:manualLayout>
                  <c:x val="1.1455708459338616E-2"/>
                  <c:y val="0.2077833887785302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0E-4C01-9985-A680ED0DF237}"/>
                </c:ext>
              </c:extLst>
            </c:dLbl>
            <c:dLbl>
              <c:idx val="3"/>
              <c:layout>
                <c:manualLayout>
                  <c:x val="1.5042160822009288E-2"/>
                  <c:y val="0.2131405914686195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0E-4C01-9985-A680ED0DF23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НПФ'!$C$97:$D$97</c:f>
              <c:strCache>
                <c:ptCount val="2"/>
                <c:pt idx="0">
                  <c:v>юридичних осіб та ФОП</c:v>
                </c:pt>
                <c:pt idx="1">
                  <c:v>фізичних осіб</c:v>
                </c:pt>
              </c:strCache>
            </c:strRef>
          </c:cat>
          <c:val>
            <c:numRef>
              <c:f>'Адміністрування НПФ'!$C$141:$D$141</c:f>
              <c:numCache>
                <c:formatCode>_-* #\ ##0_₴_-;\-* #\ ##0_₴_-;_-* "-"??_₴_-;_-@_-</c:formatCode>
                <c:ptCount val="2"/>
                <c:pt idx="0">
                  <c:v>1868</c:v>
                </c:pt>
                <c:pt idx="1">
                  <c:v>90094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D0E-4C01-9985-A680ED0DF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8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Пенсійні внески за </a:t>
            </a:r>
            <a:r>
              <a:rPr lang="en-US" sz="1300" b="1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uk-UA" sz="1300" b="1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-й кв. 2026</a:t>
            </a:r>
          </a:p>
        </c:rich>
      </c:tx>
      <c:layout>
        <c:manualLayout>
          <c:xMode val="edge"/>
          <c:yMode val="edge"/>
          <c:x val="0.26024990895276845"/>
          <c:y val="1.80180180180180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28332708452002742"/>
          <c:y val="0.21012940650036327"/>
          <c:w val="0.37088289701213856"/>
          <c:h val="0.713591980725815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F4-49AA-BCBE-33D14EDA44F0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F4-49AA-BCBE-33D14EDA44F0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F4-49AA-BCBE-33D14EDA44F0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F4-49AA-BCBE-33D14EDA44F0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AF4-49AA-BCBE-33D14EDA44F0}"/>
              </c:ext>
            </c:extLst>
          </c:dPt>
          <c:dPt>
            <c:idx val="5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AF4-49AA-BCBE-33D14EDA44F0}"/>
              </c:ext>
            </c:extLst>
          </c:dPt>
          <c:dPt>
            <c:idx val="6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AF4-49AA-BCBE-33D14EDA44F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AF4-49AA-BCBE-33D14EDA44F0}"/>
              </c:ext>
            </c:extLst>
          </c:dPt>
          <c:dLbls>
            <c:dLbl>
              <c:idx val="0"/>
              <c:layout>
                <c:manualLayout>
                  <c:x val="-5.0514671687950603E-2"/>
                  <c:y val="-0.1623251261487666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F4-49AA-BCBE-33D14EDA44F0}"/>
                </c:ext>
              </c:extLst>
            </c:dLbl>
            <c:dLbl>
              <c:idx val="1"/>
              <c:layout>
                <c:manualLayout>
                  <c:x val="1.3383744485660487E-2"/>
                  <c:y val="-2.7736931277390377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F4-49AA-BCBE-33D14EDA44F0}"/>
                </c:ext>
              </c:extLst>
            </c:dLbl>
            <c:dLbl>
              <c:idx val="2"/>
              <c:layout>
                <c:manualLayout>
                  <c:x val="-4.9170032405998876E-2"/>
                  <c:y val="0.1526331100835297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F4-49AA-BCBE-33D14EDA44F0}"/>
                </c:ext>
              </c:extLst>
            </c:dLbl>
            <c:dLbl>
              <c:idx val="3"/>
              <c:layout>
                <c:manualLayout>
                  <c:x val="-7.937181039941929E-2"/>
                  <c:y val="2.3978252718410181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F4-49AA-BCBE-33D14EDA44F0}"/>
                </c:ext>
              </c:extLst>
            </c:dLbl>
            <c:dLbl>
              <c:idx val="4"/>
              <c:layout>
                <c:manualLayout>
                  <c:x val="9.3743374138071642E-2"/>
                  <c:y val="7.2049395464911126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AF4-49AA-BCBE-33D14EDA44F0}"/>
                </c:ext>
              </c:extLst>
            </c:dLbl>
            <c:dLbl>
              <c:idx val="5"/>
              <c:layout>
                <c:manualLayout>
                  <c:x val="-2.4321298711858223E-2"/>
                  <c:y val="-1.5886641219027949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AF4-49AA-BCBE-33D14EDA44F0}"/>
                </c:ext>
              </c:extLst>
            </c:dLbl>
            <c:dLbl>
              <c:idx val="6"/>
              <c:layout>
                <c:manualLayout>
                  <c:x val="0.2845889373149415"/>
                  <c:y val="-7.806401249024343E-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AF4-49AA-BCBE-33D14EDA44F0}"/>
                </c:ext>
              </c:extLst>
            </c:dLbl>
            <c:dLbl>
              <c:idx val="7"/>
              <c:layout>
                <c:manualLayout>
                  <c:x val="3.6170299264159794E-2"/>
                  <c:y val="5.5991885405709966E-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AF4-49AA-BCBE-33D14EDA44F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НПФ'!$E$145:$L$145</c:f>
              <c:strCache>
                <c:ptCount val="8"/>
                <c:pt idx="0">
                  <c:v>жінок віком до 25 років включно</c:v>
                </c:pt>
                <c:pt idx="1">
                  <c:v>жінок віком від 25 до 50 років включно</c:v>
                </c:pt>
                <c:pt idx="2">
                  <c:v>жінок віком від 50 до 60 років включно</c:v>
                </c:pt>
                <c:pt idx="3">
                  <c:v>жінок віком понад 60 років</c:v>
                </c:pt>
                <c:pt idx="4">
                  <c:v>чоловіків віком до 25 років включно</c:v>
                </c:pt>
                <c:pt idx="5">
                  <c:v>чоловіків віком від 25 до 50 років включно</c:v>
                </c:pt>
                <c:pt idx="6">
                  <c:v>чоловіків віком від 50 до 60 років включно</c:v>
                </c:pt>
                <c:pt idx="7">
                  <c:v>чоловіків віком понад 60 років</c:v>
                </c:pt>
              </c:strCache>
            </c:strRef>
          </c:cat>
          <c:val>
            <c:numRef>
              <c:f>'Адміністрування НПФ'!$E$167:$L$167</c:f>
              <c:numCache>
                <c:formatCode>_-* #\ ##0.0_₴_-;\-* #\ ##0.0_₴_-;_-* "-"??_₴_-;_-@_-</c:formatCode>
                <c:ptCount val="8"/>
                <c:pt idx="0">
                  <c:v>1.0002694999999999</c:v>
                </c:pt>
                <c:pt idx="1">
                  <c:v>25.091594049999998</c:v>
                </c:pt>
                <c:pt idx="2">
                  <c:v>7.695608</c:v>
                </c:pt>
                <c:pt idx="3">
                  <c:v>1.17596626</c:v>
                </c:pt>
                <c:pt idx="4">
                  <c:v>0.9198635799999999</c:v>
                </c:pt>
                <c:pt idx="5">
                  <c:v>39.237443910000003</c:v>
                </c:pt>
                <c:pt idx="6">
                  <c:v>9.6287008599999986</c:v>
                </c:pt>
                <c:pt idx="7">
                  <c:v>2.1177328399999999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AF4-49AA-BCBE-33D14EDA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17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300" b="0" i="0" u="none" strike="noStrike" kern="1200" spc="0" baseline="0">
                <a:solidFill>
                  <a:srgbClr val="C0504D">
                    <a:lumMod val="75000"/>
                  </a:srgb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Пенсійні внески за </a:t>
            </a:r>
            <a:r>
              <a:rPr lang="en-US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uk-UA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-й кв. 2026</a:t>
            </a:r>
            <a:r>
              <a:rPr lang="uk-UA" sz="1300" b="1" i="0" u="none" strike="noStrike" kern="1200" spc="0" baseline="0">
                <a:solidFill>
                  <a:schemeClr val="accent2">
                    <a:lumMod val="7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0" i="0" u="none" strike="noStrike" kern="1200" spc="0" baseline="0">
              <a:solidFill>
                <a:srgbClr val="C0504D">
                  <a:lumMod val="75000"/>
                </a:srgb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28411639192582944"/>
          <c:y val="0.12827449548938832"/>
          <c:w val="0.47232311386608589"/>
          <c:h val="0.81216535433070869"/>
        </c:manualLayout>
      </c:layout>
      <c:pieChart>
        <c:varyColors val="1"/>
        <c:ser>
          <c:idx val="0"/>
          <c:order val="0"/>
          <c:spPr>
            <a:solidFill>
              <a:schemeClr val="accent4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CB-44A0-AB75-099907D7CA5F}"/>
              </c:ext>
            </c:extLst>
          </c:dPt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CB-44A0-AB75-099907D7CA5F}"/>
              </c:ext>
            </c:extLst>
          </c:dPt>
          <c:dLbls>
            <c:dLbl>
              <c:idx val="0"/>
              <c:layout>
                <c:manualLayout>
                  <c:x val="1.4637077739383296E-2"/>
                  <c:y val="5.12230242053076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CB-44A0-AB75-099907D7CA5F}"/>
                </c:ext>
              </c:extLst>
            </c:dLbl>
            <c:dLbl>
              <c:idx val="1"/>
              <c:layout>
                <c:manualLayout>
                  <c:x val="-1.4988083505614607E-2"/>
                  <c:y val="-0.364830087028595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CB-44A0-AB75-099907D7CA5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НПФ'!$C$145:$D$145</c:f>
              <c:strCache>
                <c:ptCount val="2"/>
                <c:pt idx="0">
                  <c:v>жінок</c:v>
                </c:pt>
                <c:pt idx="1">
                  <c:v>чоловіків</c:v>
                </c:pt>
              </c:strCache>
            </c:strRef>
          </c:cat>
          <c:val>
            <c:numRef>
              <c:f>'Адміністрування НПФ'!$C$167:$D$167</c:f>
              <c:numCache>
                <c:formatCode>_-* #\ ##0.0_₴_-;\-* #\ ##0.0_₴_-;_-* "-"??_₴_-;_-@_-</c:formatCode>
                <c:ptCount val="2"/>
                <c:pt idx="0">
                  <c:v>34.963437810000002</c:v>
                </c:pt>
                <c:pt idx="1">
                  <c:v>51.903741190000005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CB-44A0-AB75-099907D7C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rgbClr val="7030A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>
                <a:solidFill>
                  <a:srgbClr val="7030A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Пенсійні виплати за </a:t>
            </a:r>
            <a:r>
              <a:rPr lang="en-US" sz="1300" b="1">
                <a:solidFill>
                  <a:srgbClr val="7030A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uk-UA" sz="1300" b="1">
                <a:solidFill>
                  <a:srgbClr val="7030A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-й кв.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rgbClr val="7030A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29287768262173991"/>
          <c:y val="0.1865977513328633"/>
          <c:w val="0.41509842274510544"/>
          <c:h val="0.6820958837319973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84-4C2B-A7F8-98FE80D0158C}"/>
              </c:ext>
            </c:extLst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84-4C2B-A7F8-98FE80D0158C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84-4C2B-A7F8-98FE80D0158C}"/>
              </c:ext>
            </c:extLst>
          </c:dPt>
          <c:dLbls>
            <c:dLbl>
              <c:idx val="0"/>
              <c:layout>
                <c:manualLayout>
                  <c:x val="7.4872989160384415E-2"/>
                  <c:y val="-0.25410676876399629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84-4C2B-A7F8-98FE80D0158C}"/>
                </c:ext>
              </c:extLst>
            </c:dLbl>
            <c:dLbl>
              <c:idx val="1"/>
              <c:layout>
                <c:manualLayout>
                  <c:x val="-5.4416333302392331E-2"/>
                  <c:y val="-0.21700120053800617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84-4C2B-A7F8-98FE80D0158C}"/>
                </c:ext>
              </c:extLst>
            </c:dLbl>
            <c:dLbl>
              <c:idx val="2"/>
              <c:layout>
                <c:manualLayout>
                  <c:x val="0.17113345463617602"/>
                  <c:y val="-3.9263440693766494E-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84-4C2B-A7F8-98FE80D0158C}"/>
                </c:ext>
              </c:extLst>
            </c:dLbl>
            <c:dLbl>
              <c:idx val="3"/>
              <c:layout>
                <c:manualLayout>
                  <c:x val="1.5042160822009288E-2"/>
                  <c:y val="0.21314059146861958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584-4C2B-A7F8-98FE80D0158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НПФ'!$C$213:$E$213</c:f>
              <c:strCache>
                <c:ptCount val="3"/>
                <c:pt idx="0">
                  <c:v>на визначений строк</c:v>
                </c:pt>
                <c:pt idx="1">
                  <c:v> одноразові</c:v>
                </c:pt>
                <c:pt idx="2">
                  <c:v>перераховані до банку, страховика, іншого НПФ</c:v>
                </c:pt>
              </c:strCache>
            </c:strRef>
          </c:cat>
          <c:val>
            <c:numRef>
              <c:f>'Адміністрування НПФ'!$C$235:$E$235</c:f>
              <c:numCache>
                <c:formatCode>_-* #\ ##0.0_₴_-;\-* #\ ##0.0_₴_-;_-* "-"??_₴_-;_-@_-</c:formatCode>
                <c:ptCount val="3"/>
                <c:pt idx="0">
                  <c:v>11.181543170000001</c:v>
                </c:pt>
                <c:pt idx="1">
                  <c:v>10.184470590000004</c:v>
                </c:pt>
                <c:pt idx="2">
                  <c:v>0.16503522000000001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84-4C2B-A7F8-98FE80D01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73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300" b="0" i="0" u="none" strike="noStrike" kern="1200" spc="0" baseline="0">
                <a:solidFill>
                  <a:srgbClr val="C0504D">
                    <a:lumMod val="75000"/>
                  </a:srgb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Пенсійні внески </a:t>
            </a:r>
            <a:r>
              <a:rPr lang="en-US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станом на 30.</a:t>
            </a:r>
            <a:r>
              <a:rPr lang="uk-UA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r>
              <a:rPr lang="en-US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6.</a:t>
            </a:r>
            <a:r>
              <a:rPr lang="uk-UA" sz="13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uk-UA" sz="1300" b="1" i="0" u="none" strike="noStrike" kern="1200" spc="0" baseline="0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0" i="0" u="none" strike="noStrike" kern="1200" spc="0" baseline="0">
              <a:solidFill>
                <a:srgbClr val="C0504D">
                  <a:lumMod val="75000"/>
                </a:srgb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uk-UA"/>
        </a:p>
      </c:txPr>
    </c:title>
    <c:autoTitleDeleted val="0"/>
    <c:plotArea>
      <c:layout>
        <c:manualLayout>
          <c:layoutTarget val="inner"/>
          <c:xMode val="edge"/>
          <c:yMode val="edge"/>
          <c:x val="0.29868669373814405"/>
          <c:y val="0.19477053523680773"/>
          <c:w val="0.41897312743485615"/>
          <c:h val="0.73259435255538441"/>
        </c:manualLayout>
      </c:layout>
      <c:pieChart>
        <c:varyColors val="1"/>
        <c:ser>
          <c:idx val="0"/>
          <c:order val="0"/>
          <c:spPr>
            <a:solidFill>
              <a:schemeClr val="accent4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EB4-4A59-83CD-3ACF7CC22635}"/>
              </c:ext>
            </c:extLst>
          </c:dPt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EB4-4A59-83CD-3ACF7CC22635}"/>
              </c:ext>
            </c:extLst>
          </c:dPt>
          <c:dPt>
            <c:idx val="2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EB4-4A59-83CD-3ACF7CC22635}"/>
              </c:ext>
            </c:extLst>
          </c:dPt>
          <c:dLbls>
            <c:dLbl>
              <c:idx val="0"/>
              <c:layout>
                <c:manualLayout>
                  <c:x val="-4.7569101139210854E-2"/>
                  <c:y val="-0.15062736967403711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B4-4A59-83CD-3ACF7CC2263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B4-4A59-83CD-3ACF7CC22635}"/>
                </c:ext>
              </c:extLst>
            </c:dLbl>
            <c:dLbl>
              <c:idx val="2"/>
              <c:layout>
                <c:manualLayout>
                  <c:x val="3.3090124324474571E-2"/>
                  <c:y val="-0.30698811511063279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B4-4A59-83CD-3ACF7CC22635}"/>
                </c:ext>
              </c:extLst>
            </c:dLbl>
            <c:dLbl>
              <c:idx val="3"/>
              <c:layout>
                <c:manualLayout>
                  <c:x val="-8.939641987197644E-2"/>
                  <c:y val="0.1379690949227373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B4-4A59-83CD-3ACF7CC2263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НПФ'!$C$188:$E$188</c:f>
              <c:strCache>
                <c:ptCount val="3"/>
                <c:pt idx="0">
                  <c:v>від юридичних осіб</c:v>
                </c:pt>
                <c:pt idx="1">
                  <c:v>від ФОПів</c:v>
                </c:pt>
                <c:pt idx="2">
                  <c:v>від фізичних осіб (у т. ч. переведені до фонду)</c:v>
                </c:pt>
              </c:strCache>
            </c:strRef>
          </c:cat>
          <c:val>
            <c:numRef>
              <c:f>'Адміністрування НПФ'!$C$209:$E$209</c:f>
              <c:numCache>
                <c:formatCode>_-* #\ ##0.0_₴_-;\-* #\ ##0.0_₴_-;_-* "-"??_₴_-;_-@_-</c:formatCode>
                <c:ptCount val="3"/>
                <c:pt idx="0">
                  <c:v>1085.00573042</c:v>
                </c:pt>
                <c:pt idx="1">
                  <c:v>0.49353666000000002</c:v>
                </c:pt>
                <c:pt idx="2">
                  <c:v>1427.1793051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EB4-4A59-83CD-3ACF7CC22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300" b="0" i="0" u="none" strike="noStrike" kern="1200" spc="0" baseline="0">
                <a:solidFill>
                  <a:srgbClr val="7030A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uk-UA" sz="1300" b="1" i="0" baseline="0">
                <a:solidFill>
                  <a:srgbClr val="7030A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Пенсійні виплати </a:t>
            </a:r>
            <a:r>
              <a:rPr lang="en-US" sz="1300" b="1" i="0" baseline="0">
                <a:solidFill>
                  <a:srgbClr val="7030A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станом на 30.</a:t>
            </a:r>
            <a:r>
              <a:rPr lang="uk-UA" sz="1300" b="1" i="0" baseline="0">
                <a:solidFill>
                  <a:srgbClr val="7030A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r>
              <a:rPr lang="en-US" sz="1300" b="1" i="0" baseline="0">
                <a:solidFill>
                  <a:srgbClr val="7030A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6.</a:t>
            </a:r>
            <a:r>
              <a:rPr lang="uk-UA" sz="1300" b="1" i="0" baseline="0">
                <a:solidFill>
                  <a:srgbClr val="7030A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uk-UA" sz="1300" b="1" i="0" u="none" strike="noStrike" kern="1200" spc="0" baseline="0">
              <a:solidFill>
                <a:srgbClr val="7030A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0" i="0" u="none" strike="noStrike" kern="1200" spc="0" baseline="0">
              <a:solidFill>
                <a:srgbClr val="7030A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uk-UA"/>
        </a:p>
      </c:txPr>
    </c:title>
    <c:autoTitleDeleted val="0"/>
    <c:plotArea>
      <c:layout>
        <c:manualLayout>
          <c:layoutTarget val="inner"/>
          <c:xMode val="edge"/>
          <c:yMode val="edge"/>
          <c:x val="0.2943194464328322"/>
          <c:y val="0.19333079326549371"/>
          <c:w val="0.44264447817775016"/>
          <c:h val="0.68999039254431438"/>
        </c:manualLayout>
      </c:layout>
      <c:pieChart>
        <c:varyColors val="1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6D-4A9C-B5D4-46881B113C7A}"/>
              </c:ext>
            </c:extLst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96D-4A9C-B5D4-46881B113C7A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96D-4A9C-B5D4-46881B113C7A}"/>
              </c:ext>
            </c:extLst>
          </c:dPt>
          <c:dLbls>
            <c:dLbl>
              <c:idx val="0"/>
              <c:layout>
                <c:manualLayout>
                  <c:x val="2.6192344745508109E-2"/>
                  <c:y val="7.4403882851029821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6D-4A9C-B5D4-46881B113C7A}"/>
                </c:ext>
              </c:extLst>
            </c:dLbl>
            <c:dLbl>
              <c:idx val="1"/>
              <c:layout>
                <c:manualLayout>
                  <c:x val="-8.9887220154487898E-2"/>
                  <c:y val="-0.4210886682642930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6D-4A9C-B5D4-46881B113C7A}"/>
                </c:ext>
              </c:extLst>
            </c:dLbl>
            <c:dLbl>
              <c:idx val="2"/>
              <c:layout>
                <c:manualLayout>
                  <c:x val="3.4266739449111119E-3"/>
                  <c:y val="2.1322643311561293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6D-4A9C-B5D4-46881B113C7A}"/>
                </c:ext>
              </c:extLst>
            </c:dLbl>
            <c:dLbl>
              <c:idx val="3"/>
              <c:layout>
                <c:manualLayout>
                  <c:x val="-8.939641987197644E-2"/>
                  <c:y val="0.1379690949227373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6D-4A9C-B5D4-46881B113C7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НПФ'!$C$238:$E$238</c:f>
              <c:strCache>
                <c:ptCount val="3"/>
                <c:pt idx="0">
                  <c:v>на визначений строк</c:v>
                </c:pt>
                <c:pt idx="1">
                  <c:v> одноразові</c:v>
                </c:pt>
                <c:pt idx="2">
                  <c:v>перераховані до банку, страховика, іншого НПФ</c:v>
                </c:pt>
              </c:strCache>
            </c:strRef>
          </c:cat>
          <c:val>
            <c:numRef>
              <c:f>'Адміністрування НПФ'!$C$259:$E$259</c:f>
              <c:numCache>
                <c:formatCode>_-* #\ ##0.0_₴_-;\-* #\ ##0.0_₴_-;_-* "-"??_₴_-;_-@_-</c:formatCode>
                <c:ptCount val="3"/>
                <c:pt idx="0">
                  <c:v>267.46230181999999</c:v>
                </c:pt>
                <c:pt idx="1">
                  <c:v>560.98918893999974</c:v>
                </c:pt>
                <c:pt idx="2">
                  <c:v>119.49915141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6D-4A9C-B5D4-46881B113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5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31.</a:t>
            </a:r>
            <a:r>
              <a:rPr lang="en-US"/>
              <a:t>03</a:t>
            </a:r>
            <a:r>
              <a:rPr lang="uk-UA"/>
              <a:t>.202</a:t>
            </a:r>
            <a:r>
              <a:rPr lang="en-US"/>
              <a:t>6</a:t>
            </a:r>
            <a:endParaRPr lang="uk-UA"/>
          </a:p>
        </c:rich>
      </c:tx>
      <c:layout>
        <c:manualLayout>
          <c:xMode val="edge"/>
          <c:yMode val="edge"/>
          <c:x val="0.42541350513004056"/>
          <c:y val="3.1958036150558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026611404534016"/>
          <c:y val="0.15243249011387261"/>
          <c:w val="0.42674614134634253"/>
          <c:h val="0.79243339305026272"/>
        </c:manualLayout>
      </c:layout>
      <c:pieChart>
        <c:varyColors val="1"/>
        <c:ser>
          <c:idx val="0"/>
          <c:order val="0"/>
          <c:tx>
            <c:strRef>
              <c:f>'Адміністрування НПФ'!$A$298</c:f>
              <c:strCache>
                <c:ptCount val="1"/>
                <c:pt idx="0">
                  <c:v>Вид НПФ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6F24-4D40-B03C-201757BC7BC2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6F24-4D40-B03C-201757BC7BC2}"/>
              </c:ext>
            </c:extLst>
          </c:dPt>
          <c:dPt>
            <c:idx val="2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6F24-4D40-B03C-201757BC7BC2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6F24-4D40-B03C-201757BC7BC2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6F24-4D40-B03C-201757BC7BC2}"/>
              </c:ext>
            </c:extLst>
          </c:dPt>
          <c:dLbls>
            <c:dLbl>
              <c:idx val="0"/>
              <c:layout>
                <c:manualLayout>
                  <c:x val="-0.12038830168751428"/>
                  <c:y val="-4.448418258961114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24-4D40-B03C-201757BC7BC2}"/>
                </c:ext>
              </c:extLst>
            </c:dLbl>
            <c:dLbl>
              <c:idx val="1"/>
              <c:layout>
                <c:manualLayout>
                  <c:x val="-0.27420563906784379"/>
                  <c:y val="0.120254923458469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24-4D40-B03C-201757BC7BC2}"/>
                </c:ext>
              </c:extLst>
            </c:dLbl>
            <c:dLbl>
              <c:idx val="2"/>
              <c:layout>
                <c:manualLayout>
                  <c:x val="-6.1997335560327778E-2"/>
                  <c:y val="-0.1031892792998790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F24-4D40-B03C-201757BC7BC2}"/>
                </c:ext>
              </c:extLst>
            </c:dLbl>
            <c:dLbl>
              <c:idx val="3"/>
              <c:layout>
                <c:manualLayout>
                  <c:x val="-7.0887029733809554E-3"/>
                  <c:y val="3.853691470739725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F24-4D40-B03C-201757BC7BC2}"/>
                </c:ext>
              </c:extLst>
            </c:dLbl>
            <c:dLbl>
              <c:idx val="4"/>
              <c:layout>
                <c:manualLayout>
                  <c:x val="-2.690682371738631E-2"/>
                  <c:y val="0.142731730387759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F24-4D40-B03C-201757BC7BC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НПФ'!$B$298:$F$298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НПФ'!$B$302:$F$302</c:f>
              <c:numCache>
                <c:formatCode>#\ ##0.0</c:formatCode>
                <c:ptCount val="5"/>
                <c:pt idx="0">
                  <c:v>2649.8660243399986</c:v>
                </c:pt>
                <c:pt idx="1">
                  <c:v>1362.7590804700001</c:v>
                </c:pt>
                <c:pt idx="2">
                  <c:v>59.183552909999996</c:v>
                </c:pt>
                <c:pt idx="3">
                  <c:v>29.106985790000003</c:v>
                </c:pt>
                <c:pt idx="4">
                  <c:v>54.024904489999997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24-4D40-B03C-201757BC7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77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3</a:t>
            </a:r>
            <a:r>
              <a:rPr lang="en-US"/>
              <a:t>0</a:t>
            </a:r>
            <a:r>
              <a:rPr lang="uk-UA"/>
              <a:t>.0</a:t>
            </a:r>
            <a:r>
              <a:rPr lang="en-US"/>
              <a:t>6</a:t>
            </a:r>
            <a:r>
              <a:rPr lang="uk-UA"/>
              <a:t>.2026</a:t>
            </a:r>
          </a:p>
        </c:rich>
      </c:tx>
      <c:layout>
        <c:manualLayout>
          <c:xMode val="edge"/>
          <c:yMode val="edge"/>
          <c:x val="0.45881895817282115"/>
          <c:y val="1.23406449193850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6343663346864508"/>
          <c:y val="0.18677352830896138"/>
          <c:w val="0.41631237934307752"/>
          <c:h val="0.78213465504311963"/>
        </c:manualLayout>
      </c:layout>
      <c:pieChart>
        <c:varyColors val="1"/>
        <c:ser>
          <c:idx val="0"/>
          <c:order val="0"/>
          <c:tx>
            <c:strRef>
              <c:f>'Адміністрування НПФ'!$A$295</c:f>
              <c:strCache>
                <c:ptCount val="1"/>
                <c:pt idx="0">
                  <c:v>Всього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210-4BE9-B836-95EA2723611A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210-4BE9-B836-95EA2723611A}"/>
              </c:ext>
            </c:extLst>
          </c:dPt>
          <c:dPt>
            <c:idx val="2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210-4BE9-B836-95EA2723611A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210-4BE9-B836-95EA2723611A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9210-4BE9-B836-95EA2723611A}"/>
              </c:ext>
            </c:extLst>
          </c:dPt>
          <c:dLbls>
            <c:dLbl>
              <c:idx val="0"/>
              <c:layout>
                <c:manualLayout>
                  <c:x val="-0.15594590650308068"/>
                  <c:y val="-1.091269841269841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10-4BE9-B836-95EA2723611A}"/>
                </c:ext>
              </c:extLst>
            </c:dLbl>
            <c:dLbl>
              <c:idx val="1"/>
              <c:layout>
                <c:manualLayout>
                  <c:x val="-0.23833794933221972"/>
                  <c:y val="0.1195170916135482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10-4BE9-B836-95EA2723611A}"/>
                </c:ext>
              </c:extLst>
            </c:dLbl>
            <c:dLbl>
              <c:idx val="2"/>
              <c:layout>
                <c:manualLayout>
                  <c:x val="-4.7508841469847921E-2"/>
                  <c:y val="-2.637639045119359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10-4BE9-B836-95EA2723611A}"/>
                </c:ext>
              </c:extLst>
            </c:dLbl>
            <c:dLbl>
              <c:idx val="3"/>
              <c:layout>
                <c:manualLayout>
                  <c:x val="-1.0474797779869329E-3"/>
                  <c:y val="9.925282777152856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10-4BE9-B836-95EA2723611A}"/>
                </c:ext>
              </c:extLst>
            </c:dLbl>
            <c:dLbl>
              <c:idx val="4"/>
              <c:layout>
                <c:manualLayout>
                  <c:x val="-1.2959725577019717E-2"/>
                  <c:y val="0.177419619422572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10-4BE9-B836-95EA2723611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НПФ'!$B$291:$F$291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НПФ'!$B$295:$F$295</c:f>
              <c:numCache>
                <c:formatCode>#\ ##0.0</c:formatCode>
                <c:ptCount val="5"/>
                <c:pt idx="0">
                  <c:v>2855.9006888400004</c:v>
                </c:pt>
                <c:pt idx="1">
                  <c:v>1368.6193622399999</c:v>
                </c:pt>
                <c:pt idx="2">
                  <c:v>53.679579209999993</c:v>
                </c:pt>
                <c:pt idx="3">
                  <c:v>29.106985790000003</c:v>
                </c:pt>
                <c:pt idx="4">
                  <c:v>49.299406160000011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10-4BE9-B836-95EA27236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7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Відкриті НПФ</a:t>
            </a:r>
          </a:p>
        </c:rich>
      </c:tx>
      <c:layout>
        <c:manualLayout>
          <c:xMode val="edge"/>
          <c:yMode val="edge"/>
          <c:x val="0.34351159184464025"/>
          <c:y val="4.240651765197408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30953954309705"/>
          <c:y val="0.17938898199929679"/>
          <c:w val="0.65558053977377428"/>
          <c:h val="0.7834877652398976"/>
        </c:manualLayout>
      </c:layout>
      <c:ofPieChart>
        <c:ofPieType val="bar"/>
        <c:varyColors val="1"/>
        <c:ser>
          <c:idx val="0"/>
          <c:order val="0"/>
          <c:tx>
            <c:strRef>
              <c:f>'Адміністрування НПФ'!$B$390</c:f>
              <c:strCache>
                <c:ptCount val="1"/>
                <c:pt idx="0">
                  <c:v>Відкриті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65BA-402F-9FC2-03745030C6BF}"/>
              </c:ext>
            </c:extLst>
          </c:dPt>
          <c:dPt>
            <c:idx val="1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65BA-402F-9FC2-03745030C6BF}"/>
              </c:ext>
            </c:extLst>
          </c:dPt>
          <c:dPt>
            <c:idx val="2"/>
            <c:bubble3D val="0"/>
            <c:spPr>
              <a:solidFill>
                <a:srgbClr val="9933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65BA-402F-9FC2-03745030C6BF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65BA-402F-9FC2-03745030C6BF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65BA-402F-9FC2-03745030C6BF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65BA-402F-9FC2-03745030C6BF}"/>
              </c:ext>
            </c:extLst>
          </c:dPt>
          <c:dPt>
            <c:idx val="6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65BA-402F-9FC2-03745030C6BF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65BA-402F-9FC2-03745030C6BF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65BA-402F-9FC2-03745030C6BF}"/>
              </c:ext>
            </c:extLst>
          </c:dPt>
          <c:dLbls>
            <c:dLbl>
              <c:idx val="0"/>
              <c:layout>
                <c:manualLayout>
                  <c:x val="1.1551426995293336E-2"/>
                  <c:y val="0.2971655536884732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BA-402F-9FC2-03745030C6BF}"/>
                </c:ext>
              </c:extLst>
            </c:dLbl>
            <c:dLbl>
              <c:idx val="1"/>
              <c:layout>
                <c:manualLayout>
                  <c:x val="-3.9594366205263368E-2"/>
                  <c:y val="0.1870916593579677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BA-402F-9FC2-03745030C6BF}"/>
                </c:ext>
              </c:extLst>
            </c:dLbl>
            <c:dLbl>
              <c:idx val="2"/>
              <c:layout>
                <c:manualLayout>
                  <c:x val="2.0855039006683208E-2"/>
                  <c:y val="1.8356214782713723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BA-402F-9FC2-03745030C6BF}"/>
                </c:ext>
              </c:extLst>
            </c:dLbl>
            <c:dLbl>
              <c:idx val="3"/>
              <c:layout>
                <c:manualLayout>
                  <c:x val="0.15002241907650762"/>
                  <c:y val="-7.8621792509172856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BA-402F-9FC2-03745030C6BF}"/>
                </c:ext>
              </c:extLst>
            </c:dLbl>
            <c:dLbl>
              <c:idx val="4"/>
              <c:layout>
                <c:manualLayout>
                  <c:x val="-9.0099864270414848E-3"/>
                  <c:y val="-2.005767729298835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5BA-402F-9FC2-03745030C6BF}"/>
                </c:ext>
              </c:extLst>
            </c:dLbl>
            <c:dLbl>
              <c:idx val="5"/>
              <c:layout>
                <c:manualLayout>
                  <c:x val="-8.5925038176659779E-3"/>
                  <c:y val="8.627787397346002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5BA-402F-9FC2-03745030C6B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5BA-402F-9FC2-03745030C6BF}"/>
                </c:ext>
              </c:extLst>
            </c:dLbl>
            <c:dLbl>
              <c:idx val="7"/>
              <c:layout>
                <c:manualLayout>
                  <c:x val="-1.0115853880060258E-2"/>
                  <c:y val="0.2219975965006476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5BA-402F-9FC2-03745030C6BF}"/>
                </c:ext>
              </c:extLst>
            </c:dLbl>
            <c:dLbl>
              <c:idx val="8"/>
              <c:layout>
                <c:manualLayout>
                  <c:x val="-0.1949578734918252"/>
                  <c:y val="-2.3472582224742865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/>
                      <a:t>Цінні папери
64,8%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65BA-402F-9FC2-03745030C6B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НПФ'!$A$392:$A$399</c:f>
              <c:strCache>
                <c:ptCount val="8"/>
                <c:pt idx="0">
                  <c:v>Грошові кошти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</c:strCache>
            </c:strRef>
          </c:cat>
          <c:val>
            <c:numRef>
              <c:f>'Адміністрування НПФ'!$B$392:$B$399</c:f>
              <c:numCache>
                <c:formatCode>#\ ##0.0</c:formatCode>
                <c:ptCount val="8"/>
                <c:pt idx="0">
                  <c:v>1178.31158547</c:v>
                </c:pt>
                <c:pt idx="1">
                  <c:v>53.679579209999993</c:v>
                </c:pt>
                <c:pt idx="2">
                  <c:v>22.101002090000001</c:v>
                </c:pt>
                <c:pt idx="3">
                  <c:v>42.858337080000005</c:v>
                </c:pt>
                <c:pt idx="4">
                  <c:v>80.014291780000008</c:v>
                </c:pt>
                <c:pt idx="5">
                  <c:v>501.41989513999994</c:v>
                </c:pt>
                <c:pt idx="6">
                  <c:v>0</c:v>
                </c:pt>
                <c:pt idx="7">
                  <c:v>1807.2121303800006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5BA-402F-9FC2-03745030C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horizontalDpi="-4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Корпоративні </a:t>
            </a:r>
            <a:r>
              <a:rPr lang="uk-UA" sz="1100" b="1" i="0" u="none" strike="noStrike" baseline="0">
                <a:effectLst/>
              </a:rPr>
              <a:t>НПФ</a:t>
            </a:r>
            <a:endParaRPr lang="uk-UA"/>
          </a:p>
        </c:rich>
      </c:tx>
      <c:layout>
        <c:manualLayout>
          <c:xMode val="edge"/>
          <c:yMode val="edge"/>
          <c:x val="0.34727323505425201"/>
          <c:y val="4.346915536001292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445327120539295E-2"/>
          <c:y val="0.15522765046093603"/>
          <c:w val="0.67193824710965089"/>
          <c:h val="0.80107589196751383"/>
        </c:manualLayout>
      </c:layout>
      <c:ofPieChart>
        <c:ofPieType val="bar"/>
        <c:varyColors val="1"/>
        <c:ser>
          <c:idx val="0"/>
          <c:order val="0"/>
          <c:tx>
            <c:strRef>
              <c:f>'Адміністрування НПФ'!$C$390</c:f>
              <c:strCache>
                <c:ptCount val="1"/>
                <c:pt idx="0">
                  <c:v>Корпоративні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27EB-497B-9C16-69119C2BA715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7EB-497B-9C16-69119C2BA715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7EB-497B-9C16-69119C2BA715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27EB-497B-9C16-69119C2BA715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27EB-497B-9C16-69119C2BA715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27EB-497B-9C16-69119C2BA715}"/>
              </c:ext>
            </c:extLst>
          </c:dPt>
          <c:dPt>
            <c:idx val="6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27EB-497B-9C16-69119C2BA715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27EB-497B-9C16-69119C2BA715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27EB-497B-9C16-69119C2BA715}"/>
              </c:ext>
            </c:extLst>
          </c:dPt>
          <c:dLbls>
            <c:dLbl>
              <c:idx val="0"/>
              <c:layout>
                <c:manualLayout>
                  <c:x val="0"/>
                  <c:y val="0.3723402088994219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EB-497B-9C16-69119C2BA71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EB-497B-9C16-69119C2BA71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EB-497B-9C16-69119C2BA715}"/>
                </c:ext>
              </c:extLst>
            </c:dLbl>
            <c:dLbl>
              <c:idx val="3"/>
              <c:layout>
                <c:manualLayout>
                  <c:x val="4.1044022489051993E-2"/>
                  <c:y val="3.1282849617150658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EB-497B-9C16-69119C2BA71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EB-497B-9C16-69119C2BA715}"/>
                </c:ext>
              </c:extLst>
            </c:dLbl>
            <c:dLbl>
              <c:idx val="5"/>
              <c:layout>
                <c:manualLayout>
                  <c:x val="-9.8638897567328698E-3"/>
                  <c:y val="-2.54392879768310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EB-497B-9C16-69119C2BA71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EB-497B-9C16-69119C2BA715}"/>
                </c:ext>
              </c:extLst>
            </c:dLbl>
            <c:dLbl>
              <c:idx val="7"/>
              <c:layout>
                <c:manualLayout>
                  <c:x val="-1.0077206634557783E-2"/>
                  <c:y val="0.1279295101418422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7EB-497B-9C16-69119C2BA715}"/>
                </c:ext>
              </c:extLst>
            </c:dLbl>
            <c:dLbl>
              <c:idx val="8"/>
              <c:layout>
                <c:manualLayout>
                  <c:x val="-0.21737853668610685"/>
                  <c:y val="-1.5391364237916105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/>
                      <a:t>Цінні папери
69,6%</a:t>
                    </a:r>
                  </a:p>
                </c:rich>
              </c:tx>
              <c:numFmt formatCode="0.0%" sourceLinked="0"/>
              <c:spPr>
                <a:noFill/>
                <a:ln w="25400">
                  <a:noFill/>
                </a:ln>
              </c:spPr>
              <c:dLblPos val="bestFit"/>
              <c:showLegendKey val="1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27EB-497B-9C16-69119C2BA71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НПФ'!$A$392:$A$399</c:f>
              <c:strCache>
                <c:ptCount val="8"/>
                <c:pt idx="0">
                  <c:v>Грошові кошти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</c:strCache>
            </c:strRef>
          </c:cat>
          <c:val>
            <c:numRef>
              <c:f>'Адміністрування НПФ'!$C$392:$C$399</c:f>
              <c:numCache>
                <c:formatCode>#\ ##0.0</c:formatCode>
                <c:ptCount val="8"/>
                <c:pt idx="0">
                  <c:v>139.56052137999998</c:v>
                </c:pt>
                <c:pt idx="1">
                  <c:v>0</c:v>
                </c:pt>
                <c:pt idx="2">
                  <c:v>0</c:v>
                </c:pt>
                <c:pt idx="3">
                  <c:v>1.1020691199999999</c:v>
                </c:pt>
                <c:pt idx="4">
                  <c:v>0</c:v>
                </c:pt>
                <c:pt idx="5">
                  <c:v>89.350479609999994</c:v>
                </c:pt>
                <c:pt idx="6">
                  <c:v>0</c:v>
                </c:pt>
                <c:pt idx="7">
                  <c:v>233.19701202999997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7EB-497B-9C16-69119C2BA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Професійні </a:t>
            </a:r>
            <a:r>
              <a:rPr lang="uk-UA" sz="1100" b="1" i="0" u="none" strike="noStrike" baseline="0">
                <a:effectLst/>
              </a:rPr>
              <a:t>НПФ</a:t>
            </a:r>
            <a:endParaRPr lang="uk-UA"/>
          </a:p>
        </c:rich>
      </c:tx>
      <c:layout>
        <c:manualLayout>
          <c:xMode val="edge"/>
          <c:yMode val="edge"/>
          <c:x val="0.4100442282311611"/>
          <c:y val="2.746281126533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49175690864374"/>
          <c:y val="0.1580410236793017"/>
          <c:w val="0.70505754791271513"/>
          <c:h val="0.84115244300973824"/>
        </c:manualLayout>
      </c:layout>
      <c:ofPieChart>
        <c:ofPieType val="bar"/>
        <c:varyColors val="1"/>
        <c:ser>
          <c:idx val="0"/>
          <c:order val="0"/>
          <c:tx>
            <c:strRef>
              <c:f>'Адміністрування НПФ'!$D$390</c:f>
              <c:strCache>
                <c:ptCount val="1"/>
                <c:pt idx="0">
                  <c:v>Професійні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4909-4D28-9F58-CAE0C9047426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4909-4D28-9F58-CAE0C9047426}"/>
              </c:ext>
            </c:extLst>
          </c:dPt>
          <c:dPt>
            <c:idx val="2"/>
            <c:bubble3D val="0"/>
            <c:spPr>
              <a:solidFill>
                <a:srgbClr val="9933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4909-4D28-9F58-CAE0C9047426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4909-4D28-9F58-CAE0C9047426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4909-4D28-9F58-CAE0C9047426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4909-4D28-9F58-CAE0C9047426}"/>
              </c:ext>
            </c:extLst>
          </c:dPt>
          <c:dPt>
            <c:idx val="6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4909-4D28-9F58-CAE0C9047426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4909-4D28-9F58-CAE0C9047426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4909-4D28-9F58-CAE0C9047426}"/>
              </c:ext>
            </c:extLst>
          </c:dPt>
          <c:dLbls>
            <c:dLbl>
              <c:idx val="0"/>
              <c:layout>
                <c:manualLayout>
                  <c:x val="0"/>
                  <c:y val="0.2436881682788126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09-4D28-9F58-CAE0C904742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09-4D28-9F58-CAE0C9047426}"/>
                </c:ext>
              </c:extLst>
            </c:dLbl>
            <c:dLbl>
              <c:idx val="2"/>
              <c:layout>
                <c:manualLayout>
                  <c:x val="2.1231036022548357E-2"/>
                  <c:y val="2.877825475506494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09-4D28-9F58-CAE0C9047426}"/>
                </c:ext>
              </c:extLst>
            </c:dLbl>
            <c:dLbl>
              <c:idx val="3"/>
              <c:layout>
                <c:manualLayout>
                  <c:x val="0.11140224748284842"/>
                  <c:y val="-1.538487781069137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09-4D28-9F58-CAE0C9047426}"/>
                </c:ext>
              </c:extLst>
            </c:dLbl>
            <c:dLbl>
              <c:idx val="4"/>
              <c:layout>
                <c:manualLayout>
                  <c:x val="-7.0451810056277233E-3"/>
                  <c:y val="-8.3069146704336638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09-4D28-9F58-CAE0C9047426}"/>
                </c:ext>
              </c:extLst>
            </c:dLbl>
            <c:dLbl>
              <c:idx val="5"/>
              <c:layout>
                <c:manualLayout>
                  <c:x val="-6.9546038470712441E-3"/>
                  <c:y val="0.1072252966040324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909-4D28-9F58-CAE0C904742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09-4D28-9F58-CAE0C9047426}"/>
                </c:ext>
              </c:extLst>
            </c:dLbl>
            <c:dLbl>
              <c:idx val="7"/>
              <c:layout>
                <c:manualLayout>
                  <c:x val="-6.4672001854511494E-3"/>
                  <c:y val="9.923787865169245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09-4D28-9F58-CAE0C9047426}"/>
                </c:ext>
              </c:extLst>
            </c:dLbl>
            <c:dLbl>
              <c:idx val="8"/>
              <c:layout>
                <c:manualLayout>
                  <c:x val="-0.1945178963080009"/>
                  <c:y val="-6.076803822164226E-3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/>
                      <a:t>Цінні папери
69,6%</a:t>
                    </a:r>
                  </a:p>
                </c:rich>
              </c:tx>
              <c:numFmt formatCode="0.0%" sourceLinked="0"/>
              <c:spPr>
                <a:noFill/>
                <a:ln w="25400">
                  <a:noFill/>
                </a:ln>
              </c:spPr>
              <c:dLblPos val="bestFit"/>
              <c:showLegendKey val="1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4909-4D28-9F58-CAE0C904742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НПФ'!$A$392:$A$399</c:f>
              <c:strCache>
                <c:ptCount val="8"/>
                <c:pt idx="0">
                  <c:v>Грошові кошти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</c:strCache>
            </c:strRef>
          </c:cat>
          <c:val>
            <c:numRef>
              <c:f>'Адміністрування НПФ'!$D$392:$D$399</c:f>
              <c:numCache>
                <c:formatCode>#\ ##0.0</c:formatCode>
                <c:ptCount val="8"/>
                <c:pt idx="0">
                  <c:v>50.747255389999999</c:v>
                </c:pt>
                <c:pt idx="1">
                  <c:v>0</c:v>
                </c:pt>
                <c:pt idx="2">
                  <c:v>7.0059836999999998</c:v>
                </c:pt>
                <c:pt idx="3">
                  <c:v>5.3389999599999998</c:v>
                </c:pt>
                <c:pt idx="4">
                  <c:v>4.2637999999999998</c:v>
                </c:pt>
                <c:pt idx="5">
                  <c:v>36.683133630000007</c:v>
                </c:pt>
                <c:pt idx="6">
                  <c:v>0</c:v>
                </c:pt>
                <c:pt idx="7">
                  <c:v>103.75994627000001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909-4D28-9F58-CAE0C9047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3</a:t>
            </a:r>
            <a:r>
              <a:rPr lang="en-US"/>
              <a:t>0</a:t>
            </a:r>
            <a:r>
              <a:rPr lang="uk-UA"/>
              <a:t>.0</a:t>
            </a:r>
            <a:r>
              <a:rPr lang="en-US"/>
              <a:t>6</a:t>
            </a:r>
            <a:r>
              <a:rPr lang="uk-UA"/>
              <a:t>.2025</a:t>
            </a:r>
          </a:p>
        </c:rich>
      </c:tx>
      <c:layout>
        <c:manualLayout>
          <c:xMode val="edge"/>
          <c:yMode val="edge"/>
          <c:x val="0.43605941302791695"/>
          <c:y val="1.72411231614916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3411151412579"/>
          <c:y val="0.1928875308496886"/>
          <c:w val="0.45349587835561161"/>
          <c:h val="0.78622085956069654"/>
        </c:manualLayout>
      </c:layout>
      <c:pieChart>
        <c:varyColors val="1"/>
        <c:ser>
          <c:idx val="0"/>
          <c:order val="0"/>
          <c:tx>
            <c:strRef>
              <c:f>'Адміністрування НПФ'!$A$313</c:f>
              <c:strCache>
                <c:ptCount val="1"/>
                <c:pt idx="0">
                  <c:v>Відкриті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A64-4321-9685-42623673F6BB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A64-4321-9685-42623673F6BB}"/>
              </c:ext>
            </c:extLst>
          </c:dPt>
          <c:dPt>
            <c:idx val="2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A64-4321-9685-42623673F6BB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A64-4321-9685-42623673F6BB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9A64-4321-9685-42623673F6BB}"/>
              </c:ext>
            </c:extLst>
          </c:dPt>
          <c:dLbls>
            <c:dLbl>
              <c:idx val="0"/>
              <c:layout>
                <c:manualLayout>
                  <c:x val="-0.15550088067256013"/>
                  <c:y val="-2.337877541426724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64-4321-9685-42623673F6BB}"/>
                </c:ext>
              </c:extLst>
            </c:dLbl>
            <c:dLbl>
              <c:idx val="1"/>
              <c:layout>
                <c:manualLayout>
                  <c:x val="-0.22212974093753968"/>
                  <c:y val="7.68903513926430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64-4321-9685-42623673F6BB}"/>
                </c:ext>
              </c:extLst>
            </c:dLbl>
            <c:dLbl>
              <c:idx val="2"/>
              <c:layout>
                <c:manualLayout>
                  <c:x val="-5.8734573638171195E-2"/>
                  <c:y val="-7.602703658907843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64-4321-9685-42623673F6BB}"/>
                </c:ext>
              </c:extLst>
            </c:dLbl>
            <c:dLbl>
              <c:idx val="3"/>
              <c:layout>
                <c:manualLayout>
                  <c:x val="-6.3925764383883348E-3"/>
                  <c:y val="4.876013632624270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64-4321-9685-42623673F6BB}"/>
                </c:ext>
              </c:extLst>
            </c:dLbl>
            <c:dLbl>
              <c:idx val="4"/>
              <c:layout>
                <c:manualLayout>
                  <c:x val="-1.6966077797130299E-2"/>
                  <c:y val="0.139077839150703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A64-4321-9685-42623673F6B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НПФ'!$B$312:$F$312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НПФ'!$B$313:$F$313</c:f>
              <c:numCache>
                <c:formatCode>#\ ##0.0</c:formatCode>
                <c:ptCount val="5"/>
                <c:pt idx="0">
                  <c:v>1750.2530226000003</c:v>
                </c:pt>
                <c:pt idx="1">
                  <c:v>1136.9574930199999</c:v>
                </c:pt>
                <c:pt idx="2">
                  <c:v>40.486536879999996</c:v>
                </c:pt>
                <c:pt idx="3">
                  <c:v>22.059307090000001</c:v>
                </c:pt>
                <c:pt idx="4">
                  <c:v>42.780048710000003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64-4321-9685-42623673F6BB}"/>
            </c:ext>
          </c:extLst>
        </c:ser>
        <c:ser>
          <c:idx val="1"/>
          <c:order val="1"/>
          <c:tx>
            <c:strRef>
              <c:f>'Адміністрування НПФ'!$A$314</c:f>
              <c:strCache>
                <c:ptCount val="1"/>
                <c:pt idx="0">
                  <c:v>Корпоративні</c:v>
                </c:pt>
              </c:strCache>
            </c:strRef>
          </c:tx>
          <c:cat>
            <c:strRef>
              <c:f>'Адміністрування НПФ'!$B$312:$F$312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НПФ'!$B$314:$F$314</c:f>
              <c:numCache>
                <c:formatCode>#\ ##0.0</c:formatCode>
                <c:ptCount val="5"/>
                <c:pt idx="0">
                  <c:v>256.96523837000001</c:v>
                </c:pt>
                <c:pt idx="1">
                  <c:v>171.09416306</c:v>
                </c:pt>
                <c:pt idx="2">
                  <c:v>0</c:v>
                </c:pt>
                <c:pt idx="3">
                  <c:v>0</c:v>
                </c:pt>
                <c:pt idx="4">
                  <c:v>1.4341220100000001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22-44D2-86F1-3E443F12D219}"/>
            </c:ext>
          </c:extLst>
        </c:ser>
        <c:ser>
          <c:idx val="2"/>
          <c:order val="2"/>
          <c:tx>
            <c:strRef>
              <c:f>'Адміністрування НПФ'!$A$315</c:f>
              <c:strCache>
                <c:ptCount val="1"/>
                <c:pt idx="0">
                  <c:v>Професійні</c:v>
                </c:pt>
              </c:strCache>
            </c:strRef>
          </c:tx>
          <c:cat>
            <c:strRef>
              <c:f>'Адміністрування НПФ'!$B$312:$F$312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НПФ'!$B$315:$F$315</c:f>
              <c:numCache>
                <c:formatCode>#\ ##0.0</c:formatCode>
                <c:ptCount val="5"/>
                <c:pt idx="0">
                  <c:v>113.09210896999998</c:v>
                </c:pt>
                <c:pt idx="1">
                  <c:v>66.468479800000011</c:v>
                </c:pt>
                <c:pt idx="2">
                  <c:v>0</c:v>
                </c:pt>
                <c:pt idx="3">
                  <c:v>7.0059836999999998</c:v>
                </c:pt>
                <c:pt idx="4">
                  <c:v>5.4455869799999999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822-44D2-86F1-3E443F12D219}"/>
            </c:ext>
          </c:extLst>
        </c:ser>
        <c:ser>
          <c:idx val="3"/>
          <c:order val="3"/>
          <c:tx>
            <c:strRef>
              <c:f>'Адміністрування НПФ'!$A$316</c:f>
              <c:strCache>
                <c:ptCount val="1"/>
                <c:pt idx="0">
                  <c:v>Всього</c:v>
                </c:pt>
              </c:strCache>
            </c:strRef>
          </c:tx>
          <c:cat>
            <c:strRef>
              <c:f>'Адміністрування НПФ'!$B$312:$F$312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НПФ'!$B$316:$F$316</c:f>
              <c:numCache>
                <c:formatCode>#\ ##0.0</c:formatCode>
                <c:ptCount val="5"/>
                <c:pt idx="0">
                  <c:v>2120.3103699400003</c:v>
                </c:pt>
                <c:pt idx="1">
                  <c:v>1374.52013588</c:v>
                </c:pt>
                <c:pt idx="2">
                  <c:v>40.486536879999996</c:v>
                </c:pt>
                <c:pt idx="3">
                  <c:v>29.065290789999999</c:v>
                </c:pt>
                <c:pt idx="4">
                  <c:v>49.659757700000007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822-44D2-86F1-3E443F12D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83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3</a:t>
            </a:r>
            <a:r>
              <a:rPr lang="en-US"/>
              <a:t>0</a:t>
            </a:r>
            <a:r>
              <a:rPr lang="uk-UA"/>
              <a:t>.</a:t>
            </a:r>
            <a:r>
              <a:rPr lang="en-US"/>
              <a:t>06</a:t>
            </a:r>
            <a:r>
              <a:rPr lang="uk-UA"/>
              <a:t>.2026</a:t>
            </a:r>
          </a:p>
        </c:rich>
      </c:tx>
      <c:layout>
        <c:manualLayout>
          <c:xMode val="edge"/>
          <c:yMode val="edge"/>
          <c:x val="0.40865399352453208"/>
          <c:y val="1.7301079343691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630308506518652"/>
          <c:y val="0.15169207419128763"/>
          <c:w val="0.49511586299316823"/>
          <c:h val="0.79237847788591442"/>
        </c:manualLayout>
      </c:layout>
      <c:pieChart>
        <c:varyColors val="1"/>
        <c:ser>
          <c:idx val="0"/>
          <c:order val="0"/>
          <c:tx>
            <c:strRef>
              <c:f>'Адміністрування НПФ'!$A$360</c:f>
              <c:strCache>
                <c:ptCount val="1"/>
                <c:pt idx="0">
                  <c:v>30.06.2026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454-4454-8542-B342324C7026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454-4454-8542-B342324C7026}"/>
              </c:ext>
            </c:extLst>
          </c:dPt>
          <c:dPt>
            <c:idx val="2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454-4454-8542-B342324C7026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454-4454-8542-B342324C7026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9454-4454-8542-B342324C7026}"/>
              </c:ext>
            </c:extLst>
          </c:dPt>
          <c:dLbls>
            <c:dLbl>
              <c:idx val="0"/>
              <c:layout>
                <c:manualLayout>
                  <c:x val="-3.3931971452086429E-2"/>
                  <c:y val="-7.4672697446709208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54-4454-8542-B342324C7026}"/>
                </c:ext>
              </c:extLst>
            </c:dLbl>
            <c:dLbl>
              <c:idx val="1"/>
              <c:layout>
                <c:manualLayout>
                  <c:x val="-0.43383486299881302"/>
                  <c:y val="8.468787888286610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54-4454-8542-B342324C7026}"/>
                </c:ext>
              </c:extLst>
            </c:dLbl>
            <c:dLbl>
              <c:idx val="2"/>
              <c:layout>
                <c:manualLayout>
                  <c:x val="-2.4103198310831166E-2"/>
                  <c:y val="-0.1155274509370603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54-4454-8542-B342324C7026}"/>
                </c:ext>
              </c:extLst>
            </c:dLbl>
            <c:dLbl>
              <c:idx val="3"/>
              <c:layout>
                <c:manualLayout>
                  <c:x val="-1.1309037190023379E-3"/>
                  <c:y val="5.918740045779951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54-4454-8542-B342324C7026}"/>
                </c:ext>
              </c:extLst>
            </c:dLbl>
            <c:dLbl>
              <c:idx val="4"/>
              <c:layout>
                <c:manualLayout>
                  <c:x val="-7.0339024458508315E-2"/>
                  <c:y val="0.1566818449847181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454-4454-8542-B342324C702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НПФ'!$B$355:$F$355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НПФ'!$B$360:$F$360</c:f>
              <c:numCache>
                <c:formatCode>#\ ##0.0</c:formatCode>
                <c:ptCount val="5"/>
                <c:pt idx="0">
                  <c:v>4377.8216888400002</c:v>
                </c:pt>
                <c:pt idx="1">
                  <c:v>2878.0603622399999</c:v>
                </c:pt>
                <c:pt idx="2">
                  <c:v>53.679579209999993</c:v>
                </c:pt>
                <c:pt idx="3">
                  <c:v>29.106985790000003</c:v>
                </c:pt>
                <c:pt idx="4">
                  <c:v>49.299406160000011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454-4454-8542-B342324C7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6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3</a:t>
            </a:r>
            <a:r>
              <a:rPr lang="en-US"/>
              <a:t>0</a:t>
            </a:r>
            <a:r>
              <a:rPr lang="uk-UA"/>
              <a:t>.0</a:t>
            </a:r>
            <a:r>
              <a:rPr lang="en-US"/>
              <a:t>6</a:t>
            </a:r>
            <a:r>
              <a:rPr lang="uk-UA"/>
              <a:t>.2025</a:t>
            </a:r>
          </a:p>
        </c:rich>
      </c:tx>
      <c:layout>
        <c:manualLayout>
          <c:xMode val="edge"/>
          <c:yMode val="edge"/>
          <c:x val="0.41672542248733513"/>
          <c:y val="1.7241245476664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8331300136779"/>
          <c:y val="0.11961751000587344"/>
          <c:w val="0.45757340511693401"/>
          <c:h val="0.79546109588656944"/>
        </c:manualLayout>
      </c:layout>
      <c:pieChart>
        <c:varyColors val="1"/>
        <c:ser>
          <c:idx val="0"/>
          <c:order val="0"/>
          <c:tx>
            <c:strRef>
              <c:f>'Адміністрування НПФ'!$A$356</c:f>
              <c:strCache>
                <c:ptCount val="1"/>
                <c:pt idx="0">
                  <c:v>30.06.2025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6FB-4495-92AD-8443D308DE4D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6FB-4495-92AD-8443D308DE4D}"/>
              </c:ext>
            </c:extLst>
          </c:dPt>
          <c:dPt>
            <c:idx val="2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6FB-4495-92AD-8443D308DE4D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6FB-4495-92AD-8443D308DE4D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6FB-4495-92AD-8443D308DE4D}"/>
              </c:ext>
            </c:extLst>
          </c:dPt>
          <c:dLbls>
            <c:dLbl>
              <c:idx val="0"/>
              <c:layout>
                <c:manualLayout>
                  <c:x val="-1.1444152067419165E-3"/>
                  <c:y val="-1.347268073279311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FB-4495-92AD-8443D308DE4D}"/>
                </c:ext>
              </c:extLst>
            </c:dLbl>
            <c:dLbl>
              <c:idx val="1"/>
              <c:layout>
                <c:manualLayout>
                  <c:x val="-0.44617006727513198"/>
                  <c:y val="8.52294768591294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FB-4495-92AD-8443D308DE4D}"/>
                </c:ext>
              </c:extLst>
            </c:dLbl>
            <c:dLbl>
              <c:idx val="2"/>
              <c:layout>
                <c:manualLayout>
                  <c:x val="-3.5971517600861514E-3"/>
                  <c:y val="-0.1494505143540856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FB-4495-92AD-8443D308DE4D}"/>
                </c:ext>
              </c:extLst>
            </c:dLbl>
            <c:dLbl>
              <c:idx val="3"/>
              <c:layout>
                <c:manualLayout>
                  <c:x val="-3.5312060555229658E-3"/>
                  <c:y val="1.666348310234797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FB-4495-92AD-8443D308DE4D}"/>
                </c:ext>
              </c:extLst>
            </c:dLbl>
            <c:dLbl>
              <c:idx val="4"/>
              <c:layout>
                <c:manualLayout>
                  <c:x val="-6.5210403691738222E-2"/>
                  <c:y val="0.1261371018877566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FB-4495-92AD-8443D308DE4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НПФ'!$B$355:$F$355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НПФ'!$B$356:$F$356</c:f>
              <c:numCache>
                <c:formatCode>#\ ##0.0</c:formatCode>
                <c:ptCount val="5"/>
                <c:pt idx="0">
                  <c:v>3409.8903699400003</c:v>
                </c:pt>
                <c:pt idx="1">
                  <c:v>2652.66513588</c:v>
                </c:pt>
                <c:pt idx="2">
                  <c:v>40.486536879999996</c:v>
                </c:pt>
                <c:pt idx="3">
                  <c:v>29.065290789999999</c:v>
                </c:pt>
                <c:pt idx="4">
                  <c:v>49.659757700000007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6FB-4495-92AD-8443D308D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14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Усі НПФ (без КНПФ НБУ)</a:t>
            </a:r>
          </a:p>
        </c:rich>
      </c:tx>
      <c:layout>
        <c:manualLayout>
          <c:xMode val="edge"/>
          <c:yMode val="edge"/>
          <c:x val="0.34112102471486072"/>
          <c:y val="5.6701067360536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46122168168103"/>
          <c:y val="0.23321019689107664"/>
          <c:w val="0.64388931336372746"/>
          <c:h val="0.76535637277932811"/>
        </c:manualLayout>
      </c:layout>
      <c:ofPieChart>
        <c:ofPieType val="bar"/>
        <c:varyColors val="1"/>
        <c:ser>
          <c:idx val="0"/>
          <c:order val="0"/>
          <c:tx>
            <c:strRef>
              <c:f>'Адміністрування НПФ'!$E$390</c:f>
              <c:strCache>
                <c:ptCount val="1"/>
                <c:pt idx="0">
                  <c:v>Усі НПФ (без КНПФ НБУ)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304A-429B-BC8B-33AE2C76E0B0}"/>
              </c:ext>
            </c:extLst>
          </c:dPt>
          <c:dPt>
            <c:idx val="1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04A-429B-BC8B-33AE2C76E0B0}"/>
              </c:ext>
            </c:extLst>
          </c:dPt>
          <c:dPt>
            <c:idx val="2"/>
            <c:bubble3D val="0"/>
            <c:spPr>
              <a:solidFill>
                <a:srgbClr val="9933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304A-429B-BC8B-33AE2C76E0B0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304A-429B-BC8B-33AE2C76E0B0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304A-429B-BC8B-33AE2C76E0B0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304A-429B-BC8B-33AE2C76E0B0}"/>
              </c:ext>
            </c:extLst>
          </c:dPt>
          <c:dPt>
            <c:idx val="6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304A-429B-BC8B-33AE2C76E0B0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304A-429B-BC8B-33AE2C76E0B0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304A-429B-BC8B-33AE2C76E0B0}"/>
              </c:ext>
            </c:extLst>
          </c:dPt>
          <c:dLbls>
            <c:dLbl>
              <c:idx val="0"/>
              <c:layout>
                <c:manualLayout>
                  <c:x val="0"/>
                  <c:y val="0.2724367760413449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4A-429B-BC8B-33AE2C76E0B0}"/>
                </c:ext>
              </c:extLst>
            </c:dLbl>
            <c:dLbl>
              <c:idx val="1"/>
              <c:layout>
                <c:manualLayout>
                  <c:x val="-3.8992585016619792E-2"/>
                  <c:y val="0.1616979504479338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4A-429B-BC8B-33AE2C76E0B0}"/>
                </c:ext>
              </c:extLst>
            </c:dLbl>
            <c:dLbl>
              <c:idx val="2"/>
              <c:layout>
                <c:manualLayout>
                  <c:x val="3.1492349271693004E-2"/>
                  <c:y val="8.2531853029166428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4A-429B-BC8B-33AE2C76E0B0}"/>
                </c:ext>
              </c:extLst>
            </c:dLbl>
            <c:dLbl>
              <c:idx val="3"/>
              <c:layout>
                <c:manualLayout>
                  <c:x val="0.16804115052625593"/>
                  <c:y val="-1.777266232184486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4A-429B-BC8B-33AE2C76E0B0}"/>
                </c:ext>
              </c:extLst>
            </c:dLbl>
            <c:dLbl>
              <c:idx val="4"/>
              <c:layout>
                <c:manualLayout>
                  <c:x val="-6.9081389838497546E-3"/>
                  <c:y val="-1.658837335672532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4A-429B-BC8B-33AE2C76E0B0}"/>
                </c:ext>
              </c:extLst>
            </c:dLbl>
            <c:dLbl>
              <c:idx val="5"/>
              <c:layout>
                <c:manualLayout>
                  <c:x val="-8.6939023148286717E-3"/>
                  <c:y val="5.965744356039477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4A-429B-BC8B-33AE2C76E0B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4A-429B-BC8B-33AE2C76E0B0}"/>
                </c:ext>
              </c:extLst>
            </c:dLbl>
            <c:dLbl>
              <c:idx val="7"/>
              <c:layout>
                <c:manualLayout>
                  <c:x val="-1.0115850823210077E-2"/>
                  <c:y val="0.2045965137572335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04A-429B-BC8B-33AE2C76E0B0}"/>
                </c:ext>
              </c:extLst>
            </c:dLbl>
            <c:dLbl>
              <c:idx val="8"/>
              <c:layout>
                <c:manualLayout>
                  <c:x val="-0.19824340806769142"/>
                  <c:y val="1.6650485201072429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/>
                      <a:t>Цінні папери
65,6%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304A-429B-BC8B-33AE2C76E0B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НПФ'!$A$392:$A$399</c:f>
              <c:strCache>
                <c:ptCount val="8"/>
                <c:pt idx="0">
                  <c:v>Грошові кошти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</c:strCache>
            </c:strRef>
          </c:cat>
          <c:val>
            <c:numRef>
              <c:f>'Адміністрування НПФ'!$E$392:$E$399</c:f>
              <c:numCache>
                <c:formatCode>#\ ##0.0</c:formatCode>
                <c:ptCount val="8"/>
                <c:pt idx="0">
                  <c:v>1368.6193622399999</c:v>
                </c:pt>
                <c:pt idx="1">
                  <c:v>53.679579209999993</c:v>
                </c:pt>
                <c:pt idx="2">
                  <c:v>29.106985790000003</c:v>
                </c:pt>
                <c:pt idx="3">
                  <c:v>49.299406160000011</c:v>
                </c:pt>
                <c:pt idx="4">
                  <c:v>84.278091780000011</c:v>
                </c:pt>
                <c:pt idx="5">
                  <c:v>627.45350838000002</c:v>
                </c:pt>
                <c:pt idx="6">
                  <c:v>0</c:v>
                </c:pt>
                <c:pt idx="7">
                  <c:v>2144.1690886800006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04A-429B-BC8B-33AE2C76E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horizontalDpi="-4" verticalDpi="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Усі НПФ (із КНПФ НБУ)</a:t>
            </a:r>
          </a:p>
        </c:rich>
      </c:tx>
      <c:layout>
        <c:manualLayout>
          <c:xMode val="edge"/>
          <c:yMode val="edge"/>
          <c:x val="0.34351157377473168"/>
          <c:y val="4.79803216835862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3591835301752"/>
          <c:y val="0.20651160811881059"/>
          <c:w val="0.65552633530996252"/>
          <c:h val="0.78317886386396218"/>
        </c:manualLayout>
      </c:layout>
      <c:ofPieChart>
        <c:ofPieType val="bar"/>
        <c:varyColors val="1"/>
        <c:ser>
          <c:idx val="0"/>
          <c:order val="0"/>
          <c:tx>
            <c:strRef>
              <c:f>'Адміністрування НПФ'!$F$390</c:f>
              <c:strCache>
                <c:ptCount val="1"/>
                <c:pt idx="0">
                  <c:v>Усі НПФ (із КНПФ НБУ)*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CE8-48E5-B5A4-87C80A495156}"/>
              </c:ext>
            </c:extLst>
          </c:dPt>
          <c:dPt>
            <c:idx val="1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CE8-48E5-B5A4-87C80A495156}"/>
              </c:ext>
            </c:extLst>
          </c:dPt>
          <c:dPt>
            <c:idx val="2"/>
            <c:bubble3D val="0"/>
            <c:spPr>
              <a:solidFill>
                <a:srgbClr val="9933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DCE8-48E5-B5A4-87C80A495156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DCE8-48E5-B5A4-87C80A495156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DCE8-48E5-B5A4-87C80A495156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DCE8-48E5-B5A4-87C80A495156}"/>
              </c:ext>
            </c:extLst>
          </c:dPt>
          <c:dPt>
            <c:idx val="6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DCE8-48E5-B5A4-87C80A495156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DCE8-48E5-B5A4-87C80A495156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DCE8-48E5-B5A4-87C80A495156}"/>
              </c:ext>
            </c:extLst>
          </c:dPt>
          <c:dLbls>
            <c:dLbl>
              <c:idx val="0"/>
              <c:layout>
                <c:manualLayout>
                  <c:x val="0"/>
                  <c:y val="0.2951779444455986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E8-48E5-B5A4-87C80A495156}"/>
                </c:ext>
              </c:extLst>
            </c:dLbl>
            <c:dLbl>
              <c:idx val="1"/>
              <c:layout>
                <c:manualLayout>
                  <c:x val="-6.4520452577520385E-2"/>
                  <c:y val="0.148752306638975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E8-48E5-B5A4-87C80A495156}"/>
                </c:ext>
              </c:extLst>
            </c:dLbl>
            <c:dLbl>
              <c:idx val="2"/>
              <c:layout>
                <c:manualLayout>
                  <c:x val="2.3640778047001595E-2"/>
                  <c:y val="7.8977224621115914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E8-48E5-B5A4-87C80A495156}"/>
                </c:ext>
              </c:extLst>
            </c:dLbl>
            <c:dLbl>
              <c:idx val="3"/>
              <c:layout>
                <c:manualLayout>
                  <c:x val="0.17839997222977541"/>
                  <c:y val="1.8295881568471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CE8-48E5-B5A4-87C80A495156}"/>
                </c:ext>
              </c:extLst>
            </c:dLbl>
            <c:dLbl>
              <c:idx val="4"/>
              <c:layout>
                <c:manualLayout>
                  <c:x val="-4.5631796025497684E-3"/>
                  <c:y val="-3.066683424499587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E8-48E5-B5A4-87C80A495156}"/>
                </c:ext>
              </c:extLst>
            </c:dLbl>
            <c:dLbl>
              <c:idx val="5"/>
              <c:layout>
                <c:manualLayout>
                  <c:x val="-3.8858267716535434E-3"/>
                  <c:y val="7.286378614090786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E8-48E5-B5A4-87C80A49515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CE8-48E5-B5A4-87C80A495156}"/>
                </c:ext>
              </c:extLst>
            </c:dLbl>
            <c:dLbl>
              <c:idx val="7"/>
              <c:layout>
                <c:manualLayout>
                  <c:x val="-4.1971816469222874E-4"/>
                  <c:y val="0.2204695916742679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CE8-48E5-B5A4-87C80A495156}"/>
                </c:ext>
              </c:extLst>
            </c:dLbl>
            <c:dLbl>
              <c:idx val="8"/>
              <c:layout>
                <c:manualLayout>
                  <c:x val="-0.21405077670387954"/>
                  <c:y val="1.6803985369981553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/>
                      <a:t>Цінні папери
59,3%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DCE8-48E5-B5A4-87C80A49515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НПФ'!$A$392:$A$399</c:f>
              <c:strCache>
                <c:ptCount val="8"/>
                <c:pt idx="0">
                  <c:v>Грошові кошти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</c:strCache>
            </c:strRef>
          </c:cat>
          <c:val>
            <c:numRef>
              <c:f>'Адміністрування НПФ'!$F$392:$F$399</c:f>
              <c:numCache>
                <c:formatCode>#\ ##0.0</c:formatCode>
                <c:ptCount val="8"/>
                <c:pt idx="0">
                  <c:v>2878.0603622399999</c:v>
                </c:pt>
                <c:pt idx="1">
                  <c:v>53.679579209999993</c:v>
                </c:pt>
                <c:pt idx="2">
                  <c:v>29.106985790000003</c:v>
                </c:pt>
                <c:pt idx="3">
                  <c:v>49.299406160000011</c:v>
                </c:pt>
                <c:pt idx="4">
                  <c:v>94.901091780000016</c:v>
                </c:pt>
                <c:pt idx="5">
                  <c:v>627.45350838000002</c:v>
                </c:pt>
                <c:pt idx="6">
                  <c:v>0</c:v>
                </c:pt>
                <c:pt idx="7">
                  <c:v>3655.4670886800004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E8-48E5-B5A4-87C80A495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horizontalDpi="-4" verticalDpi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31.</a:t>
            </a:r>
            <a:r>
              <a:rPr lang="en-US"/>
              <a:t>03</a:t>
            </a:r>
            <a:r>
              <a:rPr lang="uk-UA"/>
              <a:t>.202</a:t>
            </a:r>
            <a:r>
              <a:rPr lang="en-US"/>
              <a:t>6</a:t>
            </a:r>
            <a:endParaRPr lang="uk-UA"/>
          </a:p>
        </c:rich>
      </c:tx>
      <c:layout>
        <c:manualLayout>
          <c:xMode val="edge"/>
          <c:yMode val="edge"/>
          <c:x val="0.40865399352453208"/>
          <c:y val="1.7301079343691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630308506518652"/>
          <c:y val="0.15169207419128763"/>
          <c:w val="0.49511586299316823"/>
          <c:h val="0.79237847788591442"/>
        </c:manualLayout>
      </c:layout>
      <c:pieChart>
        <c:varyColors val="1"/>
        <c:ser>
          <c:idx val="0"/>
          <c:order val="0"/>
          <c:tx>
            <c:strRef>
              <c:f>'Адміністрування НПФ'!$A$359</c:f>
              <c:strCache>
                <c:ptCount val="1"/>
                <c:pt idx="0">
                  <c:v>31.03.2026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CC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40D-4A83-8F05-5595AD8A6895}"/>
              </c:ext>
            </c:extLst>
          </c:dPt>
          <c:dPt>
            <c:idx val="1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40D-4A83-8F05-5595AD8A6895}"/>
              </c:ext>
            </c:extLst>
          </c:dPt>
          <c:dPt>
            <c:idx val="2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40D-4A83-8F05-5595AD8A6895}"/>
              </c:ext>
            </c:extLst>
          </c:dPt>
          <c:dPt>
            <c:idx val="3"/>
            <c:bubble3D val="0"/>
            <c:spPr>
              <a:solidFill>
                <a:srgbClr val="3333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40D-4A83-8F05-5595AD8A6895}"/>
              </c:ext>
            </c:extLst>
          </c:dPt>
          <c:dPt>
            <c:idx val="4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40D-4A83-8F05-5595AD8A6895}"/>
              </c:ext>
            </c:extLst>
          </c:dPt>
          <c:dLbls>
            <c:dLbl>
              <c:idx val="0"/>
              <c:layout>
                <c:manualLayout>
                  <c:x val="-5.4732753786635863E-2"/>
                  <c:y val="-3.204084088825526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0D-4A83-8F05-5595AD8A6895}"/>
                </c:ext>
              </c:extLst>
            </c:dLbl>
            <c:dLbl>
              <c:idx val="1"/>
              <c:layout>
                <c:manualLayout>
                  <c:x val="-0.42321906086719213"/>
                  <c:y val="9.451730734029983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0D-4A83-8F05-5595AD8A6895}"/>
                </c:ext>
              </c:extLst>
            </c:dLbl>
            <c:dLbl>
              <c:idx val="2"/>
              <c:layout>
                <c:manualLayout>
                  <c:x val="-2.4103198310831166E-2"/>
                  <c:y val="-0.1155274509370603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0D-4A83-8F05-5595AD8A6895}"/>
                </c:ext>
              </c:extLst>
            </c:dLbl>
            <c:dLbl>
              <c:idx val="3"/>
              <c:layout>
                <c:manualLayout>
                  <c:x val="-1.1309037190023379E-3"/>
                  <c:y val="5.918740045779951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0D-4A83-8F05-5595AD8A6895}"/>
                </c:ext>
              </c:extLst>
            </c:dLbl>
            <c:dLbl>
              <c:idx val="4"/>
              <c:layout>
                <c:manualLayout>
                  <c:x val="-7.0339024458508315E-2"/>
                  <c:y val="0.1566818449847181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0D-4A83-8F05-5595AD8A689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'Адміністрування НПФ'!$B$355:$F$355</c:f>
              <c:strCache>
                <c:ptCount val="5"/>
                <c:pt idx="0">
                  <c:v>Цінні папери</c:v>
                </c:pt>
                <c:pt idx="1">
                  <c:v>Грошові кошти</c:v>
                </c:pt>
                <c:pt idx="2">
                  <c:v>Банківські метали</c:v>
                </c:pt>
                <c:pt idx="3">
                  <c:v>Нерухомість</c:v>
                </c:pt>
                <c:pt idx="4">
                  <c:v>Інші активи</c:v>
                </c:pt>
              </c:strCache>
            </c:strRef>
          </c:cat>
          <c:val>
            <c:numRef>
              <c:f>'Адміністрування НПФ'!$B$359:$F$359</c:f>
              <c:numCache>
                <c:formatCode>#\ ##0.0</c:formatCode>
                <c:ptCount val="5"/>
                <c:pt idx="0">
                  <c:v>4103.5330243399985</c:v>
                </c:pt>
                <c:pt idx="1">
                  <c:v>2822.7550804700004</c:v>
                </c:pt>
                <c:pt idx="2">
                  <c:v>59.183552909999996</c:v>
                </c:pt>
                <c:pt idx="3">
                  <c:v>29.106985790000003</c:v>
                </c:pt>
                <c:pt idx="4">
                  <c:v>54.024904489999997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0D-4A83-8F05-5595AD8A6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6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51876868720745"/>
          <c:y val="7.8703703703703706E-2"/>
          <c:w val="0.79999921275587405"/>
          <c:h val="0.72708006052487018"/>
        </c:manualLayout>
      </c:layout>
      <c:barChart>
        <c:barDir val="col"/>
        <c:grouping val="clustered"/>
        <c:varyColors val="0"/>
        <c:ser>
          <c:idx val="13"/>
          <c:order val="0"/>
          <c:tx>
            <c:strRef>
              <c:f>'Адміністрування НПФ'!$3:$3</c:f>
              <c:strCache>
                <c:ptCount val="1"/>
                <c:pt idx="0">
                  <c:v>Кількість учасників НПФ*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('Адміністрування НПФ'!$A$14,'Адміністрування НПФ'!$A$18,'Адміністрування НПФ'!$A$22,'Адміністрування НПФ'!$A$26)</c:f>
              <c:numCache>
                <c:formatCode>m/d/yyyy</c:formatCode>
                <c:ptCount val="4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46203</c:v>
                </c:pt>
              </c:numCache>
            </c:numRef>
          </c:cat>
          <c:val>
            <c:numRef>
              <c:f>('Адміністрування НПФ'!$B$14,'Адміністрування НПФ'!$B$18,'Адміністрування НПФ'!$B$22,'Адміністрування НПФ'!$B$26)</c:f>
              <c:numCache>
                <c:formatCode>_-* #\ ##0_₴_-;\-* #\ ##0_₴_-;_-* "-"??_₴_-;_-@_-</c:formatCode>
                <c:ptCount val="4"/>
                <c:pt idx="0">
                  <c:v>873709</c:v>
                </c:pt>
                <c:pt idx="1">
                  <c:v>869282</c:v>
                </c:pt>
                <c:pt idx="2">
                  <c:v>876387</c:v>
                </c:pt>
                <c:pt idx="3">
                  <c:v>878441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F13-4F68-9572-271E6C3AD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3"/>
        <c:axId val="1200630976"/>
        <c:axId val="1184284096"/>
      </c:barChart>
      <c:lineChart>
        <c:grouping val="standard"/>
        <c:varyColors val="0"/>
        <c:ser>
          <c:idx val="0"/>
          <c:order val="1"/>
          <c:tx>
            <c:strRef>
              <c:f>'Адміністрування НПФ'!$N$4</c:f>
              <c:strCache>
                <c:ptCount val="1"/>
                <c:pt idx="0">
                  <c:v>Зміна за рік</c:v>
                </c:pt>
              </c:strCache>
            </c:strRef>
          </c:tx>
          <c:spPr>
            <a:ln w="1270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2182476847223197E-2"/>
                  <c:y val="-1.5299877600979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F13-4F68-9572-271E6C3AD900}"/>
                </c:ext>
              </c:extLst>
            </c:dLbl>
            <c:dLbl>
              <c:idx val="1"/>
              <c:layout>
                <c:manualLayout>
                  <c:x val="1.4646991861470225E-2"/>
                  <c:y val="-1.2731481481481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F13-4F68-9572-271E6C3AD900}"/>
                </c:ext>
              </c:extLst>
            </c:dLbl>
            <c:dLbl>
              <c:idx val="2"/>
              <c:layout>
                <c:manualLayout>
                  <c:x val="1.3317336532693461E-2"/>
                  <c:y val="-3.47222222222222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F13-4F68-9572-271E6C3AD900}"/>
                </c:ext>
              </c:extLst>
            </c:dLbl>
            <c:dLbl>
              <c:idx val="3"/>
              <c:layout>
                <c:manualLayout>
                  <c:x val="1.7240869942732794E-2"/>
                  <c:y val="8.218082286837768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F13-4F68-9572-271E6C3AD900}"/>
                </c:ext>
              </c:extLst>
            </c:dLbl>
            <c:dLbl>
              <c:idx val="4"/>
              <c:layout>
                <c:manualLayout>
                  <c:x val="1.4646991861470079E-2"/>
                  <c:y val="1.0416666666666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F13-4F68-9572-271E6C3AD90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'Адміністрування НПФ'!$A$7:$A$26</c:f>
              <c:numCache>
                <c:formatCode>m/d/yyyy</c:formatCode>
                <c:ptCount val="8"/>
                <c:pt idx="0">
                  <c:v>44377</c:v>
                </c:pt>
                <c:pt idx="1">
                  <c:v>45107</c:v>
                </c:pt>
                <c:pt idx="2">
                  <c:v>45473</c:v>
                </c:pt>
                <c:pt idx="3">
                  <c:v>45838</c:v>
                </c:pt>
                <c:pt idx="4">
                  <c:v>45930</c:v>
                </c:pt>
                <c:pt idx="5">
                  <c:v>46022</c:v>
                </c:pt>
                <c:pt idx="6">
                  <c:v>46112</c:v>
                </c:pt>
                <c:pt idx="7">
                  <c:v>46203</c:v>
                </c:pt>
              </c:numCache>
            </c:numRef>
          </c:cat>
          <c:val>
            <c:numRef>
              <c:f>('Адміністрування НПФ'!$N$14,'Адміністрування НПФ'!$N$18,'Адміністрування НПФ'!$N$22,'Адміністрування НПФ'!$N$26)</c:f>
              <c:numCache>
                <c:formatCode>0.0%</c:formatCode>
                <c:ptCount val="4"/>
                <c:pt idx="1">
                  <c:v>-5.0669044269888719E-3</c:v>
                </c:pt>
                <c:pt idx="2">
                  <c:v>8.1734120803145238E-3</c:v>
                </c:pt>
                <c:pt idx="3">
                  <c:v>2.3437134507928725E-3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F13-4F68-9572-271E6C3AD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8224656"/>
        <c:axId val="1297961392"/>
      </c:lineChart>
      <c:dateAx>
        <c:axId val="1200630976"/>
        <c:scaling>
          <c:orientation val="minMax"/>
          <c:max val="46203"/>
          <c:min val="45107"/>
        </c:scaling>
        <c:delete val="0"/>
        <c:axPos val="b"/>
        <c:numFmt formatCode="m/d/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84284096"/>
        <c:crosses val="autoZero"/>
        <c:auto val="0"/>
        <c:lblOffset val="100"/>
        <c:baseTimeUnit val="years"/>
        <c:majorUnit val="1"/>
        <c:majorTimeUnit val="years"/>
        <c:minorUnit val="3"/>
        <c:minorTimeUnit val="months"/>
      </c:dateAx>
      <c:valAx>
        <c:axId val="1184284096"/>
        <c:scaling>
          <c:orientation val="minMax"/>
          <c:max val="880000"/>
          <c:min val="8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₴_-;\-* #\ ##0_₴_-;_-* &quot;-&quot;??_₴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200630976"/>
        <c:crosses val="autoZero"/>
        <c:crossBetween val="between"/>
      </c:valAx>
      <c:valAx>
        <c:axId val="1297961392"/>
        <c:scaling>
          <c:orientation val="minMax"/>
        </c:scaling>
        <c:delete val="0"/>
        <c:axPos val="r"/>
        <c:numFmt formatCode="0.0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88224656"/>
        <c:crosses val="max"/>
        <c:crossBetween val="between"/>
      </c:valAx>
      <c:dateAx>
        <c:axId val="11882246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979613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'Адміністрування НПФ'!$B$49</c:f>
              <c:strCache>
                <c:ptCount val="1"/>
                <c:pt idx="0">
                  <c:v>Кількість укладених пенсійних контрактів, шт.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99-4FB4-8EF9-4B66E8C0A15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699-4FB4-8EF9-4B66E8C0A15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99-4FB4-8EF9-4B66E8C0A1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'Адміністрування НПФ'!$A$58:$A$71</c:f>
              <c:strCache>
                <c:ptCount val="7"/>
                <c:pt idx="0">
                  <c:v>2 кв. 2023</c:v>
                </c:pt>
                <c:pt idx="1">
                  <c:v>2 кв. 2024</c:v>
                </c:pt>
                <c:pt idx="2">
                  <c:v>2 кв. 2025</c:v>
                </c:pt>
                <c:pt idx="3">
                  <c:v>3 кв. 2025</c:v>
                </c:pt>
                <c:pt idx="4">
                  <c:v>4 кв. 2025</c:v>
                </c:pt>
                <c:pt idx="5">
                  <c:v>1 кв. 2026</c:v>
                </c:pt>
                <c:pt idx="6">
                  <c:v>2 кв. 2026</c:v>
                </c:pt>
              </c:strCache>
            </c:strRef>
          </c:cat>
          <c:val>
            <c:numRef>
              <c:f>'Адміністрування НПФ'!$B$58:$B$71</c:f>
              <c:numCache>
                <c:formatCode>_-* #\ ##0_₴_-;\-* #\ ##0_₴_-;_-* "-"??_₴_-;_-@_-</c:formatCode>
                <c:ptCount val="7"/>
                <c:pt idx="0">
                  <c:v>118</c:v>
                </c:pt>
                <c:pt idx="1">
                  <c:v>423</c:v>
                </c:pt>
                <c:pt idx="2">
                  <c:v>454</c:v>
                </c:pt>
                <c:pt idx="3">
                  <c:v>403</c:v>
                </c:pt>
                <c:pt idx="4">
                  <c:v>408</c:v>
                </c:pt>
                <c:pt idx="5">
                  <c:v>716</c:v>
                </c:pt>
                <c:pt idx="6">
                  <c:v>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9-4FB4-8EF9-4B66E8C0A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6710432"/>
        <c:axId val="1184237920"/>
      </c:barChart>
      <c:catAx>
        <c:axId val="119671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84237920"/>
        <c:crosses val="autoZero"/>
        <c:auto val="1"/>
        <c:lblAlgn val="ctr"/>
        <c:lblOffset val="100"/>
        <c:noMultiLvlLbl val="0"/>
      </c:catAx>
      <c:valAx>
        <c:axId val="118423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₴_-;\-* #\ ##0_₴_-;_-* &quot;-&quot;??_₴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96710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'Адміністрування НПФ'!$C$49</c:f>
              <c:strCache>
                <c:ptCount val="1"/>
                <c:pt idx="0">
                  <c:v>із вкладниками - фізичними особами (крім ФОП)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230-4480-92AD-0C337B7298C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230-4480-92AD-0C337B7298C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230-4480-92AD-0C337B7298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НПФ'!$A$80:$A$93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НПФ'!$C$80:$C$93</c:f>
              <c:numCache>
                <c:formatCode>_-* #\ ##0_₴_-;\-* #\ ##0_₴_-;_-* "-"??_₴_-;_-@_-</c:formatCode>
                <c:ptCount val="7"/>
                <c:pt idx="0">
                  <c:v>86929</c:v>
                </c:pt>
                <c:pt idx="1">
                  <c:v>88025</c:v>
                </c:pt>
                <c:pt idx="2">
                  <c:v>90725</c:v>
                </c:pt>
                <c:pt idx="3">
                  <c:v>91144</c:v>
                </c:pt>
                <c:pt idx="4">
                  <c:v>91681</c:v>
                </c:pt>
                <c:pt idx="5">
                  <c:v>92454</c:v>
                </c:pt>
                <c:pt idx="6">
                  <c:v>93097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30-4480-92AD-0C337B7298CF}"/>
            </c:ext>
          </c:extLst>
        </c:ser>
        <c:ser>
          <c:idx val="2"/>
          <c:order val="1"/>
          <c:tx>
            <c:strRef>
              <c:f>'Адміністрування НПФ'!$D$49</c:f>
              <c:strCache>
                <c:ptCount val="1"/>
                <c:pt idx="0">
                  <c:v>із вкладниками - ФОП</c:v>
                </c:pt>
              </c:strCache>
            </c:strRef>
          </c:tx>
          <c:spPr>
            <a:solidFill>
              <a:schemeClr val="bg1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numRef>
              <c:f>'Адміністрування НПФ'!$A$80:$A$93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НПФ'!$D$80:$D$93</c:f>
              <c:numCache>
                <c:formatCode>#\ ##0_ ;\-#\ ##0\ </c:formatCode>
                <c:ptCount val="7"/>
                <c:pt idx="0">
                  <c:v>84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89</c:v>
                </c:pt>
                <c:pt idx="6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30-4480-92AD-0C337B7298CF}"/>
            </c:ext>
          </c:extLst>
        </c:ser>
        <c:ser>
          <c:idx val="3"/>
          <c:order val="2"/>
          <c:tx>
            <c:strRef>
              <c:f>'Адміністрування НПФ'!$E$49</c:f>
              <c:strCache>
                <c:ptCount val="1"/>
                <c:pt idx="0">
                  <c:v>із вкладниками - юридичними особами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230-4480-92AD-0C337B7298C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230-4480-92AD-0C337B7298C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230-4480-92AD-0C337B7298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НПФ'!$A$80:$A$93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НПФ'!$E$80:$E$93</c:f>
              <c:numCache>
                <c:formatCode>_-* #\ ##0_₴_-;\-* #\ ##0_₴_-;_-* "-"??_₴_-;_-@_-</c:formatCode>
                <c:ptCount val="7"/>
                <c:pt idx="0">
                  <c:v>6644</c:v>
                </c:pt>
                <c:pt idx="1">
                  <c:v>6538</c:v>
                </c:pt>
                <c:pt idx="2">
                  <c:v>6600</c:v>
                </c:pt>
                <c:pt idx="3">
                  <c:v>6529</c:v>
                </c:pt>
                <c:pt idx="4">
                  <c:v>6385</c:v>
                </c:pt>
                <c:pt idx="5">
                  <c:v>6324</c:v>
                </c:pt>
                <c:pt idx="6">
                  <c:v>6362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30-4480-92AD-0C337B729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overlap val="100"/>
        <c:axId val="1200635376"/>
        <c:axId val="1100418768"/>
      </c:barChart>
      <c:catAx>
        <c:axId val="1200635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00418768"/>
        <c:crosses val="autoZero"/>
        <c:auto val="0"/>
        <c:lblAlgn val="ctr"/>
        <c:lblOffset val="100"/>
        <c:noMultiLvlLbl val="0"/>
      </c:catAx>
      <c:valAx>
        <c:axId val="110041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₴_-;\-* #\ ##0_₴_-;_-* &quot;-&quot;??_₴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200635376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4">
              <a:lumMod val="75000"/>
            </a:schemeClr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'Адміністрування НПФ'!$C$97</c:f>
              <c:strCache>
                <c:ptCount val="1"/>
                <c:pt idx="0">
                  <c:v>юридичних осіб та ФОП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6A6-4F5A-855F-33E295F2664B}"/>
              </c:ext>
            </c:extLst>
          </c:dPt>
          <c:cat>
            <c:numRef>
              <c:f>'Адміністрування НПФ'!$A$128:$A$141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НПФ'!$C$128:$C$141</c:f>
              <c:numCache>
                <c:formatCode>_-* #\ ##0_₴_-;\-* #\ ##0_₴_-;_-* "-"??_₴_-;_-@_-</c:formatCode>
                <c:ptCount val="7"/>
                <c:pt idx="0">
                  <c:v>1989</c:v>
                </c:pt>
                <c:pt idx="1">
                  <c:v>1868</c:v>
                </c:pt>
                <c:pt idx="2">
                  <c:v>1905</c:v>
                </c:pt>
                <c:pt idx="3">
                  <c:v>1873</c:v>
                </c:pt>
                <c:pt idx="4">
                  <c:v>1835</c:v>
                </c:pt>
                <c:pt idx="5">
                  <c:v>1870</c:v>
                </c:pt>
                <c:pt idx="6">
                  <c:v>1868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A6-4F5A-855F-33E295F2664B}"/>
            </c:ext>
          </c:extLst>
        </c:ser>
        <c:ser>
          <c:idx val="3"/>
          <c:order val="1"/>
          <c:tx>
            <c:strRef>
              <c:f>'Адміністрування НПФ'!$D$97</c:f>
              <c:strCache>
                <c:ptCount val="1"/>
                <c:pt idx="0">
                  <c:v>фізичних осіб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6A6-4F5A-855F-33E295F2664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6A6-4F5A-855F-33E295F2664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6A6-4F5A-855F-33E295F2664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НПФ'!$A$128:$A$141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НПФ'!$D$128:$D$141</c:f>
              <c:numCache>
                <c:formatCode>_-* #\ ##0_₴_-;\-* #\ ##0_₴_-;_-* "-"??_₴_-;_-@_-</c:formatCode>
                <c:ptCount val="7"/>
                <c:pt idx="0">
                  <c:v>84282</c:v>
                </c:pt>
                <c:pt idx="1">
                  <c:v>85288</c:v>
                </c:pt>
                <c:pt idx="2">
                  <c:v>87869</c:v>
                </c:pt>
                <c:pt idx="3">
                  <c:v>88264</c:v>
                </c:pt>
                <c:pt idx="4">
                  <c:v>88760</c:v>
                </c:pt>
                <c:pt idx="5">
                  <c:v>89491</c:v>
                </c:pt>
                <c:pt idx="6">
                  <c:v>90094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A6-4F5A-855F-33E295F26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overlap val="100"/>
        <c:axId val="1200635376"/>
        <c:axId val="1100418768"/>
      </c:barChart>
      <c:catAx>
        <c:axId val="1200635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00418768"/>
        <c:crosses val="autoZero"/>
        <c:auto val="0"/>
        <c:lblAlgn val="ctr"/>
        <c:lblOffset val="100"/>
        <c:noMultiLvlLbl val="0"/>
      </c:catAx>
      <c:valAx>
        <c:axId val="1100418768"/>
        <c:scaling>
          <c:orientation val="minMax"/>
          <c:max val="9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₴_-;\-* #\ ##0_₴_-;_-* &quot;-&quot;??_₴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20063537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4">
              <a:lumMod val="75000"/>
            </a:schemeClr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'Адміністрування НПФ'!$C$188</c:f>
              <c:strCache>
                <c:ptCount val="1"/>
                <c:pt idx="0">
                  <c:v>від юридичних осіб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86-4CA9-8885-D2C8288BFDA2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86-4CA9-8885-D2C8288BFD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86-4CA9-8885-D2C8288BFD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D86-4CA9-8885-D2C8288BFDA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НПФ'!$A$196:$A$209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НПФ'!$C$196:$C$209</c:f>
              <c:numCache>
                <c:formatCode>_-* #\ ##0.0_₴_-;\-* #\ ##0.0_₴_-;_-* "-"??_₴_-;_-@_-</c:formatCode>
                <c:ptCount val="7"/>
                <c:pt idx="0">
                  <c:v>940.70919450999997</c:v>
                </c:pt>
                <c:pt idx="1">
                  <c:v>961.36538866999979</c:v>
                </c:pt>
                <c:pt idx="2">
                  <c:v>1030.3002894400001</c:v>
                </c:pt>
                <c:pt idx="3">
                  <c:v>1041.85437518</c:v>
                </c:pt>
                <c:pt idx="4">
                  <c:v>1054.39363215</c:v>
                </c:pt>
                <c:pt idx="5">
                  <c:v>1069.6817535200003</c:v>
                </c:pt>
                <c:pt idx="6">
                  <c:v>1085.00573042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86-4CA9-8885-D2C8288BFDA2}"/>
            </c:ext>
          </c:extLst>
        </c:ser>
        <c:ser>
          <c:idx val="3"/>
          <c:order val="1"/>
          <c:tx>
            <c:strRef>
              <c:f>'Адміністрування НПФ'!$D$188</c:f>
              <c:strCache>
                <c:ptCount val="1"/>
                <c:pt idx="0">
                  <c:v>від ФОПів</c:v>
                </c:pt>
              </c:strCache>
            </c:strRef>
          </c:tx>
          <c:spPr>
            <a:solidFill>
              <a:schemeClr val="bg1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numRef>
              <c:f>'Адміністрування НПФ'!$A$196:$A$209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НПФ'!$D$196:$D$209</c:f>
              <c:numCache>
                <c:formatCode>_-* #\ ##0.0_₴_-;\-* #\ ##0.0_₴_-;_-* "-"??_₴_-;_-@_-</c:formatCode>
                <c:ptCount val="7"/>
                <c:pt idx="0">
                  <c:v>0.32393666000000004</c:v>
                </c:pt>
                <c:pt idx="1">
                  <c:v>0.35693666000000002</c:v>
                </c:pt>
                <c:pt idx="2">
                  <c:v>0.38093666000000004</c:v>
                </c:pt>
                <c:pt idx="3">
                  <c:v>0.38693666000000004</c:v>
                </c:pt>
                <c:pt idx="4">
                  <c:v>0.39293666000000005</c:v>
                </c:pt>
                <c:pt idx="5">
                  <c:v>0.44713666000000002</c:v>
                </c:pt>
                <c:pt idx="6">
                  <c:v>0.49353666000000002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86-4CA9-8885-D2C8288BFDA2}"/>
            </c:ext>
          </c:extLst>
        </c:ser>
        <c:ser>
          <c:idx val="0"/>
          <c:order val="2"/>
          <c:tx>
            <c:strRef>
              <c:f>'Адміністрування НПФ'!$E$188</c:f>
              <c:strCache>
                <c:ptCount val="1"/>
                <c:pt idx="0">
                  <c:v>від фізичних осіб (у т. ч. переведені до фонду)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86-4CA9-8885-D2C8288BFD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86-4CA9-8885-D2C8288BFD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86-4CA9-8885-D2C8288BFDA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НПФ'!$A$196:$A$209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НПФ'!$E$196:$E$209</c:f>
              <c:numCache>
                <c:formatCode>_-* #\ ##0.0_₴_-;\-* #\ ##0.0_₴_-;_-* "-"??_₴_-;_-@_-</c:formatCode>
                <c:ptCount val="7"/>
                <c:pt idx="0">
                  <c:v>832.65921136999998</c:v>
                </c:pt>
                <c:pt idx="1">
                  <c:v>974.03817213000002</c:v>
                </c:pt>
                <c:pt idx="2">
                  <c:v>1170.6406501299998</c:v>
                </c:pt>
                <c:pt idx="3">
                  <c:v>1222.3622996199997</c:v>
                </c:pt>
                <c:pt idx="4">
                  <c:v>1287.7459437699999</c:v>
                </c:pt>
                <c:pt idx="5">
                  <c:v>1355.6827934799999</c:v>
                </c:pt>
                <c:pt idx="6">
                  <c:v>1427.1793051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86-4CA9-8885-D2C8288BF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overlap val="100"/>
        <c:axId val="1200635376"/>
        <c:axId val="1100418768"/>
      </c:barChart>
      <c:catAx>
        <c:axId val="1200635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00418768"/>
        <c:crosses val="autoZero"/>
        <c:auto val="0"/>
        <c:lblAlgn val="ctr"/>
        <c:lblOffset val="100"/>
        <c:noMultiLvlLbl val="0"/>
      </c:catAx>
      <c:valAx>
        <c:axId val="1100418768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200635376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4">
              <a:lumMod val="75000"/>
            </a:schemeClr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'Адміністрування НПФ'!$C$238</c:f>
              <c:strCache>
                <c:ptCount val="1"/>
                <c:pt idx="0">
                  <c:v>на визначений строк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251-473B-99D7-964A39E59968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51-473B-99D7-964A39E5996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51-473B-99D7-964A39E5996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51-473B-99D7-964A39E5996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НПФ'!$A$246:$A$259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НПФ'!$C$246:$C$259</c:f>
              <c:numCache>
                <c:formatCode>_-* #\ ##0.0_₴_-;\-* #\ ##0.0_₴_-;_-* "-"??_₴_-;_-@_-</c:formatCode>
                <c:ptCount val="7"/>
                <c:pt idx="0">
                  <c:v>142.22139732999997</c:v>
                </c:pt>
                <c:pt idx="1">
                  <c:v>177.30959211000001</c:v>
                </c:pt>
                <c:pt idx="2">
                  <c:v>221.24863933999998</c:v>
                </c:pt>
                <c:pt idx="3">
                  <c:v>232.67930176999994</c:v>
                </c:pt>
                <c:pt idx="4">
                  <c:v>245.05561695000003</c:v>
                </c:pt>
                <c:pt idx="5">
                  <c:v>256.28075865</c:v>
                </c:pt>
                <c:pt idx="6">
                  <c:v>267.46230181999999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51-473B-99D7-964A39E59968}"/>
            </c:ext>
          </c:extLst>
        </c:ser>
        <c:ser>
          <c:idx val="3"/>
          <c:order val="1"/>
          <c:tx>
            <c:strRef>
              <c:f>'Адміністрування НПФ'!$D$238</c:f>
              <c:strCache>
                <c:ptCount val="1"/>
                <c:pt idx="0">
                  <c:v> одноразові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51-473B-99D7-964A39E5996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251-473B-99D7-964A39E5996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51-473B-99D7-964A39E5996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НПФ'!$A$246:$A$259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НПФ'!$D$246:$D$259</c:f>
              <c:numCache>
                <c:formatCode>_-* #\ ##0.0_₴_-;\-* #\ ##0.0_₴_-;_-* "-"??_₴_-;_-@_-</c:formatCode>
                <c:ptCount val="7"/>
                <c:pt idx="0">
                  <c:v>445.04662714000006</c:v>
                </c:pt>
                <c:pt idx="1">
                  <c:v>470.87704998000004</c:v>
                </c:pt>
                <c:pt idx="2">
                  <c:v>523.8775155699999</c:v>
                </c:pt>
                <c:pt idx="3">
                  <c:v>531.34777731999998</c:v>
                </c:pt>
                <c:pt idx="4">
                  <c:v>538.98273923999977</c:v>
                </c:pt>
                <c:pt idx="5">
                  <c:v>549.00362083999994</c:v>
                </c:pt>
                <c:pt idx="6">
                  <c:v>560.98918893999974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51-473B-99D7-964A39E59968}"/>
            </c:ext>
          </c:extLst>
        </c:ser>
        <c:ser>
          <c:idx val="0"/>
          <c:order val="2"/>
          <c:tx>
            <c:strRef>
              <c:f>'Адміністрування НПФ'!$E$238</c:f>
              <c:strCache>
                <c:ptCount val="1"/>
                <c:pt idx="0">
                  <c:v>перераховані до банку, страховика, іншого НПФ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51-473B-99D7-964A39E5996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51-473B-99D7-964A39E5996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51-473B-99D7-964A39E5996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LID4096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'Адміністрування НПФ'!$A$246:$A$259</c:f>
              <c:numCache>
                <c:formatCode>m/d/yyyy</c:formatCode>
                <c:ptCount val="7"/>
                <c:pt idx="0">
                  <c:v>45107</c:v>
                </c:pt>
                <c:pt idx="1">
                  <c:v>45473</c:v>
                </c:pt>
                <c:pt idx="2">
                  <c:v>45838</c:v>
                </c:pt>
                <c:pt idx="3">
                  <c:v>45930</c:v>
                </c:pt>
                <c:pt idx="4">
                  <c:v>46022</c:v>
                </c:pt>
                <c:pt idx="5">
                  <c:v>46112</c:v>
                </c:pt>
                <c:pt idx="6">
                  <c:v>46203</c:v>
                </c:pt>
              </c:numCache>
            </c:numRef>
          </c:cat>
          <c:val>
            <c:numRef>
              <c:f>'Адміністрування НПФ'!$E$246:$E$259</c:f>
              <c:numCache>
                <c:formatCode>_-* #\ ##0.0_₴_-;\-* #\ ##0.0_₴_-;_-* "-"??_₴_-;_-@_-</c:formatCode>
                <c:ptCount val="7"/>
                <c:pt idx="0">
                  <c:v>99.456488489999998</c:v>
                </c:pt>
                <c:pt idx="1">
                  <c:v>108.41133498000001</c:v>
                </c:pt>
                <c:pt idx="2">
                  <c:v>113.17633128999998</c:v>
                </c:pt>
                <c:pt idx="3">
                  <c:v>115.22349878000001</c:v>
                </c:pt>
                <c:pt idx="4">
                  <c:v>116.24766604000001</c:v>
                </c:pt>
                <c:pt idx="5">
                  <c:v>118.11914882000001</c:v>
                </c:pt>
                <c:pt idx="6">
                  <c:v>119.49915141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51-473B-99D7-964A39E59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overlap val="100"/>
        <c:axId val="1200635376"/>
        <c:axId val="1100418768"/>
      </c:barChart>
      <c:catAx>
        <c:axId val="1200635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100418768"/>
        <c:crosses val="autoZero"/>
        <c:auto val="0"/>
        <c:lblAlgn val="ctr"/>
        <c:lblOffset val="100"/>
        <c:noMultiLvlLbl val="0"/>
      </c:catAx>
      <c:valAx>
        <c:axId val="1100418768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LID4096"/>
          </a:p>
        </c:txPr>
        <c:crossAx val="120063537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4">
              <a:lumMod val="75000"/>
            </a:schemeClr>
          </a:solidFill>
          <a:latin typeface="Arial" panose="020B0604020202020204" pitchFamily="34" charset="0"/>
          <a:cs typeface="Arial" panose="020B06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18" Type="http://schemas.openxmlformats.org/officeDocument/2006/relationships/chart" Target="../charts/chart21.xml"/><Relationship Id="rId26" Type="http://schemas.openxmlformats.org/officeDocument/2006/relationships/chart" Target="../charts/chart29.xml"/><Relationship Id="rId3" Type="http://schemas.openxmlformats.org/officeDocument/2006/relationships/chart" Target="../charts/chart6.xml"/><Relationship Id="rId21" Type="http://schemas.openxmlformats.org/officeDocument/2006/relationships/chart" Target="../charts/chart24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17" Type="http://schemas.openxmlformats.org/officeDocument/2006/relationships/chart" Target="../charts/chart20.xml"/><Relationship Id="rId25" Type="http://schemas.openxmlformats.org/officeDocument/2006/relationships/chart" Target="../charts/chart28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20" Type="http://schemas.openxmlformats.org/officeDocument/2006/relationships/chart" Target="../charts/chart23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24" Type="http://schemas.openxmlformats.org/officeDocument/2006/relationships/chart" Target="../charts/chart27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23" Type="http://schemas.openxmlformats.org/officeDocument/2006/relationships/chart" Target="../charts/chart26.xml"/><Relationship Id="rId10" Type="http://schemas.openxmlformats.org/officeDocument/2006/relationships/chart" Target="../charts/chart13.xml"/><Relationship Id="rId19" Type="http://schemas.openxmlformats.org/officeDocument/2006/relationships/chart" Target="../charts/chart22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Relationship Id="rId22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</xdr:colOff>
      <xdr:row>28</xdr:row>
      <xdr:rowOff>167640</xdr:rowOff>
    </xdr:from>
    <xdr:to>
      <xdr:col>13</xdr:col>
      <xdr:colOff>388620</xdr:colOff>
      <xdr:row>44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180141</xdr:rowOff>
    </xdr:from>
    <xdr:to>
      <xdr:col>6</xdr:col>
      <xdr:colOff>548640</xdr:colOff>
      <xdr:row>43</xdr:row>
      <xdr:rowOff>144780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533401</xdr:colOff>
      <xdr:row>28</xdr:row>
      <xdr:rowOff>181759</xdr:rowOff>
    </xdr:from>
    <xdr:to>
      <xdr:col>19</xdr:col>
      <xdr:colOff>15241</xdr:colOff>
      <xdr:row>43</xdr:row>
      <xdr:rowOff>135255</xdr:rowOff>
    </xdr:to>
    <xdr:graphicFrame macro="">
      <xdr:nvGraphicFramePr>
        <xdr:cNvPr id="11" name="Диаграмма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521970</xdr:colOff>
      <xdr:row>27</xdr:row>
      <xdr:rowOff>7620</xdr:rowOff>
    </xdr:from>
    <xdr:to>
      <xdr:col>11</xdr:col>
      <xdr:colOff>152400</xdr:colOff>
      <xdr:row>45</xdr:row>
      <xdr:rowOff>160019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16191</xdr:colOff>
      <xdr:row>73</xdr:row>
      <xdr:rowOff>15240</xdr:rowOff>
    </xdr:from>
    <xdr:to>
      <xdr:col>12</xdr:col>
      <xdr:colOff>662940</xdr:colOff>
      <xdr:row>93</xdr:row>
      <xdr:rowOff>571500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27</xdr:row>
      <xdr:rowOff>19050</xdr:rowOff>
    </xdr:from>
    <xdr:to>
      <xdr:col>4</xdr:col>
      <xdr:colOff>607695</xdr:colOff>
      <xdr:row>46</xdr:row>
      <xdr:rowOff>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876300</xdr:colOff>
      <xdr:row>118</xdr:row>
      <xdr:rowOff>220980</xdr:rowOff>
    </xdr:from>
    <xdr:to>
      <xdr:col>11</xdr:col>
      <xdr:colOff>236220</xdr:colOff>
      <xdr:row>141</xdr:row>
      <xdr:rowOff>601980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802005</xdr:colOff>
      <xdr:row>168</xdr:row>
      <xdr:rowOff>30480</xdr:rowOff>
    </xdr:from>
    <xdr:to>
      <xdr:col>11</xdr:col>
      <xdr:colOff>434340</xdr:colOff>
      <xdr:row>187</xdr:row>
      <xdr:rowOff>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22859</xdr:colOff>
      <xdr:row>168</xdr:row>
      <xdr:rowOff>22860</xdr:rowOff>
    </xdr:from>
    <xdr:to>
      <xdr:col>6</xdr:col>
      <xdr:colOff>352424</xdr:colOff>
      <xdr:row>186</xdr:row>
      <xdr:rowOff>160020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1</xdr:colOff>
      <xdr:row>212</xdr:row>
      <xdr:rowOff>19050</xdr:rowOff>
    </xdr:from>
    <xdr:to>
      <xdr:col>13</xdr:col>
      <xdr:colOff>347663</xdr:colOff>
      <xdr:row>236</xdr:row>
      <xdr:rowOff>0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777240</xdr:colOff>
      <xdr:row>187</xdr:row>
      <xdr:rowOff>0</xdr:rowOff>
    </xdr:from>
    <xdr:to>
      <xdr:col>12</xdr:col>
      <xdr:colOff>518161</xdr:colOff>
      <xdr:row>209</xdr:row>
      <xdr:rowOff>449580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15240</xdr:colOff>
      <xdr:row>236</xdr:row>
      <xdr:rowOff>160020</xdr:rowOff>
    </xdr:from>
    <xdr:to>
      <xdr:col>12</xdr:col>
      <xdr:colOff>426719</xdr:colOff>
      <xdr:row>259</xdr:row>
      <xdr:rowOff>304801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600076</xdr:colOff>
      <xdr:row>335</xdr:row>
      <xdr:rowOff>133350</xdr:rowOff>
    </xdr:from>
    <xdr:to>
      <xdr:col>6</xdr:col>
      <xdr:colOff>219076</xdr:colOff>
      <xdr:row>351</xdr:row>
      <xdr:rowOff>131445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1021080</xdr:colOff>
      <xdr:row>320</xdr:row>
      <xdr:rowOff>19050</xdr:rowOff>
    </xdr:from>
    <xdr:to>
      <xdr:col>8</xdr:col>
      <xdr:colOff>9526</xdr:colOff>
      <xdr:row>336</xdr:row>
      <xdr:rowOff>19050</xdr:rowOff>
    </xdr:to>
    <xdr:graphicFrame macro="">
      <xdr:nvGraphicFramePr>
        <xdr:cNvPr id="12" name="Диаграмм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</xdr:colOff>
      <xdr:row>402</xdr:row>
      <xdr:rowOff>215900</xdr:rowOff>
    </xdr:from>
    <xdr:to>
      <xdr:col>4</xdr:col>
      <xdr:colOff>480060</xdr:colOff>
      <xdr:row>419</xdr:row>
      <xdr:rowOff>85912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449581</xdr:colOff>
      <xdr:row>402</xdr:row>
      <xdr:rowOff>220980</xdr:rowOff>
    </xdr:from>
    <xdr:to>
      <xdr:col>10</xdr:col>
      <xdr:colOff>137161</xdr:colOff>
      <xdr:row>419</xdr:row>
      <xdr:rowOff>132977</xdr:rowOff>
    </xdr:to>
    <xdr:graphicFrame macro="">
      <xdr:nvGraphicFramePr>
        <xdr:cNvPr id="14" name="Диаграмма 35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979072</xdr:colOff>
      <xdr:row>419</xdr:row>
      <xdr:rowOff>91440</xdr:rowOff>
    </xdr:from>
    <xdr:to>
      <xdr:col>7</xdr:col>
      <xdr:colOff>428625</xdr:colOff>
      <xdr:row>435</xdr:row>
      <xdr:rowOff>87741</xdr:rowOff>
    </xdr:to>
    <xdr:graphicFrame macro="">
      <xdr:nvGraphicFramePr>
        <xdr:cNvPr id="15" name="Диаграмма 35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26895</xdr:colOff>
      <xdr:row>320</xdr:row>
      <xdr:rowOff>7620</xdr:rowOff>
    </xdr:from>
    <xdr:to>
      <xdr:col>4</xdr:col>
      <xdr:colOff>7620</xdr:colOff>
      <xdr:row>336</xdr:row>
      <xdr:rowOff>0</xdr:rowOff>
    </xdr:to>
    <xdr:graphicFrame macro="">
      <xdr:nvGraphicFramePr>
        <xdr:cNvPr id="16" name="Диаграмма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30480</xdr:colOff>
      <xdr:row>361</xdr:row>
      <xdr:rowOff>30480</xdr:rowOff>
    </xdr:from>
    <xdr:to>
      <xdr:col>8</xdr:col>
      <xdr:colOff>0</xdr:colOff>
      <xdr:row>374</xdr:row>
      <xdr:rowOff>138057</xdr:rowOff>
    </xdr:to>
    <xdr:graphicFrame macro="">
      <xdr:nvGraphicFramePr>
        <xdr:cNvPr id="17" name="Диаграмма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361</xdr:row>
      <xdr:rowOff>26894</xdr:rowOff>
    </xdr:from>
    <xdr:to>
      <xdr:col>3</xdr:col>
      <xdr:colOff>929640</xdr:colOff>
      <xdr:row>374</xdr:row>
      <xdr:rowOff>117886</xdr:rowOff>
    </xdr:to>
    <xdr:graphicFrame macro="">
      <xdr:nvGraphicFramePr>
        <xdr:cNvPr id="18" name="Диаграмма 1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3</xdr:colOff>
      <xdr:row>435</xdr:row>
      <xdr:rowOff>52650</xdr:rowOff>
    </xdr:from>
    <xdr:to>
      <xdr:col>4</xdr:col>
      <xdr:colOff>426721</xdr:colOff>
      <xdr:row>452</xdr:row>
      <xdr:rowOff>84668</xdr:rowOff>
    </xdr:to>
    <xdr:graphicFrame macro="">
      <xdr:nvGraphicFramePr>
        <xdr:cNvPr id="19" name="Диаграмма 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</xdr:col>
      <xdr:colOff>320040</xdr:colOff>
      <xdr:row>435</xdr:row>
      <xdr:rowOff>59056</xdr:rowOff>
    </xdr:from>
    <xdr:to>
      <xdr:col>10</xdr:col>
      <xdr:colOff>114300</xdr:colOff>
      <xdr:row>452</xdr:row>
      <xdr:rowOff>137160</xdr:rowOff>
    </xdr:to>
    <xdr:graphicFrame macro="">
      <xdr:nvGraphicFramePr>
        <xdr:cNvPr id="20" name="Диаграмма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213360</xdr:colOff>
      <xdr:row>374</xdr:row>
      <xdr:rowOff>76200</xdr:rowOff>
    </xdr:from>
    <xdr:to>
      <xdr:col>5</xdr:col>
      <xdr:colOff>685800</xdr:colOff>
      <xdr:row>387</xdr:row>
      <xdr:rowOff>183777</xdr:rowOff>
    </xdr:to>
    <xdr:graphicFrame macro="">
      <xdr:nvGraphicFramePr>
        <xdr:cNvPr id="22" name="Диаграмма 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19050</xdr:colOff>
      <xdr:row>2</xdr:row>
      <xdr:rowOff>339090</xdr:rowOff>
    </xdr:from>
    <xdr:to>
      <xdr:col>22</xdr:col>
      <xdr:colOff>617220</xdr:colOff>
      <xdr:row>32</xdr:row>
      <xdr:rowOff>0</xdr:rowOff>
    </xdr:to>
    <xdr:graphicFrame macro="">
      <xdr:nvGraphicFramePr>
        <xdr:cNvPr id="23" name="Діаграма 22">
          <a:extLst>
            <a:ext uri="{FF2B5EF4-FFF2-40B4-BE49-F238E27FC236}">
              <a16:creationId xmlns:a16="http://schemas.microsoft.com/office/drawing/2014/main" id="{6951F142-4A2D-440F-960F-703D602A21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19050</xdr:colOff>
      <xdr:row>48</xdr:row>
      <xdr:rowOff>11430</xdr:rowOff>
    </xdr:from>
    <xdr:to>
      <xdr:col>12</xdr:col>
      <xdr:colOff>45720</xdr:colOff>
      <xdr:row>73</xdr:row>
      <xdr:rowOff>7620</xdr:rowOff>
    </xdr:to>
    <xdr:graphicFrame macro="">
      <xdr:nvGraphicFramePr>
        <xdr:cNvPr id="24" name="Діаграма 23">
          <a:extLst>
            <a:ext uri="{FF2B5EF4-FFF2-40B4-BE49-F238E27FC236}">
              <a16:creationId xmlns:a16="http://schemas.microsoft.com/office/drawing/2014/main" id="{65A6AC04-4786-426E-AB02-A7EE7F4C2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</xdr:col>
      <xdr:colOff>887730</xdr:colOff>
      <xdr:row>48</xdr:row>
      <xdr:rowOff>15240</xdr:rowOff>
    </xdr:from>
    <xdr:to>
      <xdr:col>22</xdr:col>
      <xdr:colOff>0</xdr:colOff>
      <xdr:row>75</xdr:row>
      <xdr:rowOff>0</xdr:rowOff>
    </xdr:to>
    <xdr:graphicFrame macro="">
      <xdr:nvGraphicFramePr>
        <xdr:cNvPr id="25" name="Діаграма 24">
          <a:extLst>
            <a:ext uri="{FF2B5EF4-FFF2-40B4-BE49-F238E27FC236}">
              <a16:creationId xmlns:a16="http://schemas.microsoft.com/office/drawing/2014/main" id="{D45FF7B8-3D92-4257-AC5B-1A386B91F2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5</xdr:col>
      <xdr:colOff>845820</xdr:colOff>
      <xdr:row>96</xdr:row>
      <xdr:rowOff>7620</xdr:rowOff>
    </xdr:from>
    <xdr:to>
      <xdr:col>13</xdr:col>
      <xdr:colOff>83820</xdr:colOff>
      <xdr:row>118</xdr:row>
      <xdr:rowOff>220980</xdr:rowOff>
    </xdr:to>
    <xdr:graphicFrame macro="">
      <xdr:nvGraphicFramePr>
        <xdr:cNvPr id="27" name="Діаграма 26">
          <a:extLst>
            <a:ext uri="{FF2B5EF4-FFF2-40B4-BE49-F238E27FC236}">
              <a16:creationId xmlns:a16="http://schemas.microsoft.com/office/drawing/2014/main" id="{5E2C14F3-9147-41DE-9D41-55F395402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12</xdr:col>
      <xdr:colOff>464820</xdr:colOff>
      <xdr:row>187</xdr:row>
      <xdr:rowOff>7620</xdr:rowOff>
    </xdr:from>
    <xdr:to>
      <xdr:col>19</xdr:col>
      <xdr:colOff>617220</xdr:colOff>
      <xdr:row>210</xdr:row>
      <xdr:rowOff>152400</xdr:rowOff>
    </xdr:to>
    <xdr:graphicFrame macro="">
      <xdr:nvGraphicFramePr>
        <xdr:cNvPr id="28" name="Діаграма 27">
          <a:extLst>
            <a:ext uri="{FF2B5EF4-FFF2-40B4-BE49-F238E27FC236}">
              <a16:creationId xmlns:a16="http://schemas.microsoft.com/office/drawing/2014/main" id="{B3AD9BBF-409C-4063-84D8-90F6E12E1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342900</xdr:colOff>
      <xdr:row>236</xdr:row>
      <xdr:rowOff>152400</xdr:rowOff>
    </xdr:from>
    <xdr:to>
      <xdr:col>19</xdr:col>
      <xdr:colOff>609600</xdr:colOff>
      <xdr:row>260</xdr:row>
      <xdr:rowOff>0</xdr:rowOff>
    </xdr:to>
    <xdr:graphicFrame macro="">
      <xdr:nvGraphicFramePr>
        <xdr:cNvPr id="29" name="Діаграма 28">
          <a:extLst>
            <a:ext uri="{FF2B5EF4-FFF2-40B4-BE49-F238E27FC236}">
              <a16:creationId xmlns:a16="http://schemas.microsoft.com/office/drawing/2014/main" id="{EAA20B69-32A5-423E-8712-56CEDBBB5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1;&#1102;&#1083;&#1077;&#1090;&#1077;&#1085;&#1100;\&#1056;&#1086;&#1079;&#1088;&#1072;&#1093;&#1091;&#1085;&#1086;&#1082;%20&#1087;&#1086;&#1082;&#1072;&#1079;&#1085;&#1080;&#1082;&#1110;&#1074;%20&#1084;&#1086;&#1085;.%20&#1089;&#1090;-&#1082;&#1080;\&#1056;&#1086;&#1079;&#1088;&#1072;&#1093;&#1091;&#1085;&#1086;&#1082;%20&#1084;&#1091;&#1083;&#1100;&#1090;&#1080;&#1087;&#1083;&#1110;&#1082;&#1072;&#1090;&#1086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t\d\Documents%20and%20Settings\gavrylyuk\&#1056;&#1072;&#1073;&#1086;&#1095;&#1080;&#1081;%20&#1089;&#1090;&#1086;&#1083;\&#1040;&#1085;&#1072;&#1089;&#1090;&#1072;&#1089;&#1080;&#1103;%20&#1043;&#1072;&#1074;&#1088;&#1080;&#1083;&#1102;&#1082;\&#1040;&#1085;&#1072;&#1083;&#1110;&#1090;&#1080;&#1082;&#1072;%20&#1087;&#1091;&#1073;&#1083;&#1110;&#1095;&#1085;&#1080;&#1093;%20&#1030;&#1057;&#1030;\&#1040;&#1085;&#1072;&#1083;&#1110;&#1090;&#1080;&#1082;&#1072;%20&#1074;&#1110;&#1076;&#1082;&#1088;&#1080;&#1090;&#1080;&#1093;%20&#1092;&#1086;&#1085;&#1076;&#1110;&#1074;\&#1058;&#1080;&#1078;&#1085;&#1077;&#1074;&#1072;%20&#1072;&#1085;&#1072;&#1083;&#1110;&#1090;&#1080;&#1082;&#1072;\2009\10.2009\15-21.10.09\&#1058;&#1080;&#1078;&#1085;&#1077;&#1074;&#1072;_15-21.10.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vrylyuk\&#1056;&#1072;&#1073;&#1086;&#1095;&#1080;&#1081;%20&#1089;&#1090;&#1086;&#1083;\&#1040;&#1085;&#1072;&#1089;&#1090;&#1072;&#1089;&#1080;&#1103;%20&#1043;&#1072;&#1074;&#1088;&#1080;&#1083;&#1102;&#1082;\&#1040;&#1085;&#1072;&#1083;&#1110;&#1090;&#1080;&#1082;&#1072;%20&#1087;&#1091;&#1073;&#1083;&#1110;&#1095;&#1085;&#1080;&#1093;%20&#1030;&#1057;&#1030;\&#1040;&#1085;&#1072;&#1083;&#1110;&#1090;&#1080;&#1082;&#1072;%20&#1074;&#1110;&#1076;&#1082;&#1088;&#1080;&#1090;&#1080;&#1093;%20&#1092;&#1086;&#1085;&#1076;&#1110;&#1074;\&#1058;&#1080;&#1078;&#1085;&#1077;&#1074;&#1072;%20&#1072;&#1085;&#1072;&#1083;&#1110;&#1090;&#1080;&#1082;&#1072;\2009\10.2009\15-21.10.09\&#1058;&#1080;&#1078;&#1085;&#1077;&#1074;&#1072;_15-21.10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42;&#1045;&#1044;-&#1096;&#1072;&#1073;&#1083;&#1086;&#1085;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0;&#1088;&#1093;&#1110;&#1074;\&#1076;17-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40;&#1088;&#1093;&#1080;&#1074;\&#1047;&#1041;&#1047;%20&#1050;&#1041;&#1059;%20&#1079;&#1072;%2098%20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40;&#1088;&#1093;&#1080;&#1074;\&#1047;&#1041;&#1041;&#1057;&#1059;%20&#1085;&#1072;%2001.11.99%20&#1088;%20&#1079;&#1072;%20&#1089;&#1077;&#1082;&#1090;&#1086;&#1088;&#1072;&#1084;&#1080;%20&#1077;&#1082;&#1086;&#1085;&#1086;&#1084;&#1110;&#1082;&#108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90;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0;&#1088;&#1093;&#1110;&#1074;\&#1090;17-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GROST\BULET\TEIM\&#1058;&#1040;&#1053;&#1071;\&#1052;&#1072;&#1082;&#1077;&#1090;&#1080;%20&#1090;&#1072;&#1073;&#1083;&#1080;&#1094;&#1100;%20&#1074;%20&#1073;&#1102;&#1083;&#1077;&#1090;&#1077;&#1085;&#1100;\&#1085;&#1072;%202001%20&#1088;&#1110;&#108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0;&#1088;&#1093;&#1110;&#1074;\&#1090;17&#1084;&#1073;2000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40;&#1053;&#1040;&#1051;&#1030;&#1058;&#1048;&#1050;&#1040;%20&#1056;&#1048;&#1053;&#1050;&#1059;%20-%20&#1050;&#1042;&#1040;&#1056;&#1058;&#1040;&#1051;&#1068;&#1053;&#1030;%20&#1047;&#1042;&#1030;&#1058;&#1048;/2026/Q1%202026/!%20final/3.%20Q1%202026_PR_NPF.xlsx" TargetMode="External"/><Relationship Id="rId1" Type="http://schemas.openxmlformats.org/officeDocument/2006/relationships/externalLinkPath" Target="/&#1040;&#1053;&#1040;&#1051;&#1030;&#1058;&#1048;&#1050;&#1040;%20&#1056;&#1048;&#1053;&#1050;&#1059;%20-%20&#1050;&#1042;&#1040;&#1056;&#1058;&#1040;&#1051;&#1068;&#1053;&#1030;%20&#1047;&#1042;&#1030;&#1058;&#1048;/2026/Q1%202026/!%20final/3.%20Q1%202026_PR_NPF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40;&#1053;&#1040;&#1051;&#1030;&#1058;&#1048;&#1050;&#1040;%20&#1056;&#1048;&#1053;&#1050;&#1059;%20-%20&#1050;&#1042;&#1040;&#1056;&#1058;&#1040;&#1051;&#1068;&#1053;&#1030;%20&#1047;&#1042;&#1030;&#1058;&#1048;/2025/Q2%202025/!%20final/3.%20Q2%202025_PR_NPF.xlsx" TargetMode="External"/><Relationship Id="rId1" Type="http://schemas.openxmlformats.org/officeDocument/2006/relationships/externalLinkPath" Target="/&#1040;&#1053;&#1040;&#1051;&#1030;&#1058;&#1048;&#1050;&#1040;%20&#1056;&#1048;&#1053;&#1050;&#1059;%20-%20&#1050;&#1042;&#1040;&#1056;&#1058;&#1040;&#1051;&#1068;&#1053;&#1030;%20&#1047;&#1042;&#1030;&#1058;&#1048;/2025/Q2%202025/!%20final/3.%20Q2%202025_PR_NP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ульт-ор М3, швидкість"/>
      <sheetName val="Лист1"/>
      <sheetName val="Мульт-ор М2, швидкість"/>
      <sheetName val="Доходність (2)"/>
    </sheetNames>
    <sheetDataSet>
      <sheetData sheetId="0" refreshError="1"/>
      <sheetData sheetId="1" refreshError="1"/>
      <sheetData sheetId="2" refreshError="1">
        <row r="3">
          <cell r="C3" t="str">
            <v>М2,
млн. грн.</v>
          </cell>
          <cell r="E3" t="str">
            <v>(Мп+Мк)/2,
млн. грн.</v>
          </cell>
        </row>
        <row r="4">
          <cell r="C4">
            <v>1</v>
          </cell>
          <cell r="E4">
            <v>2</v>
          </cell>
        </row>
        <row r="5">
          <cell r="C5">
            <v>12448</v>
          </cell>
          <cell r="E5">
            <v>11717</v>
          </cell>
        </row>
        <row r="6">
          <cell r="C6">
            <v>11919</v>
          </cell>
          <cell r="E6">
            <v>11919</v>
          </cell>
        </row>
        <row r="7">
          <cell r="C7">
            <v>12095</v>
          </cell>
          <cell r="E7">
            <v>12007</v>
          </cell>
        </row>
        <row r="8">
          <cell r="C8">
            <v>12835</v>
          </cell>
          <cell r="E8">
            <v>12465</v>
          </cell>
        </row>
        <row r="9">
          <cell r="C9">
            <v>12835</v>
          </cell>
          <cell r="E9">
            <v>12835</v>
          </cell>
        </row>
        <row r="10">
          <cell r="C10">
            <v>12794</v>
          </cell>
          <cell r="E10">
            <v>12814.5</v>
          </cell>
        </row>
        <row r="11">
          <cell r="C11">
            <v>13116</v>
          </cell>
          <cell r="E11">
            <v>12955</v>
          </cell>
        </row>
        <row r="12">
          <cell r="C12">
            <v>13257</v>
          </cell>
          <cell r="E12">
            <v>13186.5</v>
          </cell>
        </row>
        <row r="13">
          <cell r="C13">
            <v>13257</v>
          </cell>
          <cell r="E13">
            <v>13046</v>
          </cell>
        </row>
        <row r="14">
          <cell r="C14">
            <v>13691</v>
          </cell>
          <cell r="E14">
            <v>13474</v>
          </cell>
        </row>
        <row r="15">
          <cell r="C15">
            <v>13569</v>
          </cell>
          <cell r="E15">
            <v>13630</v>
          </cell>
        </row>
        <row r="16">
          <cell r="C16">
            <v>14142</v>
          </cell>
          <cell r="E16">
            <v>13855.5</v>
          </cell>
        </row>
        <row r="17">
          <cell r="C17">
            <v>14142</v>
          </cell>
          <cell r="E17">
            <v>13699.5</v>
          </cell>
        </row>
        <row r="18">
          <cell r="C18">
            <v>14237</v>
          </cell>
          <cell r="E18">
            <v>14189.5</v>
          </cell>
        </row>
        <row r="19">
          <cell r="C19">
            <v>14538</v>
          </cell>
          <cell r="E19">
            <v>14387.5</v>
          </cell>
        </row>
        <row r="20">
          <cell r="C20">
            <v>15432</v>
          </cell>
          <cell r="E20">
            <v>14985</v>
          </cell>
        </row>
        <row r="21">
          <cell r="C21">
            <v>15432</v>
          </cell>
          <cell r="E21">
            <v>14787</v>
          </cell>
        </row>
        <row r="22">
          <cell r="C22">
            <v>15432</v>
          </cell>
          <cell r="E22">
            <v>13940</v>
          </cell>
        </row>
        <row r="23">
          <cell r="C23">
            <v>14880</v>
          </cell>
          <cell r="E23">
            <v>14880</v>
          </cell>
        </row>
        <row r="24">
          <cell r="C24">
            <v>15090</v>
          </cell>
          <cell r="E24">
            <v>14985</v>
          </cell>
        </row>
        <row r="25">
          <cell r="C25">
            <v>15631</v>
          </cell>
          <cell r="E25">
            <v>15360.5</v>
          </cell>
        </row>
        <row r="26">
          <cell r="C26">
            <v>15631</v>
          </cell>
          <cell r="E26">
            <v>15631</v>
          </cell>
        </row>
        <row r="27">
          <cell r="C27">
            <v>16352</v>
          </cell>
          <cell r="E27">
            <v>15991.5</v>
          </cell>
        </row>
        <row r="28">
          <cell r="C28">
            <v>17161</v>
          </cell>
          <cell r="E28">
            <v>16756.5</v>
          </cell>
        </row>
        <row r="29">
          <cell r="C29">
            <v>18258</v>
          </cell>
          <cell r="E29">
            <v>17709.5</v>
          </cell>
        </row>
        <row r="30">
          <cell r="C30">
            <v>18258</v>
          </cell>
          <cell r="E30">
            <v>16944.5</v>
          </cell>
        </row>
        <row r="31">
          <cell r="C31">
            <v>18498</v>
          </cell>
          <cell r="E31">
            <v>18378</v>
          </cell>
        </row>
        <row r="32">
          <cell r="C32">
            <v>19340</v>
          </cell>
          <cell r="E32">
            <v>18919</v>
          </cell>
        </row>
        <row r="33">
          <cell r="C33">
            <v>20019</v>
          </cell>
          <cell r="E33">
            <v>19679.5</v>
          </cell>
        </row>
        <row r="34">
          <cell r="C34">
            <v>20019</v>
          </cell>
          <cell r="E34">
            <v>19138.5</v>
          </cell>
        </row>
        <row r="35">
          <cell r="C35">
            <v>20402</v>
          </cell>
          <cell r="E35">
            <v>20210.5</v>
          </cell>
        </row>
        <row r="36">
          <cell r="C36">
            <v>20552</v>
          </cell>
          <cell r="E36">
            <v>20477</v>
          </cell>
        </row>
        <row r="37">
          <cell r="C37">
            <v>21714</v>
          </cell>
          <cell r="E37">
            <v>21133</v>
          </cell>
        </row>
        <row r="38">
          <cell r="C38">
            <v>21714</v>
          </cell>
          <cell r="E38">
            <v>20866.5</v>
          </cell>
        </row>
        <row r="39">
          <cell r="C39">
            <v>21714</v>
          </cell>
          <cell r="E39">
            <v>20866.5</v>
          </cell>
        </row>
        <row r="40">
          <cell r="C40">
            <v>21453</v>
          </cell>
          <cell r="E40">
            <v>21583.5</v>
          </cell>
        </row>
        <row r="41">
          <cell r="C41">
            <v>22241</v>
          </cell>
          <cell r="E41">
            <v>21847</v>
          </cell>
        </row>
        <row r="42">
          <cell r="C42">
            <v>23275</v>
          </cell>
          <cell r="E42">
            <v>22758</v>
          </cell>
        </row>
        <row r="43">
          <cell r="C43">
            <v>23275</v>
          </cell>
          <cell r="E43">
            <v>22494.5</v>
          </cell>
        </row>
        <row r="44">
          <cell r="C44">
            <v>24405</v>
          </cell>
          <cell r="E44">
            <v>23840</v>
          </cell>
        </row>
        <row r="45">
          <cell r="C45">
            <v>25350</v>
          </cell>
          <cell r="E45">
            <v>24877.5</v>
          </cell>
        </row>
        <row r="46">
          <cell r="C46">
            <v>26359</v>
          </cell>
          <cell r="E46">
            <v>25854.5</v>
          </cell>
        </row>
        <row r="47">
          <cell r="C47">
            <v>26359</v>
          </cell>
          <cell r="E47">
            <v>24817</v>
          </cell>
        </row>
        <row r="48">
          <cell r="C48">
            <v>27483</v>
          </cell>
          <cell r="E48">
            <v>26921</v>
          </cell>
        </row>
        <row r="49">
          <cell r="C49">
            <v>28778</v>
          </cell>
          <cell r="E49">
            <v>28130.5</v>
          </cell>
        </row>
        <row r="50">
          <cell r="C50">
            <v>28076</v>
          </cell>
          <cell r="E50">
            <v>28427</v>
          </cell>
        </row>
        <row r="51">
          <cell r="C51">
            <v>28076</v>
          </cell>
          <cell r="E51">
            <v>27217.5</v>
          </cell>
        </row>
        <row r="52">
          <cell r="C52">
            <v>28035</v>
          </cell>
          <cell r="E52">
            <v>28055.5</v>
          </cell>
        </row>
        <row r="53">
          <cell r="C53">
            <v>28663</v>
          </cell>
          <cell r="E53">
            <v>28349</v>
          </cell>
        </row>
        <row r="54">
          <cell r="C54">
            <v>31387</v>
          </cell>
          <cell r="E54">
            <v>30025</v>
          </cell>
        </row>
        <row r="55">
          <cell r="C55">
            <v>31387</v>
          </cell>
          <cell r="E55">
            <v>29731.5</v>
          </cell>
        </row>
        <row r="56">
          <cell r="C56">
            <v>31387</v>
          </cell>
          <cell r="E56">
            <v>26550.5</v>
          </cell>
        </row>
        <row r="78">
          <cell r="E78">
            <v>96.047874329884053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_інф"/>
      <sheetName val="All"/>
      <sheetName val="Усі (ВЧА кіл-ть і вартість ІС)"/>
      <sheetName val="Щоденний притік-відтік капіталу"/>
      <sheetName val="Золото+депози_рік_2006-2009"/>
      <sheetName val="Золото+депози+ПФТС_місяць"/>
      <sheetName val="Золото+депози+ПФТС_2009"/>
      <sheetName val="табл1"/>
      <sheetName val="табл2"/>
      <sheetName val="рис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_інф"/>
      <sheetName val="All"/>
      <sheetName val="Усі (ВЧА кіл-ть і вартість ІС)"/>
      <sheetName val="Щоденний притік-відтік капіталу"/>
      <sheetName val="Золото+депози_рік_2006-2009"/>
      <sheetName val="Золото+депози+ПФТС_місяць"/>
      <sheetName val="Золото+депози+ПФТС_2009"/>
      <sheetName val="табл1"/>
      <sheetName val="табл2"/>
      <sheetName val="рис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.7(2000)"/>
      <sheetName val="6.7(2001)"/>
      <sheetName val="6.7(%)"/>
      <sheetName val="6.7%(за валютами)"/>
      <sheetName val="6.7%(за видами)"/>
      <sheetName val="6.7"/>
      <sheetName val="6.7 (групи)"/>
      <sheetName val="146024"/>
      <sheetName val="14602E"/>
      <sheetName val="14602F"/>
      <sheetName val="14602G"/>
      <sheetName val="Пром.вир-во"/>
      <sheetName val="ІЦ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C1" t="str">
            <v>V00</v>
          </cell>
          <cell r="D1" t="str">
            <v>V01</v>
          </cell>
          <cell r="E1" t="str">
            <v>V02+V03</v>
          </cell>
          <cell r="F1" t="str">
            <v>V08</v>
          </cell>
          <cell r="G1" t="str">
            <v>V12</v>
          </cell>
          <cell r="H1" t="str">
            <v>V09</v>
          </cell>
          <cell r="I1" t="str">
            <v>V13</v>
          </cell>
          <cell r="J1" t="str">
            <v>V10+V11</v>
          </cell>
          <cell r="K1" t="str">
            <v>V14+V15</v>
          </cell>
        </row>
        <row r="8">
          <cell r="A8" t="str">
            <v xml:space="preserve"> Усього</v>
          </cell>
          <cell r="B8">
            <v>37384.217799999999</v>
          </cell>
          <cell r="C8">
            <v>17870.764800000001</v>
          </cell>
          <cell r="D8">
            <v>13842.7415</v>
          </cell>
          <cell r="E8">
            <v>4028.0233000000003</v>
          </cell>
          <cell r="F8">
            <v>19513.453000000001</v>
          </cell>
          <cell r="G8">
            <v>9034.2363000000005</v>
          </cell>
          <cell r="H8">
            <v>11565.780200000001</v>
          </cell>
          <cell r="I8">
            <v>5321.7</v>
          </cell>
          <cell r="J8">
            <v>7947.6727999999994</v>
          </cell>
          <cell r="K8">
            <v>3712.5363000000002</v>
          </cell>
        </row>
        <row r="10">
          <cell r="A10" t="str">
            <v>1. Кошти суб'єктів господарювання</v>
          </cell>
          <cell r="B10">
            <v>18381.924800000001</v>
          </cell>
          <cell r="C10">
            <v>12909.1414</v>
          </cell>
          <cell r="D10">
            <v>10351.246999999999</v>
          </cell>
          <cell r="E10">
            <v>2557.8944000000001</v>
          </cell>
          <cell r="F10">
            <v>5472.7834000000003</v>
          </cell>
          <cell r="G10">
            <v>1974.4153999999994</v>
          </cell>
          <cell r="H10">
            <v>3656.9413</v>
          </cell>
          <cell r="I10">
            <v>1303.6792999999996</v>
          </cell>
          <cell r="J10">
            <v>1815.8420999999998</v>
          </cell>
          <cell r="K10">
            <v>670.73609999999996</v>
          </cell>
        </row>
        <row r="11">
          <cell r="A11" t="str">
            <v>01*</v>
          </cell>
          <cell r="B11">
            <v>471.24650000000003</v>
          </cell>
          <cell r="C11">
            <v>365.44570000000004</v>
          </cell>
          <cell r="D11">
            <v>343.49440000000004</v>
          </cell>
          <cell r="E11">
            <v>21.9513</v>
          </cell>
          <cell r="F11">
            <v>105.8008</v>
          </cell>
          <cell r="G11">
            <v>28.432300000000001</v>
          </cell>
          <cell r="H11">
            <v>101.0972</v>
          </cell>
          <cell r="I11">
            <v>27.008500000000002</v>
          </cell>
          <cell r="J11">
            <v>4.7036000000000007</v>
          </cell>
          <cell r="K11">
            <v>1.4238</v>
          </cell>
        </row>
        <row r="12">
          <cell r="A12" t="str">
            <v>02*</v>
          </cell>
          <cell r="B12">
            <v>15.856800000000002</v>
          </cell>
          <cell r="C12">
            <v>15.686300000000001</v>
          </cell>
          <cell r="D12">
            <v>13.0989</v>
          </cell>
          <cell r="E12">
            <v>2.5874000000000006</v>
          </cell>
          <cell r="F12">
            <v>0.17050000000000001</v>
          </cell>
          <cell r="G12">
            <v>0</v>
          </cell>
          <cell r="H12">
            <v>0.17050000000000001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Сільське господарство, мисливство та лісове господарство</v>
          </cell>
          <cell r="B13">
            <v>487.10330000000005</v>
          </cell>
          <cell r="C13">
            <v>381.13200000000006</v>
          </cell>
          <cell r="D13">
            <v>356.59330000000006</v>
          </cell>
          <cell r="E13">
            <v>24.538699999999999</v>
          </cell>
          <cell r="F13">
            <v>105.9713</v>
          </cell>
          <cell r="G13">
            <v>28.432300000000001</v>
          </cell>
          <cell r="H13">
            <v>101.2677</v>
          </cell>
          <cell r="I13">
            <v>27.008500000000002</v>
          </cell>
          <cell r="J13">
            <v>4.7036000000000007</v>
          </cell>
          <cell r="K13">
            <v>1.4238</v>
          </cell>
        </row>
        <row r="14">
          <cell r="A14" t="str">
            <v>05*</v>
          </cell>
          <cell r="B14">
            <v>8.7887000000000004</v>
          </cell>
          <cell r="C14">
            <v>6.8928000000000003</v>
          </cell>
          <cell r="D14">
            <v>5.8215000000000003</v>
          </cell>
          <cell r="E14">
            <v>1.0712999999999999</v>
          </cell>
          <cell r="F14">
            <v>1.8959000000000001</v>
          </cell>
          <cell r="G14">
            <v>5.79E-2</v>
          </cell>
          <cell r="H14">
            <v>1.8959000000000001</v>
          </cell>
          <cell r="I14">
            <v>5.79E-2</v>
          </cell>
          <cell r="J14">
            <v>0</v>
          </cell>
          <cell r="K14">
            <v>0</v>
          </cell>
        </row>
        <row r="15">
          <cell r="A15" t="str">
            <v>Рибне господарство</v>
          </cell>
          <cell r="B15">
            <v>8.7887000000000004</v>
          </cell>
          <cell r="C15">
            <v>6.8928000000000003</v>
          </cell>
          <cell r="D15">
            <v>5.8215000000000003</v>
          </cell>
          <cell r="E15">
            <v>1.0712999999999999</v>
          </cell>
          <cell r="F15">
            <v>1.8959000000000001</v>
          </cell>
          <cell r="G15">
            <v>5.79E-2</v>
          </cell>
          <cell r="H15">
            <v>1.8959000000000001</v>
          </cell>
          <cell r="I15">
            <v>5.79E-2</v>
          </cell>
          <cell r="J15">
            <v>0</v>
          </cell>
          <cell r="K15">
            <v>0</v>
          </cell>
        </row>
        <row r="16">
          <cell r="A16" t="str">
            <v>10*</v>
          </cell>
          <cell r="B16">
            <v>92.301999999999992</v>
          </cell>
          <cell r="C16">
            <v>33.828800000000001</v>
          </cell>
          <cell r="D16">
            <v>30.609200000000001</v>
          </cell>
          <cell r="E16">
            <v>3.2196000000000002</v>
          </cell>
          <cell r="F16">
            <v>58.473199999999999</v>
          </cell>
          <cell r="G16">
            <v>57.251100000000001</v>
          </cell>
          <cell r="H16">
            <v>3.9596</v>
          </cell>
          <cell r="I16">
            <v>3.9270999999999998</v>
          </cell>
          <cell r="J16">
            <v>54.513599999999997</v>
          </cell>
          <cell r="K16">
            <v>53.323999999999998</v>
          </cell>
        </row>
        <row r="17">
          <cell r="A17" t="str">
            <v>11*</v>
          </cell>
          <cell r="B17">
            <v>87.993700000000018</v>
          </cell>
          <cell r="C17">
            <v>38.512700000000002</v>
          </cell>
          <cell r="D17">
            <v>31.207900000000002</v>
          </cell>
          <cell r="E17">
            <v>7.3048000000000002</v>
          </cell>
          <cell r="F17">
            <v>49.481000000000009</v>
          </cell>
          <cell r="G17">
            <v>8.3765000000000001</v>
          </cell>
          <cell r="H17">
            <v>38.020300000000006</v>
          </cell>
          <cell r="I17">
            <v>6.5223000000000004</v>
          </cell>
          <cell r="J17">
            <v>11.460700000000001</v>
          </cell>
          <cell r="K17">
            <v>1.8542000000000001</v>
          </cell>
        </row>
        <row r="18">
          <cell r="A18" t="str">
            <v>12*</v>
          </cell>
          <cell r="B18">
            <v>0.23550000000000001</v>
          </cell>
          <cell r="C18">
            <v>0.23550000000000001</v>
          </cell>
          <cell r="D18">
            <v>0.23</v>
          </cell>
          <cell r="E18">
            <v>5.4999999999999997E-3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>13*</v>
          </cell>
          <cell r="B19">
            <v>23.623100000000001</v>
          </cell>
          <cell r="C19">
            <v>16.119900000000001</v>
          </cell>
          <cell r="D19">
            <v>5.9142000000000001</v>
          </cell>
          <cell r="E19">
            <v>10.2057</v>
          </cell>
          <cell r="F19">
            <v>7.5032000000000005</v>
          </cell>
          <cell r="G19">
            <v>0.61</v>
          </cell>
          <cell r="H19">
            <v>1.4455</v>
          </cell>
          <cell r="I19">
            <v>0.61</v>
          </cell>
          <cell r="J19">
            <v>6.0577000000000005</v>
          </cell>
          <cell r="K19">
            <v>0</v>
          </cell>
        </row>
        <row r="20">
          <cell r="A20" t="str">
            <v>14*</v>
          </cell>
          <cell r="B20">
            <v>69.039900000000003</v>
          </cell>
          <cell r="C20">
            <v>36.8626</v>
          </cell>
          <cell r="D20">
            <v>22.271699999999999</v>
          </cell>
          <cell r="E20">
            <v>14.5909</v>
          </cell>
          <cell r="F20">
            <v>32.177300000000002</v>
          </cell>
          <cell r="G20">
            <v>3.9039000000000001</v>
          </cell>
          <cell r="H20">
            <v>12.8971</v>
          </cell>
          <cell r="I20">
            <v>1.2205999999999999</v>
          </cell>
          <cell r="J20">
            <v>19.280200000000001</v>
          </cell>
          <cell r="K20">
            <v>2.6833</v>
          </cell>
        </row>
        <row r="21">
          <cell r="A21" t="str">
            <v>Добувна промисловість</v>
          </cell>
          <cell r="B21">
            <v>273.19420000000002</v>
          </cell>
          <cell r="C21">
            <v>125.5595</v>
          </cell>
          <cell r="D21">
            <v>90.23299999999999</v>
          </cell>
          <cell r="E21">
            <v>35.326499999999996</v>
          </cell>
          <cell r="F21">
            <v>147.63470000000001</v>
          </cell>
          <cell r="G21">
            <v>70.141500000000008</v>
          </cell>
          <cell r="H21">
            <v>56.322500000000012</v>
          </cell>
          <cell r="I21">
            <v>12.28</v>
          </cell>
          <cell r="J21">
            <v>91.31219999999999</v>
          </cell>
          <cell r="K21">
            <v>57.861499999999999</v>
          </cell>
        </row>
        <row r="22">
          <cell r="A22" t="str">
            <v>15*</v>
          </cell>
          <cell r="B22">
            <v>538.13609999999994</v>
          </cell>
          <cell r="C22">
            <v>350.93520000000001</v>
          </cell>
          <cell r="D22">
            <v>260.24099999999999</v>
          </cell>
          <cell r="E22">
            <v>90.694200000000009</v>
          </cell>
          <cell r="F22">
            <v>187.20089999999999</v>
          </cell>
          <cell r="G22">
            <v>39.383499999999998</v>
          </cell>
          <cell r="H22">
            <v>149.98579999999998</v>
          </cell>
          <cell r="I22">
            <v>37.531099999999995</v>
          </cell>
          <cell r="J22">
            <v>37.215100000000007</v>
          </cell>
          <cell r="K22">
            <v>1.8524</v>
          </cell>
        </row>
        <row r="23">
          <cell r="A23" t="str">
            <v>16*</v>
          </cell>
          <cell r="B23">
            <v>23.3886</v>
          </cell>
          <cell r="C23">
            <v>11.3407</v>
          </cell>
          <cell r="D23">
            <v>9.8801000000000005</v>
          </cell>
          <cell r="E23">
            <v>1.4605999999999999</v>
          </cell>
          <cell r="F23">
            <v>12.0479</v>
          </cell>
          <cell r="G23">
            <v>0</v>
          </cell>
          <cell r="H23">
            <v>12.0479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17*</v>
          </cell>
          <cell r="B24">
            <v>31.197600000000001</v>
          </cell>
          <cell r="C24">
            <v>23.571400000000001</v>
          </cell>
          <cell r="D24">
            <v>18.0061</v>
          </cell>
          <cell r="E24">
            <v>5.5652999999999997</v>
          </cell>
          <cell r="F24">
            <v>7.6261999999999999</v>
          </cell>
          <cell r="G24">
            <v>2.9685999999999999</v>
          </cell>
          <cell r="H24">
            <v>6.9744999999999999</v>
          </cell>
          <cell r="I24">
            <v>2.9120999999999997</v>
          </cell>
          <cell r="J24">
            <v>0.65170000000000006</v>
          </cell>
          <cell r="K24">
            <v>5.6500000000000002E-2</v>
          </cell>
        </row>
        <row r="25">
          <cell r="A25" t="str">
            <v>18*</v>
          </cell>
          <cell r="B25">
            <v>35.1008</v>
          </cell>
          <cell r="C25">
            <v>29.735600000000002</v>
          </cell>
          <cell r="D25">
            <v>19.564700000000002</v>
          </cell>
          <cell r="E25">
            <v>10.1709</v>
          </cell>
          <cell r="F25">
            <v>5.3651999999999997</v>
          </cell>
          <cell r="G25">
            <v>2.1890999999999998</v>
          </cell>
          <cell r="H25">
            <v>4.5758999999999999</v>
          </cell>
          <cell r="I25">
            <v>2.1890999999999998</v>
          </cell>
          <cell r="J25">
            <v>0.7893</v>
          </cell>
          <cell r="K25">
            <v>0</v>
          </cell>
        </row>
        <row r="26">
          <cell r="A26" t="str">
            <v>19*</v>
          </cell>
          <cell r="B26">
            <v>8.9374000000000002</v>
          </cell>
          <cell r="C26">
            <v>7.7007000000000003</v>
          </cell>
          <cell r="D26">
            <v>6.2587000000000002</v>
          </cell>
          <cell r="E26">
            <v>1.4419999999999999</v>
          </cell>
          <cell r="F26">
            <v>1.2367000000000001</v>
          </cell>
          <cell r="G26">
            <v>0.59550000000000003</v>
          </cell>
          <cell r="H26">
            <v>1.2314000000000001</v>
          </cell>
          <cell r="I26">
            <v>0.59550000000000003</v>
          </cell>
          <cell r="J26">
            <v>5.3E-3</v>
          </cell>
          <cell r="K26">
            <v>0</v>
          </cell>
        </row>
        <row r="27">
          <cell r="A27" t="str">
            <v>20*</v>
          </cell>
          <cell r="B27">
            <v>65.872900000000001</v>
          </cell>
          <cell r="C27">
            <v>49.623899999999999</v>
          </cell>
          <cell r="D27">
            <v>30.0029</v>
          </cell>
          <cell r="E27">
            <v>19.620999999999999</v>
          </cell>
          <cell r="F27">
            <v>16.248999999999999</v>
          </cell>
          <cell r="G27">
            <v>1.5082</v>
          </cell>
          <cell r="H27">
            <v>6.6511000000000005</v>
          </cell>
          <cell r="I27">
            <v>0.36860000000000004</v>
          </cell>
          <cell r="J27">
            <v>9.5978999999999992</v>
          </cell>
          <cell r="K27">
            <v>1.1395999999999999</v>
          </cell>
        </row>
        <row r="28">
          <cell r="A28" t="str">
            <v>21*</v>
          </cell>
          <cell r="B28">
            <v>74.192299999999989</v>
          </cell>
          <cell r="C28">
            <v>25.854500000000002</v>
          </cell>
          <cell r="D28">
            <v>20.9131</v>
          </cell>
          <cell r="E28">
            <v>4.9414000000000007</v>
          </cell>
          <cell r="F28">
            <v>48.337799999999994</v>
          </cell>
          <cell r="G28">
            <v>1.7605</v>
          </cell>
          <cell r="H28">
            <v>13.403799999999999</v>
          </cell>
          <cell r="I28">
            <v>1.7605</v>
          </cell>
          <cell r="J28">
            <v>34.933999999999997</v>
          </cell>
          <cell r="K28">
            <v>0</v>
          </cell>
        </row>
        <row r="29">
          <cell r="A29" t="str">
            <v>22*</v>
          </cell>
          <cell r="B29">
            <v>182.3511</v>
          </cell>
          <cell r="C29">
            <v>137.0958</v>
          </cell>
          <cell r="D29">
            <v>119.4464</v>
          </cell>
          <cell r="E29">
            <v>17.6494</v>
          </cell>
          <cell r="F29">
            <v>45.255299999999998</v>
          </cell>
          <cell r="G29">
            <v>20.497699999999998</v>
          </cell>
          <cell r="H29">
            <v>35.3367</v>
          </cell>
          <cell r="I29">
            <v>16.091799999999999</v>
          </cell>
          <cell r="J29">
            <v>9.9185999999999996</v>
          </cell>
          <cell r="K29">
            <v>4.4058999999999999</v>
          </cell>
        </row>
        <row r="30">
          <cell r="A30" t="str">
            <v>23*</v>
          </cell>
          <cell r="B30">
            <v>359.13469999999995</v>
          </cell>
          <cell r="C30">
            <v>232.24749999999997</v>
          </cell>
          <cell r="D30">
            <v>216.64339999999999</v>
          </cell>
          <cell r="E30">
            <v>15.604100000000001</v>
          </cell>
          <cell r="F30">
            <v>126.88720000000001</v>
          </cell>
          <cell r="G30">
            <v>38.500700000000002</v>
          </cell>
          <cell r="H30">
            <v>12.088200000000001</v>
          </cell>
          <cell r="I30">
            <v>2.4605000000000001</v>
          </cell>
          <cell r="J30">
            <v>114.79900000000001</v>
          </cell>
          <cell r="K30">
            <v>36.040199999999999</v>
          </cell>
        </row>
        <row r="31">
          <cell r="A31" t="str">
            <v>24*</v>
          </cell>
          <cell r="B31">
            <v>240.9554</v>
          </cell>
          <cell r="C31">
            <v>129.7825</v>
          </cell>
          <cell r="D31">
            <v>74.418399999999991</v>
          </cell>
          <cell r="E31">
            <v>55.364100000000001</v>
          </cell>
          <cell r="F31">
            <v>111.1729</v>
          </cell>
          <cell r="G31">
            <v>15.550999999999998</v>
          </cell>
          <cell r="H31">
            <v>80.555399999999992</v>
          </cell>
          <cell r="I31">
            <v>12.8104</v>
          </cell>
          <cell r="J31">
            <v>30.6175</v>
          </cell>
          <cell r="K31">
            <v>2.7405999999999997</v>
          </cell>
        </row>
        <row r="32">
          <cell r="A32" t="str">
            <v>25*</v>
          </cell>
          <cell r="B32">
            <v>40.492399999999996</v>
          </cell>
          <cell r="C32">
            <v>27.571299999999997</v>
          </cell>
          <cell r="D32">
            <v>22.548299999999998</v>
          </cell>
          <cell r="E32">
            <v>5.0230000000000006</v>
          </cell>
          <cell r="F32">
            <v>12.921100000000001</v>
          </cell>
          <cell r="G32">
            <v>3.8939999999999997</v>
          </cell>
          <cell r="H32">
            <v>8.2415000000000003</v>
          </cell>
          <cell r="I32">
            <v>0.3</v>
          </cell>
          <cell r="J32">
            <v>4.6796000000000006</v>
          </cell>
          <cell r="K32">
            <v>3.5939999999999999</v>
          </cell>
        </row>
        <row r="33">
          <cell r="A33" t="str">
            <v>26*</v>
          </cell>
          <cell r="B33">
            <v>188.39769999999999</v>
          </cell>
          <cell r="C33">
            <v>94.589299999999994</v>
          </cell>
          <cell r="D33">
            <v>76.709999999999994</v>
          </cell>
          <cell r="E33">
            <v>17.879300000000001</v>
          </cell>
          <cell r="F33">
            <v>93.808400000000006</v>
          </cell>
          <cell r="G33">
            <v>44.751999999999995</v>
          </cell>
          <cell r="H33">
            <v>78.746300000000005</v>
          </cell>
          <cell r="I33">
            <v>43.593199999999996</v>
          </cell>
          <cell r="J33">
            <v>15.062099999999999</v>
          </cell>
          <cell r="K33">
            <v>1.1588000000000001</v>
          </cell>
        </row>
        <row r="34">
          <cell r="A34" t="str">
            <v>27*</v>
          </cell>
          <cell r="B34">
            <v>241.10130000000001</v>
          </cell>
          <cell r="C34">
            <v>184.35920000000002</v>
          </cell>
          <cell r="D34">
            <v>31.8796</v>
          </cell>
          <cell r="E34">
            <v>152.4796</v>
          </cell>
          <cell r="F34">
            <v>56.742100000000001</v>
          </cell>
          <cell r="G34">
            <v>9.7070000000000007</v>
          </cell>
          <cell r="H34">
            <v>7.0841000000000003</v>
          </cell>
          <cell r="I34">
            <v>3.6243000000000003</v>
          </cell>
          <cell r="J34">
            <v>49.658000000000001</v>
          </cell>
          <cell r="K34">
            <v>6.0827</v>
          </cell>
        </row>
        <row r="35">
          <cell r="A35" t="str">
            <v>28*</v>
          </cell>
          <cell r="B35">
            <v>71.840500000000006</v>
          </cell>
          <cell r="C35">
            <v>51.762600000000006</v>
          </cell>
          <cell r="D35">
            <v>42.900400000000005</v>
          </cell>
          <cell r="E35">
            <v>8.8621999999999996</v>
          </cell>
          <cell r="F35">
            <v>20.0779</v>
          </cell>
          <cell r="G35">
            <v>12.2845</v>
          </cell>
          <cell r="H35">
            <v>16.8612</v>
          </cell>
          <cell r="I35">
            <v>10.757299999999999</v>
          </cell>
          <cell r="J35">
            <v>3.2166999999999999</v>
          </cell>
          <cell r="K35">
            <v>1.5272000000000001</v>
          </cell>
        </row>
        <row r="36">
          <cell r="A36" t="str">
            <v>29*</v>
          </cell>
          <cell r="B36">
            <v>591.80330000000004</v>
          </cell>
          <cell r="C36">
            <v>289.76489999999995</v>
          </cell>
          <cell r="D36">
            <v>171.18929999999997</v>
          </cell>
          <cell r="E36">
            <v>118.57559999999999</v>
          </cell>
          <cell r="F36">
            <v>302.03840000000002</v>
          </cell>
          <cell r="G36">
            <v>140.36290000000002</v>
          </cell>
          <cell r="H36">
            <v>108.88210000000001</v>
          </cell>
          <cell r="I36">
            <v>49.766599999999997</v>
          </cell>
          <cell r="J36">
            <v>193.15630000000002</v>
          </cell>
          <cell r="K36">
            <v>90.596300000000014</v>
          </cell>
        </row>
        <row r="37">
          <cell r="A37" t="str">
            <v>30*</v>
          </cell>
          <cell r="B37">
            <v>28.416600000000003</v>
          </cell>
          <cell r="C37">
            <v>22.578300000000002</v>
          </cell>
          <cell r="D37">
            <v>21.137900000000002</v>
          </cell>
          <cell r="E37">
            <v>1.4404000000000001</v>
          </cell>
          <cell r="F37">
            <v>5.8382999999999994</v>
          </cell>
          <cell r="G37">
            <v>1.1519999999999999</v>
          </cell>
          <cell r="H37">
            <v>5.3796999999999997</v>
          </cell>
          <cell r="I37">
            <v>1.1519999999999999</v>
          </cell>
          <cell r="J37">
            <v>0.45860000000000001</v>
          </cell>
          <cell r="K37">
            <v>0</v>
          </cell>
        </row>
        <row r="38">
          <cell r="A38" t="str">
            <v>31*</v>
          </cell>
          <cell r="B38">
            <v>87.926700000000011</v>
          </cell>
          <cell r="C38">
            <v>66.377800000000008</v>
          </cell>
          <cell r="D38">
            <v>45.242800000000003</v>
          </cell>
          <cell r="E38">
            <v>21.135000000000002</v>
          </cell>
          <cell r="F38">
            <v>21.548900000000003</v>
          </cell>
          <cell r="G38">
            <v>4.1635</v>
          </cell>
          <cell r="H38">
            <v>15.264700000000001</v>
          </cell>
          <cell r="I38">
            <v>4.1635</v>
          </cell>
          <cell r="J38">
            <v>6.2842000000000002</v>
          </cell>
          <cell r="K38">
            <v>0</v>
          </cell>
        </row>
        <row r="39">
          <cell r="A39" t="str">
            <v>32*</v>
          </cell>
          <cell r="B39">
            <v>265.74900000000002</v>
          </cell>
          <cell r="C39">
            <v>109.9975</v>
          </cell>
          <cell r="D39">
            <v>26.513500000000001</v>
          </cell>
          <cell r="E39">
            <v>83.484000000000009</v>
          </cell>
          <cell r="F39">
            <v>155.75150000000002</v>
          </cell>
          <cell r="G39">
            <v>46.8215</v>
          </cell>
          <cell r="H39">
            <v>36.573800000000006</v>
          </cell>
          <cell r="I39">
            <v>16.164000000000001</v>
          </cell>
          <cell r="J39">
            <v>119.1777</v>
          </cell>
          <cell r="K39">
            <v>30.657499999999999</v>
          </cell>
        </row>
        <row r="40">
          <cell r="A40" t="str">
            <v>33*</v>
          </cell>
          <cell r="B40">
            <v>35.468599999999995</v>
          </cell>
          <cell r="C40">
            <v>28.995499999999996</v>
          </cell>
          <cell r="D40">
            <v>26.493299999999998</v>
          </cell>
          <cell r="E40">
            <v>2.5021999999999998</v>
          </cell>
          <cell r="F40">
            <v>6.4731000000000005</v>
          </cell>
          <cell r="G40">
            <v>0.89349999999999996</v>
          </cell>
          <cell r="H40">
            <v>5.8908000000000005</v>
          </cell>
          <cell r="I40">
            <v>0.89349999999999996</v>
          </cell>
          <cell r="J40">
            <v>0.58229999999999993</v>
          </cell>
          <cell r="K40">
            <v>0</v>
          </cell>
        </row>
        <row r="41">
          <cell r="A41" t="str">
            <v>34*</v>
          </cell>
          <cell r="B41">
            <v>146.0847</v>
          </cell>
          <cell r="C41">
            <v>97.85799999999999</v>
          </cell>
          <cell r="D41">
            <v>68.718399999999988</v>
          </cell>
          <cell r="E41">
            <v>29.139599999999998</v>
          </cell>
          <cell r="F41">
            <v>48.226699999999994</v>
          </cell>
          <cell r="G41">
            <v>11.696</v>
          </cell>
          <cell r="H41">
            <v>36.138199999999998</v>
          </cell>
          <cell r="I41">
            <v>11.696</v>
          </cell>
          <cell r="J41">
            <v>12.0885</v>
          </cell>
          <cell r="K41">
            <v>0</v>
          </cell>
        </row>
        <row r="42">
          <cell r="A42" t="str">
            <v>35*</v>
          </cell>
          <cell r="B42">
            <v>135.49619999999999</v>
          </cell>
          <cell r="C42">
            <v>75.490600000000001</v>
          </cell>
          <cell r="D42">
            <v>41.893000000000001</v>
          </cell>
          <cell r="E42">
            <v>33.5976</v>
          </cell>
          <cell r="F42">
            <v>60.005600000000001</v>
          </cell>
          <cell r="G42">
            <v>16.484200000000001</v>
          </cell>
          <cell r="H42">
            <v>28.162500000000001</v>
          </cell>
          <cell r="I42">
            <v>12.176</v>
          </cell>
          <cell r="J42">
            <v>31.8431</v>
          </cell>
          <cell r="K42">
            <v>4.3082000000000003</v>
          </cell>
        </row>
        <row r="43">
          <cell r="A43" t="str">
            <v>36*</v>
          </cell>
          <cell r="B43">
            <v>51.955500000000001</v>
          </cell>
          <cell r="C43">
            <v>44.481900000000003</v>
          </cell>
          <cell r="D43">
            <v>36.633900000000004</v>
          </cell>
          <cell r="E43">
            <v>7.8480000000000008</v>
          </cell>
          <cell r="F43">
            <v>7.4735999999999994</v>
          </cell>
          <cell r="G43">
            <v>0.42180000000000001</v>
          </cell>
          <cell r="H43">
            <v>3.3102</v>
          </cell>
          <cell r="I43">
            <v>0.39510000000000001</v>
          </cell>
          <cell r="J43">
            <v>4.1633999999999993</v>
          </cell>
          <cell r="K43">
            <v>2.6699999999999998E-2</v>
          </cell>
        </row>
        <row r="44">
          <cell r="A44" t="str">
            <v>37*</v>
          </cell>
          <cell r="B44">
            <v>70.926500000000004</v>
          </cell>
          <cell r="C44">
            <v>53.5334</v>
          </cell>
          <cell r="D44">
            <v>36.665199999999999</v>
          </cell>
          <cell r="E44">
            <v>16.868199999999998</v>
          </cell>
          <cell r="F44">
            <v>17.3931</v>
          </cell>
          <cell r="G44">
            <v>4.8620000000000001</v>
          </cell>
          <cell r="H44">
            <v>11.837299999999999</v>
          </cell>
          <cell r="I44">
            <v>3.6021000000000001</v>
          </cell>
          <cell r="J44">
            <v>5.5558000000000005</v>
          </cell>
          <cell r="K44">
            <v>1.2599</v>
          </cell>
        </row>
        <row r="45">
          <cell r="A45" t="str">
            <v xml:space="preserve">Обробна промисловість </v>
          </cell>
          <cell r="B45">
            <v>3514.9258999999997</v>
          </cell>
          <cell r="C45">
            <v>2145.2480999999998</v>
          </cell>
          <cell r="D45">
            <v>1423.9004</v>
          </cell>
          <cell r="E45">
            <v>721.34769999999992</v>
          </cell>
          <cell r="F45">
            <v>1369.6777999999999</v>
          </cell>
          <cell r="G45">
            <v>420.44970000000012</v>
          </cell>
          <cell r="H45">
            <v>685.22309999999993</v>
          </cell>
          <cell r="I45">
            <v>235.00319999999994</v>
          </cell>
          <cell r="J45">
            <v>684.4547</v>
          </cell>
          <cell r="K45">
            <v>185.44650000000001</v>
          </cell>
        </row>
        <row r="46">
          <cell r="A46" t="str">
            <v>40*</v>
          </cell>
          <cell r="B46">
            <v>615.73230000000001</v>
          </cell>
          <cell r="C46">
            <v>494.34629999999999</v>
          </cell>
          <cell r="D46">
            <v>479.13779999999997</v>
          </cell>
          <cell r="E46">
            <v>15.208500000000001</v>
          </cell>
          <cell r="F46">
            <v>121.386</v>
          </cell>
          <cell r="G46">
            <v>17.174300000000002</v>
          </cell>
          <cell r="H46">
            <v>110.3901</v>
          </cell>
          <cell r="I46">
            <v>11.010200000000001</v>
          </cell>
          <cell r="J46">
            <v>10.995899999999999</v>
          </cell>
          <cell r="K46">
            <v>6.1641000000000004</v>
          </cell>
        </row>
        <row r="47">
          <cell r="A47" t="str">
            <v>41*</v>
          </cell>
          <cell r="B47">
            <v>22.824899999999996</v>
          </cell>
          <cell r="C47">
            <v>20.755899999999997</v>
          </cell>
          <cell r="D47">
            <v>17.108799999999999</v>
          </cell>
          <cell r="E47">
            <v>3.6471</v>
          </cell>
          <cell r="F47">
            <v>2.069</v>
          </cell>
          <cell r="G47">
            <v>0</v>
          </cell>
          <cell r="H47">
            <v>1.3265</v>
          </cell>
          <cell r="I47">
            <v>0</v>
          </cell>
          <cell r="J47">
            <v>0.74250000000000005</v>
          </cell>
          <cell r="K47">
            <v>0</v>
          </cell>
        </row>
        <row r="48">
          <cell r="A48" t="str">
            <v>Виробництво електроенергії, газу та води</v>
          </cell>
          <cell r="B48">
            <v>638.55719999999997</v>
          </cell>
          <cell r="C48">
            <v>515.10220000000004</v>
          </cell>
          <cell r="D48">
            <v>496.24659999999994</v>
          </cell>
          <cell r="E48">
            <v>18.855600000000003</v>
          </cell>
          <cell r="F48">
            <v>123.455</v>
          </cell>
          <cell r="G48">
            <v>17.174300000000002</v>
          </cell>
          <cell r="H48">
            <v>111.7166</v>
          </cell>
          <cell r="I48">
            <v>11.010200000000001</v>
          </cell>
          <cell r="J48">
            <v>11.738399999999999</v>
          </cell>
          <cell r="K48">
            <v>6.1641000000000004</v>
          </cell>
        </row>
        <row r="49">
          <cell r="A49" t="str">
            <v>45*</v>
          </cell>
          <cell r="B49">
            <v>860.14299999999992</v>
          </cell>
          <cell r="C49">
            <v>706.68099999999993</v>
          </cell>
          <cell r="D49">
            <v>659.67049999999995</v>
          </cell>
          <cell r="E49">
            <v>47.0105</v>
          </cell>
          <cell r="F49">
            <v>153.46199999999999</v>
          </cell>
          <cell r="G49">
            <v>45.215800000000002</v>
          </cell>
          <cell r="H49">
            <v>134.08589999999998</v>
          </cell>
          <cell r="I49">
            <v>42.365600000000001</v>
          </cell>
          <cell r="J49">
            <v>19.376099999999997</v>
          </cell>
          <cell r="K49">
            <v>2.8501999999999996</v>
          </cell>
        </row>
        <row r="50">
          <cell r="A50" t="str">
            <v>Будівництво</v>
          </cell>
          <cell r="B50">
            <v>860.14299999999992</v>
          </cell>
          <cell r="C50">
            <v>706.68099999999993</v>
          </cell>
          <cell r="D50">
            <v>659.67049999999995</v>
          </cell>
          <cell r="E50">
            <v>47.0105</v>
          </cell>
          <cell r="F50">
            <v>153.46199999999999</v>
          </cell>
          <cell r="G50">
            <v>45.215800000000002</v>
          </cell>
          <cell r="H50">
            <v>134.08589999999998</v>
          </cell>
          <cell r="I50">
            <v>42.365600000000001</v>
          </cell>
          <cell r="J50">
            <v>19.376099999999997</v>
          </cell>
          <cell r="K50">
            <v>2.8501999999999996</v>
          </cell>
        </row>
        <row r="51">
          <cell r="A51" t="str">
            <v>50*</v>
          </cell>
          <cell r="B51">
            <v>252.37569999999999</v>
          </cell>
          <cell r="C51">
            <v>218.3261</v>
          </cell>
          <cell r="D51">
            <v>197.40960000000001</v>
          </cell>
          <cell r="E51">
            <v>20.916499999999999</v>
          </cell>
          <cell r="F51">
            <v>34.049599999999998</v>
          </cell>
          <cell r="G51">
            <v>7.0783000000000005</v>
          </cell>
          <cell r="H51">
            <v>27.116</v>
          </cell>
          <cell r="I51">
            <v>6.9450000000000003</v>
          </cell>
          <cell r="J51">
            <v>6.9336000000000002</v>
          </cell>
          <cell r="K51">
            <v>0.1333</v>
          </cell>
        </row>
        <row r="52">
          <cell r="A52" t="str">
            <v>51*</v>
          </cell>
          <cell r="B52">
            <v>4008.9106000000002</v>
          </cell>
          <cell r="C52">
            <v>2894.7381</v>
          </cell>
          <cell r="D52">
            <v>2526.8973999999998</v>
          </cell>
          <cell r="E52">
            <v>367.84070000000003</v>
          </cell>
          <cell r="F52">
            <v>1114.1725000000001</v>
          </cell>
          <cell r="G52">
            <v>370.4117</v>
          </cell>
          <cell r="H52">
            <v>852.69560000000001</v>
          </cell>
          <cell r="I52">
            <v>269.53870000000001</v>
          </cell>
          <cell r="J52">
            <v>261.4769</v>
          </cell>
          <cell r="K52">
            <v>100.873</v>
          </cell>
        </row>
        <row r="53">
          <cell r="A53" t="str">
            <v>52*</v>
          </cell>
          <cell r="B53">
            <v>391.82489999999996</v>
          </cell>
          <cell r="C53">
            <v>341.85969999999998</v>
          </cell>
          <cell r="D53">
            <v>326.62979999999999</v>
          </cell>
          <cell r="E53">
            <v>15.229900000000001</v>
          </cell>
          <cell r="F53">
            <v>49.965199999999996</v>
          </cell>
          <cell r="G53">
            <v>12.313599999999999</v>
          </cell>
          <cell r="H53">
            <v>43.353099999999998</v>
          </cell>
          <cell r="I53">
            <v>6.7688999999999995</v>
          </cell>
          <cell r="J53">
            <v>6.6121000000000008</v>
          </cell>
          <cell r="K53">
            <v>5.5446999999999997</v>
          </cell>
        </row>
        <row r="54">
          <cell r="A54" t="str">
            <v>Оптова і роздрібна торгівля; торгівля транспортними засобами, послуги з ремонту</v>
          </cell>
          <cell r="B54">
            <v>4653.1111999999994</v>
          </cell>
          <cell r="C54">
            <v>3454.9238999999998</v>
          </cell>
          <cell r="D54">
            <v>3050.9367999999999</v>
          </cell>
          <cell r="E54">
            <v>403.9871</v>
          </cell>
          <cell r="F54">
            <v>1198.1873000000003</v>
          </cell>
          <cell r="G54">
            <v>389.80360000000002</v>
          </cell>
          <cell r="H54">
            <v>923.16470000000004</v>
          </cell>
          <cell r="I54">
            <v>283.25259999999997</v>
          </cell>
          <cell r="J54">
            <v>275.02260000000001</v>
          </cell>
          <cell r="K54">
            <v>106.55100000000002</v>
          </cell>
        </row>
        <row r="55">
          <cell r="A55" t="str">
            <v>55*</v>
          </cell>
          <cell r="B55">
            <v>74.522599999999997</v>
          </cell>
          <cell r="C55">
            <v>62.821899999999999</v>
          </cell>
          <cell r="D55">
            <v>48.552900000000001</v>
          </cell>
          <cell r="E55">
            <v>14.268999999999998</v>
          </cell>
          <cell r="F55">
            <v>11.700699999999999</v>
          </cell>
          <cell r="G55">
            <v>2.3813</v>
          </cell>
          <cell r="H55">
            <v>7.9573999999999998</v>
          </cell>
          <cell r="I55">
            <v>2.3813</v>
          </cell>
          <cell r="J55">
            <v>3.7433000000000001</v>
          </cell>
          <cell r="K55">
            <v>0</v>
          </cell>
        </row>
        <row r="56">
          <cell r="A56" t="str">
            <v>Готелі та ресторани</v>
          </cell>
          <cell r="B56">
            <v>74.522599999999997</v>
          </cell>
          <cell r="C56">
            <v>62.821899999999999</v>
          </cell>
          <cell r="D56">
            <v>48.552900000000001</v>
          </cell>
          <cell r="E56">
            <v>14.268999999999998</v>
          </cell>
          <cell r="F56">
            <v>11.700699999999999</v>
          </cell>
          <cell r="G56">
            <v>2.3813</v>
          </cell>
          <cell r="H56">
            <v>7.9573999999999998</v>
          </cell>
          <cell r="I56">
            <v>2.3813</v>
          </cell>
          <cell r="J56">
            <v>3.7433000000000001</v>
          </cell>
          <cell r="K56">
            <v>0</v>
          </cell>
        </row>
        <row r="57">
          <cell r="A57" t="str">
            <v>60*</v>
          </cell>
          <cell r="B57">
            <v>438.34739999999999</v>
          </cell>
          <cell r="C57">
            <v>372.928</v>
          </cell>
          <cell r="D57">
            <v>177.738</v>
          </cell>
          <cell r="E57">
            <v>195.19</v>
          </cell>
          <cell r="F57">
            <v>65.419399999999996</v>
          </cell>
          <cell r="G57">
            <v>47.499199999999995</v>
          </cell>
          <cell r="H57">
            <v>21.920300000000001</v>
          </cell>
          <cell r="I57">
            <v>7.4509999999999996</v>
          </cell>
          <cell r="J57">
            <v>43.499099999999999</v>
          </cell>
          <cell r="K57">
            <v>40.048199999999994</v>
          </cell>
        </row>
        <row r="58">
          <cell r="A58" t="str">
            <v>61*</v>
          </cell>
          <cell r="B58">
            <v>185.15299999999999</v>
          </cell>
          <cell r="C58">
            <v>119.3993</v>
          </cell>
          <cell r="D58">
            <v>17.384900000000002</v>
          </cell>
          <cell r="E58">
            <v>102.01439999999999</v>
          </cell>
          <cell r="F58">
            <v>65.753699999999995</v>
          </cell>
          <cell r="G58">
            <v>14.3111</v>
          </cell>
          <cell r="H58">
            <v>18.491</v>
          </cell>
          <cell r="I58">
            <v>1.7</v>
          </cell>
          <cell r="J58">
            <v>47.262699999999995</v>
          </cell>
          <cell r="K58">
            <v>12.6111</v>
          </cell>
        </row>
        <row r="59">
          <cell r="A59" t="str">
            <v>62*</v>
          </cell>
          <cell r="B59">
            <v>64.892600000000002</v>
          </cell>
          <cell r="C59">
            <v>50.388399999999997</v>
          </cell>
          <cell r="D59">
            <v>12.8469</v>
          </cell>
          <cell r="E59">
            <v>37.541499999999999</v>
          </cell>
          <cell r="F59">
            <v>14.504199999999999</v>
          </cell>
          <cell r="G59">
            <v>6.4824000000000002</v>
          </cell>
          <cell r="H59">
            <v>3.6321999999999997</v>
          </cell>
          <cell r="I59">
            <v>1.1499999999999999</v>
          </cell>
          <cell r="J59">
            <v>10.872</v>
          </cell>
          <cell r="K59">
            <v>5.3323999999999998</v>
          </cell>
        </row>
        <row r="60">
          <cell r="A60" t="str">
            <v>63*</v>
          </cell>
          <cell r="B60">
            <v>466.21710000000002</v>
          </cell>
          <cell r="C60">
            <v>323.77530000000002</v>
          </cell>
          <cell r="D60">
            <v>149.5196</v>
          </cell>
          <cell r="E60">
            <v>174.25569999999999</v>
          </cell>
          <cell r="F60">
            <v>142.4418</v>
          </cell>
          <cell r="G60">
            <v>64.036000000000001</v>
          </cell>
          <cell r="H60">
            <v>68.12339999999999</v>
          </cell>
          <cell r="I60">
            <v>34.282899999999998</v>
          </cell>
          <cell r="J60">
            <v>74.318400000000011</v>
          </cell>
          <cell r="K60">
            <v>29.7531</v>
          </cell>
        </row>
        <row r="61">
          <cell r="A61" t="str">
            <v>64*</v>
          </cell>
          <cell r="B61">
            <v>1200.9296999999999</v>
          </cell>
          <cell r="C61">
            <v>1105.8326</v>
          </cell>
          <cell r="D61">
            <v>984.75540000000001</v>
          </cell>
          <cell r="E61">
            <v>121.0772</v>
          </cell>
          <cell r="F61">
            <v>95.097099999999998</v>
          </cell>
          <cell r="G61">
            <v>41.787700000000001</v>
          </cell>
          <cell r="H61">
            <v>27.5639</v>
          </cell>
          <cell r="I61">
            <v>2.3527</v>
          </cell>
          <cell r="J61">
            <v>67.533199999999994</v>
          </cell>
          <cell r="K61">
            <v>39.435000000000002</v>
          </cell>
        </row>
        <row r="62">
          <cell r="A62" t="str">
            <v>Транспорт</v>
          </cell>
          <cell r="B62">
            <v>2355.5398</v>
          </cell>
          <cell r="C62">
            <v>1972.3235999999999</v>
          </cell>
          <cell r="D62">
            <v>1342.2447999999999</v>
          </cell>
          <cell r="E62">
            <v>630.0788</v>
          </cell>
          <cell r="F62">
            <v>383.21620000000001</v>
          </cell>
          <cell r="G62">
            <v>174.1164</v>
          </cell>
          <cell r="H62">
            <v>139.73079999999999</v>
          </cell>
          <cell r="I62">
            <v>46.936599999999999</v>
          </cell>
          <cell r="J62">
            <v>243.4854</v>
          </cell>
          <cell r="K62">
            <v>127.1798</v>
          </cell>
        </row>
        <row r="63">
          <cell r="A63" t="str">
            <v>65*</v>
          </cell>
          <cell r="B63">
            <v>265.80449999999996</v>
          </cell>
          <cell r="C63">
            <v>89.26339999999999</v>
          </cell>
          <cell r="D63">
            <v>52.3538</v>
          </cell>
          <cell r="E63">
            <v>36.909599999999998</v>
          </cell>
          <cell r="F63">
            <v>176.5411</v>
          </cell>
          <cell r="G63">
            <v>64.114699999999999</v>
          </cell>
          <cell r="H63">
            <v>100.5642</v>
          </cell>
          <cell r="I63">
            <v>57.962199999999996</v>
          </cell>
          <cell r="J63">
            <v>75.976900000000001</v>
          </cell>
          <cell r="K63">
            <v>6.1524999999999999</v>
          </cell>
        </row>
        <row r="64">
          <cell r="A64" t="str">
            <v>66*</v>
          </cell>
          <cell r="B64">
            <v>1433.1277</v>
          </cell>
          <cell r="C64">
            <v>911.18089999999995</v>
          </cell>
          <cell r="D64">
            <v>789.38559999999995</v>
          </cell>
          <cell r="E64">
            <v>121.7953</v>
          </cell>
          <cell r="F64">
            <v>521.94679999999994</v>
          </cell>
          <cell r="G64">
            <v>216.69299999999998</v>
          </cell>
          <cell r="H64">
            <v>449.10899999999998</v>
          </cell>
          <cell r="I64">
            <v>176.0453</v>
          </cell>
          <cell r="J64">
            <v>72.837800000000001</v>
          </cell>
          <cell r="K64">
            <v>40.6477</v>
          </cell>
        </row>
        <row r="65">
          <cell r="A65" t="str">
            <v>67*</v>
          </cell>
          <cell r="B65">
            <v>346.75390000000004</v>
          </cell>
          <cell r="C65">
            <v>119.1568</v>
          </cell>
          <cell r="D65">
            <v>103.1322</v>
          </cell>
          <cell r="E65">
            <v>16.0246</v>
          </cell>
          <cell r="F65">
            <v>227.59710000000001</v>
          </cell>
          <cell r="G65">
            <v>95.867700000000013</v>
          </cell>
          <cell r="H65">
            <v>210.49950000000001</v>
          </cell>
          <cell r="I65">
            <v>86.715500000000006</v>
          </cell>
          <cell r="J65">
            <v>17.0976</v>
          </cell>
          <cell r="K65">
            <v>9.1522000000000006</v>
          </cell>
        </row>
        <row r="66">
          <cell r="A66" t="str">
            <v>Фінансова діяльність</v>
          </cell>
          <cell r="B66">
            <v>2045.6860999999999</v>
          </cell>
          <cell r="C66">
            <v>1119.6010999999999</v>
          </cell>
          <cell r="D66">
            <v>944.87159999999994</v>
          </cell>
          <cell r="E66">
            <v>174.7295</v>
          </cell>
          <cell r="F66">
            <v>926.08500000000004</v>
          </cell>
          <cell r="G66">
            <v>376.67539999999997</v>
          </cell>
          <cell r="H66">
            <v>760.17269999999996</v>
          </cell>
          <cell r="I66">
            <v>320.72300000000001</v>
          </cell>
          <cell r="J66">
            <v>165.91230000000002</v>
          </cell>
          <cell r="K66">
            <v>55.952400000000004</v>
          </cell>
        </row>
        <row r="67">
          <cell r="A67" t="str">
            <v>70*</v>
          </cell>
          <cell r="B67">
            <v>192.41539999999998</v>
          </cell>
          <cell r="C67">
            <v>114.08709999999999</v>
          </cell>
          <cell r="D67">
            <v>103.8266</v>
          </cell>
          <cell r="E67">
            <v>10.260499999999999</v>
          </cell>
          <cell r="F67">
            <v>78.328299999999984</v>
          </cell>
          <cell r="G67">
            <v>39.416600000000003</v>
          </cell>
          <cell r="H67">
            <v>39.096199999999996</v>
          </cell>
          <cell r="I67">
            <v>14.8626</v>
          </cell>
          <cell r="J67">
            <v>39.232099999999996</v>
          </cell>
          <cell r="K67">
            <v>24.553999999999998</v>
          </cell>
        </row>
        <row r="68">
          <cell r="A68" t="str">
            <v>71*</v>
          </cell>
          <cell r="B68">
            <v>18.578699999999998</v>
          </cell>
          <cell r="C68">
            <v>12.482099999999999</v>
          </cell>
          <cell r="D68">
            <v>11.4269</v>
          </cell>
          <cell r="E68">
            <v>1.0551999999999999</v>
          </cell>
          <cell r="F68">
            <v>6.0966000000000005</v>
          </cell>
          <cell r="G68">
            <v>2.3744000000000001</v>
          </cell>
          <cell r="H68">
            <v>5.7898000000000005</v>
          </cell>
          <cell r="I68">
            <v>2.3744000000000001</v>
          </cell>
          <cell r="J68">
            <v>0.30680000000000002</v>
          </cell>
          <cell r="K68">
            <v>0</v>
          </cell>
        </row>
        <row r="69">
          <cell r="A69" t="str">
            <v>72*</v>
          </cell>
          <cell r="B69">
            <v>121.3733</v>
          </cell>
          <cell r="C69">
            <v>86.045500000000004</v>
          </cell>
          <cell r="D69">
            <v>70.302000000000007</v>
          </cell>
          <cell r="E69">
            <v>15.743499999999999</v>
          </cell>
          <cell r="F69">
            <v>35.327800000000003</v>
          </cell>
          <cell r="G69">
            <v>13.0351</v>
          </cell>
          <cell r="H69">
            <v>32.242400000000004</v>
          </cell>
          <cell r="I69">
            <v>11.4969</v>
          </cell>
          <cell r="J69">
            <v>3.0853999999999999</v>
          </cell>
          <cell r="K69">
            <v>1.5382</v>
          </cell>
        </row>
        <row r="70">
          <cell r="A70" t="str">
            <v>73*</v>
          </cell>
          <cell r="B70">
            <v>671.2</v>
          </cell>
          <cell r="C70">
            <v>457.47590000000002</v>
          </cell>
          <cell r="D70">
            <v>199.7363</v>
          </cell>
          <cell r="E70">
            <v>257.7396</v>
          </cell>
          <cell r="F70">
            <v>213.72409999999999</v>
          </cell>
          <cell r="G70">
            <v>77.527699999999996</v>
          </cell>
          <cell r="H70">
            <v>86.089199999999991</v>
          </cell>
          <cell r="I70">
            <v>45.197699999999998</v>
          </cell>
          <cell r="J70">
            <v>127.6349</v>
          </cell>
          <cell r="K70">
            <v>32.33</v>
          </cell>
        </row>
        <row r="71">
          <cell r="A71" t="str">
            <v>74*</v>
          </cell>
          <cell r="B71">
            <v>772.50689999999997</v>
          </cell>
          <cell r="C71">
            <v>495.00689999999997</v>
          </cell>
          <cell r="D71">
            <v>420.87329999999997</v>
          </cell>
          <cell r="E71">
            <v>74.133600000000001</v>
          </cell>
          <cell r="F71">
            <v>277.5</v>
          </cell>
          <cell r="G71">
            <v>129.94890000000001</v>
          </cell>
          <cell r="H71">
            <v>174.994</v>
          </cell>
          <cell r="I71">
            <v>69.459800000000001</v>
          </cell>
          <cell r="J71">
            <v>102.506</v>
          </cell>
          <cell r="K71">
            <v>60.489100000000001</v>
          </cell>
        </row>
        <row r="72">
          <cell r="A72" t="str">
            <v>Операції з нерухомістю, здавання під найм та послуги юридичним особам</v>
          </cell>
          <cell r="B72">
            <v>1776.0743</v>
          </cell>
          <cell r="C72">
            <v>1165.0974999999999</v>
          </cell>
          <cell r="D72">
            <v>806.16509999999994</v>
          </cell>
          <cell r="E72">
            <v>358.93239999999997</v>
          </cell>
          <cell r="F72">
            <v>610.97679999999991</v>
          </cell>
          <cell r="G72">
            <v>262.30270000000002</v>
          </cell>
          <cell r="H72">
            <v>338.21159999999998</v>
          </cell>
          <cell r="I72">
            <v>143.3914</v>
          </cell>
          <cell r="J72">
            <v>272.76519999999999</v>
          </cell>
          <cell r="K72">
            <v>118.9113</v>
          </cell>
        </row>
        <row r="73">
          <cell r="A73" t="str">
            <v>75*</v>
          </cell>
          <cell r="B73">
            <v>409.26400000000007</v>
          </cell>
          <cell r="C73">
            <v>352.50570000000005</v>
          </cell>
          <cell r="D73">
            <v>312.46800000000002</v>
          </cell>
          <cell r="E73">
            <v>40.037700000000001</v>
          </cell>
          <cell r="F73">
            <v>56.758299999999998</v>
          </cell>
          <cell r="G73">
            <v>16.093700000000002</v>
          </cell>
          <cell r="H73">
            <v>53.518000000000001</v>
          </cell>
          <cell r="I73">
            <v>15.752700000000001</v>
          </cell>
          <cell r="J73">
            <v>3.2403000000000004</v>
          </cell>
          <cell r="K73">
            <v>0.34100000000000003</v>
          </cell>
        </row>
        <row r="74">
          <cell r="A74" t="str">
            <v>Державне управління</v>
          </cell>
          <cell r="B74">
            <v>409.26400000000007</v>
          </cell>
          <cell r="C74">
            <v>352.50570000000005</v>
          </cell>
          <cell r="D74">
            <v>312.46800000000002</v>
          </cell>
          <cell r="E74">
            <v>40.037700000000001</v>
          </cell>
          <cell r="F74">
            <v>56.758299999999998</v>
          </cell>
          <cell r="G74">
            <v>16.093700000000002</v>
          </cell>
          <cell r="H74">
            <v>53.518000000000001</v>
          </cell>
          <cell r="I74">
            <v>15.752700000000001</v>
          </cell>
          <cell r="J74">
            <v>3.2403000000000004</v>
          </cell>
          <cell r="K74">
            <v>0.34100000000000003</v>
          </cell>
        </row>
        <row r="75">
          <cell r="A75" t="str">
            <v>80*</v>
          </cell>
          <cell r="B75">
            <v>167.30190000000002</v>
          </cell>
          <cell r="C75">
            <v>92.155200000000008</v>
          </cell>
          <cell r="D75">
            <v>79.064600000000013</v>
          </cell>
          <cell r="E75">
            <v>13.0906</v>
          </cell>
          <cell r="F75">
            <v>75.14670000000001</v>
          </cell>
          <cell r="G75">
            <v>38.7697</v>
          </cell>
          <cell r="H75">
            <v>71.896500000000003</v>
          </cell>
          <cell r="I75">
            <v>38.658000000000001</v>
          </cell>
          <cell r="J75">
            <v>3.2502</v>
          </cell>
          <cell r="K75">
            <v>0.11170000000000001</v>
          </cell>
        </row>
        <row r="76">
          <cell r="A76" t="str">
            <v>Освіта</v>
          </cell>
          <cell r="B76">
            <v>167.30190000000002</v>
          </cell>
          <cell r="C76">
            <v>92.155200000000008</v>
          </cell>
          <cell r="D76">
            <v>79.064600000000013</v>
          </cell>
          <cell r="E76">
            <v>13.0906</v>
          </cell>
          <cell r="F76">
            <v>75.14670000000001</v>
          </cell>
          <cell r="G76">
            <v>38.7697</v>
          </cell>
          <cell r="H76">
            <v>71.896500000000003</v>
          </cell>
          <cell r="I76">
            <v>38.658000000000001</v>
          </cell>
          <cell r="J76">
            <v>3.2502</v>
          </cell>
          <cell r="K76">
            <v>0.11170000000000001</v>
          </cell>
        </row>
        <row r="77">
          <cell r="A77" t="str">
            <v>85*</v>
          </cell>
          <cell r="B77">
            <v>197.67140000000001</v>
          </cell>
          <cell r="C77">
            <v>127.79320000000001</v>
          </cell>
          <cell r="D77">
            <v>105.47930000000001</v>
          </cell>
          <cell r="E77">
            <v>22.3139</v>
          </cell>
          <cell r="F77">
            <v>69.878199999999993</v>
          </cell>
          <cell r="G77">
            <v>32.258699999999997</v>
          </cell>
          <cell r="H77">
            <v>67.187399999999997</v>
          </cell>
          <cell r="I77">
            <v>32.118099999999998</v>
          </cell>
          <cell r="J77">
            <v>2.6908000000000003</v>
          </cell>
          <cell r="K77">
            <v>0.1406</v>
          </cell>
        </row>
        <row r="78">
          <cell r="A78" t="str">
            <v>Охорона здоров’я та соціальна допомога</v>
          </cell>
          <cell r="B78">
            <v>197.67140000000001</v>
          </cell>
          <cell r="C78">
            <v>127.79320000000001</v>
          </cell>
          <cell r="D78">
            <v>105.47930000000001</v>
          </cell>
          <cell r="E78">
            <v>22.3139</v>
          </cell>
          <cell r="F78">
            <v>69.878199999999993</v>
          </cell>
          <cell r="G78">
            <v>32.258699999999997</v>
          </cell>
          <cell r="H78">
            <v>67.187399999999997</v>
          </cell>
          <cell r="I78">
            <v>32.118099999999998</v>
          </cell>
          <cell r="J78">
            <v>2.6908000000000003</v>
          </cell>
          <cell r="K78">
            <v>0.1406</v>
          </cell>
        </row>
        <row r="79">
          <cell r="A79" t="str">
            <v>90*</v>
          </cell>
          <cell r="B79">
            <v>16.791</v>
          </cell>
          <cell r="C79">
            <v>16.067</v>
          </cell>
          <cell r="D79">
            <v>15.6799</v>
          </cell>
          <cell r="E79">
            <v>0.3871</v>
          </cell>
          <cell r="F79">
            <v>0.72399999999999998</v>
          </cell>
          <cell r="G79">
            <v>0.28939999999999999</v>
          </cell>
          <cell r="H79">
            <v>0.72289999999999999</v>
          </cell>
          <cell r="I79">
            <v>0.2883</v>
          </cell>
          <cell r="J79">
            <v>1.1000000000000001E-3</v>
          </cell>
          <cell r="K79">
            <v>1.1000000000000001E-3</v>
          </cell>
        </row>
        <row r="80">
          <cell r="A80" t="str">
            <v>91*</v>
          </cell>
          <cell r="B80">
            <v>403.2038</v>
          </cell>
          <cell r="C80">
            <v>257.95600000000002</v>
          </cell>
          <cell r="D80">
            <v>238.577</v>
          </cell>
          <cell r="E80">
            <v>19.378999999999998</v>
          </cell>
          <cell r="F80">
            <v>145.24780000000001</v>
          </cell>
          <cell r="G80">
            <v>68.576799999999992</v>
          </cell>
          <cell r="H80">
            <v>135.7997</v>
          </cell>
          <cell r="I80">
            <v>68.319199999999995</v>
          </cell>
          <cell r="J80">
            <v>9.4481000000000002</v>
          </cell>
          <cell r="K80">
            <v>0.2576</v>
          </cell>
        </row>
        <row r="81">
          <cell r="A81" t="str">
            <v>92*</v>
          </cell>
          <cell r="B81">
            <v>150.53980000000001</v>
          </cell>
          <cell r="C81">
            <v>122.3661</v>
          </cell>
          <cell r="D81">
            <v>110.85810000000001</v>
          </cell>
          <cell r="E81">
            <v>11.508000000000001</v>
          </cell>
          <cell r="F81">
            <v>28.173700000000004</v>
          </cell>
          <cell r="G81">
            <v>11.2324</v>
          </cell>
          <cell r="H81">
            <v>17.4739</v>
          </cell>
          <cell r="I81">
            <v>5.1835000000000004</v>
          </cell>
          <cell r="J81">
            <v>10.699800000000002</v>
          </cell>
          <cell r="K81">
            <v>6.0488999999999997</v>
          </cell>
        </row>
        <row r="82">
          <cell r="A82" t="str">
            <v>93*</v>
          </cell>
          <cell r="B82">
            <v>314.50200000000001</v>
          </cell>
          <cell r="C82">
            <v>253.27190000000002</v>
          </cell>
          <cell r="D82">
            <v>234.06820000000002</v>
          </cell>
          <cell r="E82">
            <v>19.203699999999998</v>
          </cell>
          <cell r="F82">
            <v>61.230099999999993</v>
          </cell>
          <cell r="G82">
            <v>19.430500000000002</v>
          </cell>
          <cell r="H82">
            <v>47.658699999999996</v>
          </cell>
          <cell r="I82">
            <v>18.1492</v>
          </cell>
          <cell r="J82">
            <v>13.571399999999999</v>
          </cell>
          <cell r="K82">
            <v>1.2812999999999999</v>
          </cell>
        </row>
        <row r="83">
          <cell r="A83" t="str">
            <v>Колективні, 
громадські та особисті послуги</v>
          </cell>
          <cell r="B83">
            <v>885.03659999999991</v>
          </cell>
          <cell r="C83">
            <v>649.66100000000006</v>
          </cell>
          <cell r="D83">
            <v>599.18320000000006</v>
          </cell>
          <cell r="E83">
            <v>50.477799999999995</v>
          </cell>
          <cell r="F83">
            <v>235.37559999999999</v>
          </cell>
          <cell r="G83">
            <v>99.5291</v>
          </cell>
          <cell r="H83">
            <v>201.65520000000004</v>
          </cell>
          <cell r="I83">
            <v>91.940200000000004</v>
          </cell>
          <cell r="J83">
            <v>33.720399999999998</v>
          </cell>
          <cell r="K83">
            <v>7.5888999999999998</v>
          </cell>
        </row>
        <row r="84">
          <cell r="A84" t="str">
            <v>95*</v>
          </cell>
          <cell r="B84">
            <v>0.90620000000000001</v>
          </cell>
          <cell r="C84">
            <v>0.1062</v>
          </cell>
          <cell r="D84">
            <v>0.1057</v>
          </cell>
          <cell r="E84">
            <v>5.0000000000000001E-4</v>
          </cell>
          <cell r="F84">
            <v>0.8</v>
          </cell>
          <cell r="G84">
            <v>0.8</v>
          </cell>
          <cell r="H84">
            <v>0.8</v>
          </cell>
          <cell r="I84">
            <v>0.8</v>
          </cell>
          <cell r="J84">
            <v>0</v>
          </cell>
          <cell r="K84">
            <v>0</v>
          </cell>
        </row>
        <row r="85">
          <cell r="A85" t="str">
            <v>Послуги домашньої прислуги</v>
          </cell>
          <cell r="B85">
            <v>0.90620000000000001</v>
          </cell>
          <cell r="C85">
            <v>0.1062</v>
          </cell>
          <cell r="D85">
            <v>0.1057</v>
          </cell>
          <cell r="E85">
            <v>5.0000000000000001E-4</v>
          </cell>
          <cell r="F85">
            <v>0.8</v>
          </cell>
          <cell r="G85">
            <v>0.8</v>
          </cell>
          <cell r="H85">
            <v>0.8</v>
          </cell>
          <cell r="I85">
            <v>0.8</v>
          </cell>
          <cell r="J85">
            <v>0</v>
          </cell>
          <cell r="K85">
            <v>0</v>
          </cell>
        </row>
        <row r="86">
          <cell r="A86" t="str">
            <v>99*</v>
          </cell>
          <cell r="B86">
            <v>34.098399999999998</v>
          </cell>
          <cell r="C86">
            <v>31.5365</v>
          </cell>
          <cell r="D86">
            <v>29.709700000000002</v>
          </cell>
          <cell r="E86">
            <v>1.8268</v>
          </cell>
          <cell r="F86">
            <v>2.5619000000000001</v>
          </cell>
          <cell r="G86">
            <v>0.21330000000000002</v>
          </cell>
          <cell r="H86">
            <v>2.1353</v>
          </cell>
          <cell r="I86">
            <v>0</v>
          </cell>
          <cell r="J86">
            <v>0.42660000000000003</v>
          </cell>
          <cell r="K86">
            <v>0.21330000000000002</v>
          </cell>
        </row>
        <row r="87">
          <cell r="A87" t="str">
            <v>Екстериторіальна діяльність</v>
          </cell>
          <cell r="B87">
            <v>34.098399999999998</v>
          </cell>
          <cell r="C87">
            <v>31.5365</v>
          </cell>
          <cell r="D87">
            <v>29.709700000000002</v>
          </cell>
          <cell r="E87">
            <v>1.8268</v>
          </cell>
          <cell r="F87">
            <v>2.5619000000000001</v>
          </cell>
          <cell r="G87">
            <v>0.21330000000000002</v>
          </cell>
          <cell r="H87">
            <v>2.1353</v>
          </cell>
          <cell r="I87">
            <v>0</v>
          </cell>
          <cell r="J87">
            <v>0.42660000000000003</v>
          </cell>
          <cell r="K87">
            <v>0.21330000000000002</v>
          </cell>
        </row>
        <row r="88">
          <cell r="A88" t="str">
            <v>2. Кошти фiзичних осiб</v>
          </cell>
          <cell r="B88">
            <v>19002.293000000001</v>
          </cell>
          <cell r="C88">
            <v>4961.6234000000004</v>
          </cell>
          <cell r="D88">
            <v>3491.4944999999998</v>
          </cell>
          <cell r="E88">
            <v>1470.1289000000002</v>
          </cell>
          <cell r="F88">
            <v>14040.669600000001</v>
          </cell>
          <cell r="G88">
            <v>7059.8209000000006</v>
          </cell>
          <cell r="H88">
            <v>7908.8389000000006</v>
          </cell>
          <cell r="I88">
            <v>4018.0207</v>
          </cell>
          <cell r="J88">
            <v>6131.8306999999995</v>
          </cell>
          <cell r="K88">
            <v>3041.8002000000001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д16-17"/>
      <sheetName val="д17-1"/>
      <sheetName val="табл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07(98)"/>
      <sheetName val="146024"/>
      <sheetName val="д17-1"/>
      <sheetName val="табл1"/>
    </sheetNames>
    <sheetDataSet>
      <sheetData sheetId="0" refreshError="1">
        <row r="1">
          <cell r="A1" t="str">
            <v>ЗВЕДЕНИЙ БАЛАНСОВИЙ ЗВІТ КОМЕРЦІЙНИХ БАНКІВ УКРАЇНИ
за 1998 рік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09(98) по сек-рам ек-ки"/>
      <sheetName val="т07(98)"/>
      <sheetName val="146024"/>
      <sheetName val="д17-1"/>
      <sheetName val="табл1"/>
    </sheetNames>
    <sheetDataSet>
      <sheetData sheetId="0" refreshError="1">
        <row r="1">
          <cell r="A1" t="str">
            <v>ЗВЕДЕНИЙ БАЛАНС БАНКІВСЬКОЇ СИСТЕМИ УКРАЇНИ
(резиденти)
на 01.01.99 року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5"/>
      <sheetName val="т09(98) по сек-рам ек-ки"/>
      <sheetName val="т07(98)"/>
      <sheetName val="табл1"/>
    </sheetNames>
    <sheetDataSet>
      <sheetData sheetId="0" refreshError="1">
        <row r="1">
          <cell r="A1" t="str">
            <v>НАЯВНА  ГРОШОВА  МАСА  В  ОБІГУ  УКРАЇНИ  
ТА ЇЇ РОЗМІЩЕННЯ В 1998–2000 РОКАХ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7-1(шаблон)"/>
      <sheetName val="т15"/>
      <sheetName val="т09(98) по сек-рам ек-ки"/>
      <sheetName val="146024"/>
      <sheetName val="д17-1"/>
    </sheetNames>
    <sheetDataSet>
      <sheetData sheetId="0" refreshError="1">
        <row r="1">
          <cell r="A1" t="str">
            <v>КОШТИ НА РАХУНКАХ ПІДПРИЄМСТВ, ОРГАНІЗАЦІЙ ТА НАСЕЛЕННЯ 
В КОМЕРЦІЙНИХ БАНКАХ УКРАЇНИ 
(за видами валют та строками)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7-6"/>
      <sheetName val="т17-4-99"/>
      <sheetName val="т15-0"/>
      <sheetName val="т18"/>
      <sheetName val="т17-3"/>
      <sheetName val="т17-1 "/>
      <sheetName val="т17мб"/>
      <sheetName val="т17-2 "/>
      <sheetName val="т17-5"/>
      <sheetName val="т17-4"/>
      <sheetName val="т18обл"/>
      <sheetName val="т17-4-2000"/>
      <sheetName val="т15"/>
      <sheetName val="т15-0-2000"/>
      <sheetName val="т17-1обл"/>
      <sheetName val="т17-5(на 2001)"/>
      <sheetName val="т18обл(на2001)"/>
      <sheetName val="т17-1 (на 2001)"/>
      <sheetName val="т17-1(шаблон)"/>
      <sheetName val="т07(98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КОШТИ НА РАХУНКАХ ПІДПРИЄМСТВ, ОРГАНІЗАЦІЙ ТА НАСЕЛЕННЯ 
В КОМЕРЦІЙНИХ БАНКАХ УКРАЇНИ 
(за формами власності)</v>
          </cell>
          <cell r="G1" t="str">
            <v>Продовження</v>
          </cell>
        </row>
        <row r="2">
          <cell r="A2" t="str">
            <v>(на кінець періоду, млн. грн.)</v>
          </cell>
        </row>
      </sheetData>
      <sheetData sheetId="5" refreshError="1"/>
      <sheetData sheetId="6" refreshError="1"/>
      <sheetData sheetId="7" refreshError="1">
        <row r="1">
          <cell r="A1" t="str">
            <v>КОШТИ НА РАХУНКАХ ПІДПРИЄМСТВ, ОРГАНІЗАЦІЙ ТА НАСЕЛЕННЯ 
В КОМЕРЦІЙНИХ БАНКАХ УКРАЇНИ 
(за секторами економіки)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7мб(шаблон)"/>
      <sheetName val="т17-2 "/>
      <sheetName val="т17-3"/>
      <sheetName val="т17-1(шаблон)"/>
      <sheetName val="т09(98) по сек-рам ек-ки"/>
    </sheetNames>
    <sheetDataSet>
      <sheetData sheetId="0" refreshError="1">
        <row r="1">
          <cell r="A1" t="str">
            <v>ЗАЛУЧЕНІ КОШТИ КОМЕРЦІЙНИХ БАНКІВ 
НА МІЖБАНКІВСЬКОМУ РИНКУ УКРАЇНИ
в 1998–2000 роках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ПФ в управлінні"/>
      <sheetName val="Адміністрування НПФ"/>
    </sheetNames>
    <sheetDataSet>
      <sheetData sheetId="0" refreshError="1"/>
      <sheetData sheetId="1">
        <row r="375">
          <cell r="E375">
            <v>1362.7590804700001</v>
          </cell>
          <cell r="F375">
            <v>2822.7550804700004</v>
          </cell>
        </row>
        <row r="376">
          <cell r="E376">
            <v>59.183552909999996</v>
          </cell>
          <cell r="F376">
            <v>59.183552909999996</v>
          </cell>
        </row>
        <row r="377">
          <cell r="E377">
            <v>29.106985790000003</v>
          </cell>
          <cell r="F377">
            <v>29.106985790000003</v>
          </cell>
        </row>
        <row r="378">
          <cell r="E378">
            <v>54.024904489999997</v>
          </cell>
          <cell r="F378">
            <v>54.024904489999997</v>
          </cell>
        </row>
        <row r="379">
          <cell r="E379">
            <v>62.373511759999985</v>
          </cell>
          <cell r="F379">
            <v>72.99651175999999</v>
          </cell>
        </row>
        <row r="380">
          <cell r="E380">
            <v>562.91278717</v>
          </cell>
          <cell r="F380">
            <v>562.91278717</v>
          </cell>
        </row>
        <row r="382">
          <cell r="E382">
            <v>2024.5797254099984</v>
          </cell>
          <cell r="F382">
            <v>3467.6237254099988</v>
          </cell>
        </row>
        <row r="383">
          <cell r="E383">
            <v>2649.8660243399986</v>
          </cell>
          <cell r="F383">
            <v>4103.5330243399985</v>
          </cell>
        </row>
        <row r="384">
          <cell r="E384">
            <v>0.63776268125317093</v>
          </cell>
          <cell r="F384">
            <v>0.58052951993623381</v>
          </cell>
        </row>
        <row r="385">
          <cell r="E385">
            <v>4154.9405479999987</v>
          </cell>
          <cell r="F385">
            <v>7068.6035479999991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ПФ в управлінні"/>
      <sheetName val="Адміністрування НПФ"/>
    </sheetNames>
    <sheetDataSet>
      <sheetData sheetId="0" refreshError="1"/>
      <sheetData sheetId="1">
        <row r="361">
          <cell r="E361">
            <v>1374.52013588</v>
          </cell>
          <cell r="F361">
            <v>2652.66513588</v>
          </cell>
        </row>
        <row r="362">
          <cell r="E362">
            <v>40.486536879999996</v>
          </cell>
          <cell r="F362">
            <v>40.486536879999996</v>
          </cell>
        </row>
        <row r="363">
          <cell r="E363">
            <v>29.065290789999999</v>
          </cell>
          <cell r="F363">
            <v>29.065290789999999</v>
          </cell>
        </row>
        <row r="364">
          <cell r="E364">
            <v>49.659757700000007</v>
          </cell>
          <cell r="F364">
            <v>49.659757700000007</v>
          </cell>
        </row>
        <row r="365">
          <cell r="E365">
            <v>50.287767859999995</v>
          </cell>
          <cell r="F365">
            <v>61.022767859999995</v>
          </cell>
        </row>
        <row r="366">
          <cell r="E366">
            <v>303.46636513999999</v>
          </cell>
          <cell r="F366">
            <v>303.46636513999999</v>
          </cell>
        </row>
        <row r="367">
          <cell r="E367">
            <v>20.893212170000002</v>
          </cell>
          <cell r="F367">
            <v>20.893212170000002</v>
          </cell>
        </row>
        <row r="368">
          <cell r="E368">
            <v>1745.6630247700002</v>
          </cell>
          <cell r="F368">
            <v>3024.5080247700002</v>
          </cell>
        </row>
        <row r="369">
          <cell r="E369">
            <v>2120.3103699400003</v>
          </cell>
          <cell r="F369">
            <v>3409.8903699400003</v>
          </cell>
        </row>
        <row r="370">
          <cell r="E370">
            <v>0.58668668389577139</v>
          </cell>
          <cell r="F370">
            <v>0.55160447160806747</v>
          </cell>
        </row>
        <row r="371">
          <cell r="E371">
            <v>3614.0420911900001</v>
          </cell>
          <cell r="F371">
            <v>6181.7670911900004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TP44"/>
  <sheetViews>
    <sheetView tabSelected="1" zoomScaleNormal="100" workbookViewId="0">
      <pane ySplit="1" topLeftCell="A2" activePane="bottomLeft" state="frozen"/>
      <selection pane="bottomLeft" activeCell="A2" sqref="A2:XFD2"/>
    </sheetView>
  </sheetViews>
  <sheetFormatPr defaultColWidth="9.140625" defaultRowHeight="12.75" outlineLevelRow="1"/>
  <cols>
    <col min="1" max="1" width="13.28515625" style="1" customWidth="1"/>
    <col min="2" max="5" width="13.5703125" style="1" customWidth="1"/>
    <col min="6" max="6" width="13.5703125" style="1" customWidth="1" collapsed="1"/>
    <col min="7" max="13" width="13.5703125" style="1" customWidth="1"/>
    <col min="14" max="14" width="10.5703125" style="1" customWidth="1"/>
    <col min="15" max="19" width="10.7109375" style="1" customWidth="1"/>
    <col min="20" max="16384" width="9.140625" style="1"/>
  </cols>
  <sheetData>
    <row r="1" spans="1:536" s="385" customFormat="1" ht="31.9" customHeight="1">
      <c r="A1" s="385" t="s">
        <v>118</v>
      </c>
    </row>
    <row r="2" spans="1:536" s="388" customFormat="1" ht="7.15" customHeight="1"/>
    <row r="3" spans="1:536" s="386" customFormat="1" ht="17.25" customHeight="1" thickBot="1">
      <c r="A3" s="386" t="s">
        <v>14</v>
      </c>
    </row>
    <row r="4" spans="1:536" ht="43.9" customHeight="1" outlineLevel="1" thickBot="1">
      <c r="A4" s="9" t="s">
        <v>9</v>
      </c>
      <c r="B4" s="10">
        <v>45838</v>
      </c>
      <c r="C4" s="10">
        <v>46022</v>
      </c>
      <c r="D4" s="10">
        <v>46112</v>
      </c>
      <c r="E4" s="10">
        <v>46203</v>
      </c>
      <c r="F4" s="11" t="s">
        <v>119</v>
      </c>
      <c r="G4" s="11" t="s">
        <v>120</v>
      </c>
      <c r="H4" s="11" t="s">
        <v>104</v>
      </c>
      <c r="I4" s="37"/>
    </row>
    <row r="5" spans="1:536" ht="17.45" customHeight="1" outlineLevel="1">
      <c r="A5" s="13" t="s">
        <v>1</v>
      </c>
      <c r="B5" s="281">
        <v>27</v>
      </c>
      <c r="C5" s="281">
        <v>22</v>
      </c>
      <c r="D5" s="281">
        <v>22</v>
      </c>
      <c r="E5" s="281">
        <v>22</v>
      </c>
      <c r="F5" s="152">
        <f>E5/D5-1</f>
        <v>0</v>
      </c>
      <c r="G5" s="152">
        <f>E5/C5-1</f>
        <v>0</v>
      </c>
      <c r="H5" s="152">
        <f>E5/B5-1</f>
        <v>-0.18518518518518523</v>
      </c>
    </row>
    <row r="6" spans="1:536" ht="17.45" customHeight="1" outlineLevel="1">
      <c r="A6" s="14" t="s">
        <v>10</v>
      </c>
      <c r="B6" s="282">
        <v>2</v>
      </c>
      <c r="C6" s="282">
        <v>2</v>
      </c>
      <c r="D6" s="282">
        <v>2</v>
      </c>
      <c r="E6" s="282">
        <v>2</v>
      </c>
      <c r="F6" s="327">
        <f t="shared" ref="F6:F8" si="0">E6/D6-1</f>
        <v>0</v>
      </c>
      <c r="G6" s="327">
        <f t="shared" ref="G6:G8" si="1">E6/C6-1</f>
        <v>0</v>
      </c>
      <c r="H6" s="153">
        <f>E6/B6-1</f>
        <v>0</v>
      </c>
    </row>
    <row r="7" spans="1:536" ht="17.45" customHeight="1" outlineLevel="1">
      <c r="A7" s="14" t="s">
        <v>98</v>
      </c>
      <c r="B7" s="282">
        <v>3</v>
      </c>
      <c r="C7" s="282">
        <v>4</v>
      </c>
      <c r="D7" s="282">
        <v>4</v>
      </c>
      <c r="E7" s="282">
        <v>4</v>
      </c>
      <c r="F7" s="327">
        <f>E7/D7-1</f>
        <v>0</v>
      </c>
      <c r="G7" s="327">
        <f t="shared" si="1"/>
        <v>0</v>
      </c>
      <c r="H7" s="153">
        <f>E7/B7-1</f>
        <v>0.33333333333333326</v>
      </c>
    </row>
    <row r="8" spans="1:536" ht="17.45" customHeight="1" outlineLevel="1" thickBot="1">
      <c r="A8" s="15" t="s">
        <v>0</v>
      </c>
      <c r="B8" s="279">
        <v>28</v>
      </c>
      <c r="C8" s="279">
        <v>24</v>
      </c>
      <c r="D8" s="279">
        <v>24</v>
      </c>
      <c r="E8" s="279">
        <v>24</v>
      </c>
      <c r="F8" s="328">
        <f t="shared" si="0"/>
        <v>0</v>
      </c>
      <c r="G8" s="328">
        <f t="shared" si="1"/>
        <v>0</v>
      </c>
      <c r="H8" s="154">
        <f>E8/B8-1</f>
        <v>-0.1428571428571429</v>
      </c>
    </row>
    <row r="9" spans="1:536" s="329" customFormat="1" ht="13.15" customHeight="1" outlineLevel="1">
      <c r="A9" s="389" t="s">
        <v>99</v>
      </c>
      <c r="B9" s="389"/>
      <c r="C9" s="389"/>
      <c r="D9" s="389"/>
      <c r="E9" s="389"/>
      <c r="F9" s="389"/>
      <c r="G9" s="389"/>
      <c r="H9" s="38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</row>
    <row r="10" spans="1:536" s="380" customFormat="1" ht="13.15" customHeight="1" outlineLevel="1"/>
    <row r="11" spans="1:536" s="387" customFormat="1" ht="16.5" thickBot="1">
      <c r="A11" s="387" t="s">
        <v>55</v>
      </c>
    </row>
    <row r="12" spans="1:536" ht="43.9" customHeight="1" outlineLevel="1" thickBot="1">
      <c r="A12" s="9" t="s">
        <v>9</v>
      </c>
      <c r="B12" s="10">
        <v>45838</v>
      </c>
      <c r="C12" s="10">
        <v>46022</v>
      </c>
      <c r="D12" s="10">
        <v>46112</v>
      </c>
      <c r="E12" s="10">
        <v>46112</v>
      </c>
      <c r="F12" s="11" t="s">
        <v>119</v>
      </c>
      <c r="G12" s="11" t="s">
        <v>120</v>
      </c>
      <c r="H12" s="11" t="s">
        <v>104</v>
      </c>
    </row>
    <row r="13" spans="1:536" ht="17.45" customHeight="1" outlineLevel="1">
      <c r="A13" s="13" t="s">
        <v>1</v>
      </c>
      <c r="B13" s="281">
        <v>40</v>
      </c>
      <c r="C13" s="281">
        <v>38</v>
      </c>
      <c r="D13" s="281">
        <v>38</v>
      </c>
      <c r="E13" s="281">
        <v>38</v>
      </c>
      <c r="F13" s="152">
        <f>E13/D13-1</f>
        <v>0</v>
      </c>
      <c r="G13" s="152">
        <f>E13/C13-1</f>
        <v>0</v>
      </c>
      <c r="H13" s="152">
        <f>E13/B13-1</f>
        <v>-5.0000000000000044E-2</v>
      </c>
      <c r="I13" s="332"/>
      <c r="K13" s="332"/>
    </row>
    <row r="14" spans="1:536" ht="17.45" customHeight="1" outlineLevel="1">
      <c r="A14" s="14" t="s">
        <v>10</v>
      </c>
      <c r="B14" s="282">
        <v>2</v>
      </c>
      <c r="C14" s="282">
        <v>2</v>
      </c>
      <c r="D14" s="282">
        <v>2</v>
      </c>
      <c r="E14" s="282">
        <v>2</v>
      </c>
      <c r="F14" s="327">
        <f t="shared" ref="F14:F16" si="2">E14/D14-1</f>
        <v>0</v>
      </c>
      <c r="G14" s="327">
        <f t="shared" ref="G14:G16" si="3">E14/C14-1</f>
        <v>0</v>
      </c>
      <c r="H14" s="153">
        <f>E14/B14-1</f>
        <v>0</v>
      </c>
    </row>
    <row r="15" spans="1:536" ht="17.45" customHeight="1" outlineLevel="1">
      <c r="A15" s="14" t="s">
        <v>100</v>
      </c>
      <c r="B15" s="282">
        <v>3</v>
      </c>
      <c r="C15" s="282">
        <v>4</v>
      </c>
      <c r="D15" s="282">
        <v>4</v>
      </c>
      <c r="E15" s="282">
        <v>4</v>
      </c>
      <c r="F15" s="327">
        <f>E15/D15-1</f>
        <v>0</v>
      </c>
      <c r="G15" s="327">
        <f>E15/C15-1</f>
        <v>0</v>
      </c>
      <c r="H15" s="153">
        <f>E15/B15-1</f>
        <v>0.33333333333333326</v>
      </c>
    </row>
    <row r="16" spans="1:536" ht="17.45" customHeight="1" outlineLevel="1" thickBot="1">
      <c r="A16" s="15" t="s">
        <v>0</v>
      </c>
      <c r="B16" s="280">
        <f>SUM(B13:B15)</f>
        <v>45</v>
      </c>
      <c r="C16" s="280">
        <f t="shared" ref="C16:E16" si="4">SUM(C13:C15)</f>
        <v>44</v>
      </c>
      <c r="D16" s="280">
        <f t="shared" ref="D16" si="5">SUM(D13:D15)</f>
        <v>44</v>
      </c>
      <c r="E16" s="280">
        <f t="shared" si="4"/>
        <v>44</v>
      </c>
      <c r="F16" s="328">
        <f t="shared" si="2"/>
        <v>0</v>
      </c>
      <c r="G16" s="328">
        <f t="shared" si="3"/>
        <v>0</v>
      </c>
      <c r="H16" s="154">
        <f>E16/B16-1</f>
        <v>-2.2222222222222254E-2</v>
      </c>
    </row>
    <row r="17" spans="1:20" ht="12.75" customHeight="1" outlineLevel="1">
      <c r="A17" s="389" t="s">
        <v>101</v>
      </c>
      <c r="B17" s="389"/>
      <c r="C17" s="389"/>
      <c r="D17" s="389"/>
      <c r="E17" s="389"/>
      <c r="F17" s="389"/>
      <c r="G17" s="389"/>
      <c r="H17" s="389"/>
    </row>
    <row r="18" spans="1:20" s="380" customFormat="1" ht="13.15" customHeight="1" outlineLevel="1">
      <c r="A18" s="380" t="s">
        <v>16</v>
      </c>
    </row>
    <row r="19" spans="1:20" s="391" customFormat="1" ht="21" customHeight="1" thickBot="1">
      <c r="A19" s="391" t="s">
        <v>54</v>
      </c>
    </row>
    <row r="20" spans="1:20" ht="17.25" customHeight="1" outlineLevel="1">
      <c r="A20" s="392" t="s">
        <v>9</v>
      </c>
      <c r="B20" s="381">
        <v>45838</v>
      </c>
      <c r="C20" s="382"/>
      <c r="D20" s="381">
        <v>46022</v>
      </c>
      <c r="E20" s="382"/>
      <c r="F20" s="381">
        <v>46112</v>
      </c>
      <c r="G20" s="382"/>
      <c r="H20" s="381">
        <v>46203</v>
      </c>
      <c r="I20" s="382"/>
      <c r="J20" s="394" t="s">
        <v>121</v>
      </c>
      <c r="K20" s="383" t="s">
        <v>120</v>
      </c>
      <c r="L20" s="383" t="s">
        <v>88</v>
      </c>
      <c r="M20" s="396" t="s">
        <v>113</v>
      </c>
      <c r="N20" s="398" t="s">
        <v>122</v>
      </c>
    </row>
    <row r="21" spans="1:20" ht="87" customHeight="1" outlineLevel="1" thickBot="1">
      <c r="A21" s="393"/>
      <c r="B21" s="133" t="s">
        <v>23</v>
      </c>
      <c r="C21" s="134" t="s">
        <v>12</v>
      </c>
      <c r="D21" s="133" t="s">
        <v>23</v>
      </c>
      <c r="E21" s="134" t="s">
        <v>12</v>
      </c>
      <c r="F21" s="133" t="s">
        <v>23</v>
      </c>
      <c r="G21" s="134" t="s">
        <v>12</v>
      </c>
      <c r="H21" s="133" t="s">
        <v>23</v>
      </c>
      <c r="I21" s="134" t="s">
        <v>12</v>
      </c>
      <c r="J21" s="395"/>
      <c r="K21" s="384"/>
      <c r="L21" s="384"/>
      <c r="M21" s="397"/>
      <c r="N21" s="399"/>
    </row>
    <row r="22" spans="1:20" ht="17.45" customHeight="1" outlineLevel="1">
      <c r="A22" s="143" t="s">
        <v>1</v>
      </c>
      <c r="B22" s="275">
        <v>2991.1169530699999</v>
      </c>
      <c r="C22" s="281">
        <v>40</v>
      </c>
      <c r="D22" s="275">
        <v>3324.05774161</v>
      </c>
      <c r="E22" s="281">
        <v>38</v>
      </c>
      <c r="F22" s="275">
        <v>3496.9709640400001</v>
      </c>
      <c r="G22" s="281">
        <v>38</v>
      </c>
      <c r="H22" s="275">
        <v>3685.84537946</v>
      </c>
      <c r="I22" s="281">
        <v>38</v>
      </c>
      <c r="J22" s="144">
        <f>H22/F22-1</f>
        <v>5.4010861789311582E-2</v>
      </c>
      <c r="K22" s="144">
        <f>H22/D22-1</f>
        <v>0.10883915562633062</v>
      </c>
      <c r="L22" s="144">
        <f t="shared" ref="L22:L27" si="6">H22/B22-1</f>
        <v>0.23226387910942425</v>
      </c>
      <c r="M22" s="145">
        <f t="shared" ref="M22:M27" si="7">H22-B22</f>
        <v>694.7284263900001</v>
      </c>
      <c r="N22" s="356">
        <f>H22/I22</f>
        <v>96.995931038421048</v>
      </c>
      <c r="O22" s="324"/>
      <c r="P22" s="37"/>
      <c r="Q22" s="37"/>
    </row>
    <row r="23" spans="1:20" ht="17.45" customHeight="1" outlineLevel="1">
      <c r="A23" s="146" t="s">
        <v>10</v>
      </c>
      <c r="B23" s="276">
        <v>429.49352343999999</v>
      </c>
      <c r="C23" s="282">
        <v>2</v>
      </c>
      <c r="D23" s="276">
        <v>442.08715689000002</v>
      </c>
      <c r="E23" s="282">
        <v>2</v>
      </c>
      <c r="F23" s="276">
        <v>453.97786137000003</v>
      </c>
      <c r="G23" s="282">
        <v>2</v>
      </c>
      <c r="H23" s="276">
        <v>463.21008214</v>
      </c>
      <c r="I23" s="282">
        <v>2</v>
      </c>
      <c r="J23" s="147">
        <f>H23/F23-1</f>
        <v>2.0336279707867888E-2</v>
      </c>
      <c r="K23" s="147">
        <f t="shared" ref="K23:K27" si="8">H23/D23-1</f>
        <v>4.7780002021763801E-2</v>
      </c>
      <c r="L23" s="147">
        <f t="shared" si="6"/>
        <v>7.8503066658489828E-2</v>
      </c>
      <c r="M23" s="148">
        <f t="shared" si="7"/>
        <v>33.716558700000007</v>
      </c>
      <c r="N23" s="357">
        <f>H23/I23</f>
        <v>231.60504107</v>
      </c>
      <c r="O23" s="37"/>
      <c r="P23" s="37"/>
    </row>
    <row r="24" spans="1:20" ht="17.45" customHeight="1" outlineLevel="1">
      <c r="A24" s="146" t="s">
        <v>11</v>
      </c>
      <c r="B24" s="276">
        <v>191.97023050999999</v>
      </c>
      <c r="C24" s="282">
        <v>3</v>
      </c>
      <c r="D24" s="276">
        <v>198.82902680999999</v>
      </c>
      <c r="E24" s="282">
        <v>4</v>
      </c>
      <c r="F24" s="276">
        <v>203.53647128</v>
      </c>
      <c r="G24" s="282">
        <v>4</v>
      </c>
      <c r="H24" s="276">
        <v>207.79911895000001</v>
      </c>
      <c r="I24" s="282">
        <v>4</v>
      </c>
      <c r="J24" s="147">
        <f t="shared" ref="J24:J27" si="9">H24/F24-1</f>
        <v>2.0942918206221517E-2</v>
      </c>
      <c r="K24" s="147">
        <f t="shared" si="8"/>
        <v>4.5114600639130087E-2</v>
      </c>
      <c r="L24" s="147">
        <f t="shared" si="6"/>
        <v>8.2454911878513615E-2</v>
      </c>
      <c r="M24" s="148">
        <f t="shared" si="7"/>
        <v>15.828888440000014</v>
      </c>
      <c r="N24" s="357">
        <f>H24/I24</f>
        <v>51.949779737500002</v>
      </c>
      <c r="O24" s="112"/>
      <c r="P24" s="37"/>
    </row>
    <row r="25" spans="1:20" ht="17.45" customHeight="1" outlineLevel="1">
      <c r="A25" s="149" t="s">
        <v>25</v>
      </c>
      <c r="B25" s="278">
        <f>SUM(B22:B24)</f>
        <v>3612.5807070199999</v>
      </c>
      <c r="C25" s="277">
        <f t="shared" ref="C25" si="10">SUM(C22:C24)</f>
        <v>45</v>
      </c>
      <c r="D25" s="278">
        <f>SUM(D22:D24)</f>
        <v>3964.9739253100001</v>
      </c>
      <c r="E25" s="277">
        <f t="shared" ref="E25" si="11">SUM(E22:E24)</f>
        <v>44</v>
      </c>
      <c r="F25" s="278">
        <f>SUM(F22:F24)</f>
        <v>4154.4852966899998</v>
      </c>
      <c r="G25" s="277">
        <f t="shared" ref="G25" si="12">SUM(G22:G24)</f>
        <v>44</v>
      </c>
      <c r="H25" s="278">
        <f>SUM(H22:H24)</f>
        <v>4356.8545805499998</v>
      </c>
      <c r="I25" s="277">
        <f t="shared" ref="I25" si="13">SUM(I22:I24)</f>
        <v>44</v>
      </c>
      <c r="J25" s="150">
        <f>H25/F25-1</f>
        <v>4.8711036243462846E-2</v>
      </c>
      <c r="K25" s="150">
        <f t="shared" si="8"/>
        <v>9.8835619759935822E-2</v>
      </c>
      <c r="L25" s="150">
        <f t="shared" si="6"/>
        <v>0.20602276707167255</v>
      </c>
      <c r="M25" s="151">
        <f t="shared" si="7"/>
        <v>744.27387352999995</v>
      </c>
      <c r="N25" s="358">
        <f>H25/I25</f>
        <v>99.019422285227265</v>
      </c>
      <c r="O25" s="37"/>
    </row>
    <row r="26" spans="1:20" ht="17.45" customHeight="1" outlineLevel="1">
      <c r="A26" s="135" t="s">
        <v>22</v>
      </c>
      <c r="B26" s="273">
        <v>2567.7249999999999</v>
      </c>
      <c r="C26" s="271">
        <v>1</v>
      </c>
      <c r="D26" s="273">
        <v>2771.4360000000001</v>
      </c>
      <c r="E26" s="271">
        <v>1</v>
      </c>
      <c r="F26" s="273">
        <v>2913.6630000000005</v>
      </c>
      <c r="G26" s="271">
        <v>1</v>
      </c>
      <c r="H26" s="273">
        <v>3031.3620000000001</v>
      </c>
      <c r="I26" s="271">
        <v>1</v>
      </c>
      <c r="J26" s="136">
        <f>H26/F26-1</f>
        <v>4.0395543341834594E-2</v>
      </c>
      <c r="K26" s="142">
        <f>H26/D26-1</f>
        <v>9.3787480569639703E-2</v>
      </c>
      <c r="L26" s="142">
        <f t="shared" si="6"/>
        <v>0.18056333914262623</v>
      </c>
      <c r="M26" s="137">
        <f t="shared" si="7"/>
        <v>463.63700000000017</v>
      </c>
      <c r="N26" s="359" t="s">
        <v>7</v>
      </c>
      <c r="O26" s="37"/>
    </row>
    <row r="27" spans="1:20" ht="17.45" customHeight="1" outlineLevel="1" thickBot="1">
      <c r="A27" s="138" t="s">
        <v>26</v>
      </c>
      <c r="B27" s="274">
        <f>SUM(B25:B26)</f>
        <v>6180.3057070199993</v>
      </c>
      <c r="C27" s="272">
        <f t="shared" ref="C27" si="14">SUM(C25:C26)</f>
        <v>46</v>
      </c>
      <c r="D27" s="274">
        <f>SUM(D25:D26)</f>
        <v>6736.4099253100003</v>
      </c>
      <c r="E27" s="272">
        <f t="shared" ref="E27" si="15">SUM(E25:E26)</f>
        <v>45</v>
      </c>
      <c r="F27" s="274">
        <f>SUM(F25:F26)</f>
        <v>7068.1482966900003</v>
      </c>
      <c r="G27" s="272">
        <f t="shared" ref="G27:I27" si="16">SUM(G25:G26)</f>
        <v>45</v>
      </c>
      <c r="H27" s="274">
        <f>SUM(H25:H26)</f>
        <v>7388.2165805499999</v>
      </c>
      <c r="I27" s="272">
        <f t="shared" si="16"/>
        <v>45</v>
      </c>
      <c r="J27" s="139">
        <f t="shared" si="9"/>
        <v>4.5283187395754876E-2</v>
      </c>
      <c r="K27" s="139">
        <f t="shared" si="8"/>
        <v>9.6758757627120495E-2</v>
      </c>
      <c r="L27" s="139">
        <f t="shared" si="6"/>
        <v>0.19544516578815441</v>
      </c>
      <c r="M27" s="140">
        <f t="shared" si="7"/>
        <v>1207.9108735300006</v>
      </c>
      <c r="N27" s="360">
        <f>H27/I27</f>
        <v>164.18259067888889</v>
      </c>
      <c r="O27" s="17"/>
      <c r="P27" s="17"/>
      <c r="Q27" s="17"/>
      <c r="R27" s="17"/>
      <c r="S27" s="17"/>
      <c r="T27" s="17"/>
    </row>
    <row r="28" spans="1:20" s="17" customFormat="1" ht="16.5" customHeight="1" outlineLevel="1">
      <c r="A28" s="401" t="s">
        <v>66</v>
      </c>
      <c r="B28" s="401"/>
      <c r="C28" s="401"/>
      <c r="D28" s="401"/>
      <c r="E28" s="401"/>
      <c r="F28" s="401"/>
      <c r="G28" s="401"/>
      <c r="H28" s="401"/>
      <c r="I28" s="401"/>
      <c r="J28" s="401"/>
      <c r="K28" s="401"/>
      <c r="L28" s="401"/>
      <c r="M28" s="401"/>
      <c r="N28" s="401"/>
      <c r="O28" s="401"/>
      <c r="P28" s="401"/>
      <c r="Q28" s="401"/>
      <c r="R28" s="401"/>
      <c r="S28" s="401"/>
      <c r="T28" s="333"/>
    </row>
    <row r="29" spans="1:20" s="17" customFormat="1" ht="16.5" customHeight="1" outlineLevel="1">
      <c r="A29" s="400" t="s">
        <v>93</v>
      </c>
      <c r="B29" s="400"/>
      <c r="C29" s="400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/>
    </row>
    <row r="30" spans="1:20" outlineLevel="1">
      <c r="O30" s="37"/>
    </row>
    <row r="31" spans="1:20" outlineLevel="1">
      <c r="O31" s="37"/>
    </row>
    <row r="32" spans="1:20" outlineLevel="1"/>
    <row r="33" outlineLevel="1"/>
    <row r="34" outlineLevel="1"/>
    <row r="35" outlineLevel="1"/>
    <row r="36" outlineLevel="1"/>
    <row r="37" outlineLevel="1"/>
    <row r="38" outlineLevel="1"/>
    <row r="39" outlineLevel="1"/>
    <row r="40" outlineLevel="1"/>
    <row r="41" outlineLevel="1"/>
    <row r="42" outlineLevel="1"/>
    <row r="43" outlineLevel="1"/>
    <row r="44" s="390" customFormat="1" outlineLevel="1"/>
  </sheetData>
  <mergeCells count="22">
    <mergeCell ref="A44:XFD44"/>
    <mergeCell ref="A19:XFD19"/>
    <mergeCell ref="A20:A21"/>
    <mergeCell ref="H20:I20"/>
    <mergeCell ref="J20:J21"/>
    <mergeCell ref="B20:C20"/>
    <mergeCell ref="L20:L21"/>
    <mergeCell ref="M20:M21"/>
    <mergeCell ref="N20:N21"/>
    <mergeCell ref="F20:G20"/>
    <mergeCell ref="A29:S29"/>
    <mergeCell ref="A28:S28"/>
    <mergeCell ref="A18:XFD18"/>
    <mergeCell ref="D20:E20"/>
    <mergeCell ref="K20:K21"/>
    <mergeCell ref="A1:XFD1"/>
    <mergeCell ref="A3:XFD3"/>
    <mergeCell ref="A11:XFD11"/>
    <mergeCell ref="A2:XFD2"/>
    <mergeCell ref="A10:XFD10"/>
    <mergeCell ref="A9:H9"/>
    <mergeCell ref="A17:H17"/>
  </mergeCells>
  <pageMargins left="0.17" right="0.17" top="0.5" bottom="0.51" header="0.5" footer="0.5"/>
  <pageSetup paperSize="9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P454"/>
  <sheetViews>
    <sheetView zoomScaleNormal="100" workbookViewId="0">
      <pane ySplit="1" topLeftCell="A2" activePane="bottomLeft" state="frozen"/>
      <selection pane="bottomLeft" sqref="A1:XFD1"/>
    </sheetView>
  </sheetViews>
  <sheetFormatPr defaultColWidth="9.140625" defaultRowHeight="12.75" outlineLevelRow="3"/>
  <cols>
    <col min="1" max="1" width="23.7109375" style="50" customWidth="1"/>
    <col min="2" max="2" width="17.28515625" style="50" customWidth="1"/>
    <col min="3" max="4" width="16.7109375" style="50" customWidth="1"/>
    <col min="5" max="5" width="15.140625" style="50" customWidth="1"/>
    <col min="6" max="6" width="13.140625" style="50" customWidth="1"/>
    <col min="7" max="7" width="12" style="50" customWidth="1"/>
    <col min="8" max="8" width="13.28515625" style="50" customWidth="1"/>
    <col min="9" max="9" width="12.42578125" style="50" customWidth="1"/>
    <col min="10" max="11" width="13.7109375" style="50" customWidth="1"/>
    <col min="12" max="12" width="13.5703125" style="50" customWidth="1"/>
    <col min="13" max="13" width="12.7109375" style="50" customWidth="1"/>
    <col min="14" max="15" width="13.140625" style="50" customWidth="1"/>
    <col min="16" max="16" width="9.140625" style="50" customWidth="1"/>
    <col min="17" max="17" width="9.7109375" style="50" bestFit="1" customWidth="1"/>
    <col min="18" max="16384" width="9.140625" style="50"/>
  </cols>
  <sheetData>
    <row r="1" spans="1:15" s="423" customFormat="1" ht="31.9" customHeight="1">
      <c r="A1" s="423" t="s">
        <v>123</v>
      </c>
    </row>
    <row r="2" spans="1:15" s="424" customFormat="1" ht="7.5" customHeight="1"/>
    <row r="3" spans="1:15" s="425" customFormat="1" ht="27" customHeight="1" thickBot="1">
      <c r="A3" s="425" t="s">
        <v>27</v>
      </c>
    </row>
    <row r="4" spans="1:15" ht="61.5" customHeight="1" outlineLevel="1" thickBot="1">
      <c r="A4" s="44" t="s">
        <v>17</v>
      </c>
      <c r="B4" s="54" t="s">
        <v>28</v>
      </c>
      <c r="C4" s="55" t="s">
        <v>29</v>
      </c>
      <c r="D4" s="56" t="s">
        <v>30</v>
      </c>
      <c r="E4" s="45" t="s">
        <v>31</v>
      </c>
      <c r="F4" s="46" t="s">
        <v>32</v>
      </c>
      <c r="G4" s="46" t="s">
        <v>33</v>
      </c>
      <c r="H4" s="47" t="s">
        <v>34</v>
      </c>
      <c r="I4" s="48" t="s">
        <v>35</v>
      </c>
      <c r="J4" s="46" t="s">
        <v>36</v>
      </c>
      <c r="K4" s="46" t="s">
        <v>37</v>
      </c>
      <c r="L4" s="49" t="s">
        <v>38</v>
      </c>
      <c r="M4" s="132"/>
      <c r="N4" s="355" t="s">
        <v>104</v>
      </c>
      <c r="O4" s="132"/>
    </row>
    <row r="5" spans="1:15" s="171" customFormat="1" ht="18" hidden="1" customHeight="1" outlineLevel="2">
      <c r="A5" s="172">
        <v>44104</v>
      </c>
      <c r="B5" s="173">
        <f>SUM(C5:D5)</f>
        <v>671865</v>
      </c>
      <c r="C5" s="174">
        <f>SUM(E5:H5)</f>
        <v>277785</v>
      </c>
      <c r="D5" s="175">
        <f>SUM(I5:L5)</f>
        <v>394080</v>
      </c>
      <c r="E5" s="176">
        <v>2151</v>
      </c>
      <c r="F5" s="177">
        <v>167669</v>
      </c>
      <c r="G5" s="177">
        <v>74921</v>
      </c>
      <c r="H5" s="178">
        <v>33044</v>
      </c>
      <c r="I5" s="179">
        <v>2835</v>
      </c>
      <c r="J5" s="177">
        <v>235406</v>
      </c>
      <c r="K5" s="177">
        <v>94784</v>
      </c>
      <c r="L5" s="180">
        <v>61055</v>
      </c>
    </row>
    <row r="6" spans="1:15" ht="18" hidden="1" customHeight="1" outlineLevel="2">
      <c r="A6" s="64">
        <v>44196</v>
      </c>
      <c r="B6" s="65">
        <v>733622</v>
      </c>
      <c r="C6" s="66">
        <v>315436</v>
      </c>
      <c r="D6" s="67">
        <v>418186</v>
      </c>
      <c r="E6" s="68">
        <v>2313</v>
      </c>
      <c r="F6" s="69">
        <v>185970</v>
      </c>
      <c r="G6" s="69">
        <v>86027</v>
      </c>
      <c r="H6" s="70">
        <v>41126</v>
      </c>
      <c r="I6" s="71">
        <v>3356</v>
      </c>
      <c r="J6" s="69">
        <v>247598</v>
      </c>
      <c r="K6" s="69">
        <v>99215</v>
      </c>
      <c r="L6" s="72">
        <v>68017</v>
      </c>
    </row>
    <row r="7" spans="1:15" s="171" customFormat="1" ht="18" hidden="1" customHeight="1" outlineLevel="2">
      <c r="A7" s="161">
        <v>44286</v>
      </c>
      <c r="B7" s="162">
        <v>871203</v>
      </c>
      <c r="C7" s="163">
        <v>368062</v>
      </c>
      <c r="D7" s="164">
        <v>503141</v>
      </c>
      <c r="E7" s="165">
        <v>2547</v>
      </c>
      <c r="F7" s="166">
        <v>203732</v>
      </c>
      <c r="G7" s="166">
        <v>99965</v>
      </c>
      <c r="H7" s="167">
        <v>61818</v>
      </c>
      <c r="I7" s="168">
        <v>3597</v>
      </c>
      <c r="J7" s="166">
        <v>272824</v>
      </c>
      <c r="K7" s="166">
        <v>120470</v>
      </c>
      <c r="L7" s="169">
        <v>106250</v>
      </c>
      <c r="M7" s="343"/>
    </row>
    <row r="8" spans="1:15" s="171" customFormat="1" ht="18" customHeight="1" outlineLevel="1" collapsed="1">
      <c r="A8" s="161">
        <v>44377</v>
      </c>
      <c r="B8" s="162">
        <v>875601</v>
      </c>
      <c r="C8" s="163">
        <v>369611</v>
      </c>
      <c r="D8" s="164">
        <v>505990</v>
      </c>
      <c r="E8" s="165">
        <v>2382</v>
      </c>
      <c r="F8" s="166">
        <v>202343</v>
      </c>
      <c r="G8" s="166">
        <v>100126</v>
      </c>
      <c r="H8" s="167">
        <v>64760</v>
      </c>
      <c r="I8" s="168">
        <v>3448</v>
      </c>
      <c r="J8" s="166">
        <v>271640</v>
      </c>
      <c r="K8" s="166">
        <v>121059</v>
      </c>
      <c r="L8" s="169">
        <v>109843</v>
      </c>
      <c r="M8" s="343"/>
    </row>
    <row r="9" spans="1:15" s="171" customFormat="1" ht="18" hidden="1" customHeight="1" outlineLevel="2">
      <c r="A9" s="161">
        <v>44469</v>
      </c>
      <c r="B9" s="162">
        <f>SUM(C9:D9)</f>
        <v>877012</v>
      </c>
      <c r="C9" s="163">
        <f>SUM(E9:H9)</f>
        <v>370307</v>
      </c>
      <c r="D9" s="164">
        <f>SUM(I9:L9)</f>
        <v>506705</v>
      </c>
      <c r="E9" s="165">
        <v>2313</v>
      </c>
      <c r="F9" s="166">
        <v>200616</v>
      </c>
      <c r="G9" s="166">
        <v>99960</v>
      </c>
      <c r="H9" s="167">
        <v>67418</v>
      </c>
      <c r="I9" s="168">
        <v>3385</v>
      </c>
      <c r="J9" s="166">
        <v>269492</v>
      </c>
      <c r="K9" s="166">
        <v>120972</v>
      </c>
      <c r="L9" s="169">
        <v>112856</v>
      </c>
      <c r="M9" s="343">
        <f t="shared" ref="M9:M11" si="0">B9/B8-1</f>
        <v>1.6114645826124097E-3</v>
      </c>
    </row>
    <row r="10" spans="1:15" ht="18" hidden="1" customHeight="1" outlineLevel="2">
      <c r="A10" s="64">
        <v>44561</v>
      </c>
      <c r="B10" s="65">
        <v>877963</v>
      </c>
      <c r="C10" s="66">
        <v>370851</v>
      </c>
      <c r="D10" s="67">
        <v>507112</v>
      </c>
      <c r="E10" s="68">
        <v>2154</v>
      </c>
      <c r="F10" s="69">
        <v>199401</v>
      </c>
      <c r="G10" s="69">
        <v>99595</v>
      </c>
      <c r="H10" s="70">
        <v>69701</v>
      </c>
      <c r="I10" s="71">
        <v>3139</v>
      </c>
      <c r="J10" s="69">
        <v>267490</v>
      </c>
      <c r="K10" s="69">
        <v>120910</v>
      </c>
      <c r="L10" s="72">
        <v>115573</v>
      </c>
      <c r="M10" s="343">
        <f t="shared" si="0"/>
        <v>1.0843637259239092E-3</v>
      </c>
    </row>
    <row r="11" spans="1:15" s="171" customFormat="1" ht="18" hidden="1" customHeight="1" outlineLevel="2">
      <c r="A11" s="161">
        <v>44834</v>
      </c>
      <c r="B11" s="162">
        <v>875938</v>
      </c>
      <c r="C11" s="163">
        <v>369675</v>
      </c>
      <c r="D11" s="164">
        <v>506263</v>
      </c>
      <c r="E11" s="165">
        <v>1793</v>
      </c>
      <c r="F11" s="166">
        <v>191292</v>
      </c>
      <c r="G11" s="166">
        <v>99107</v>
      </c>
      <c r="H11" s="167">
        <v>77483</v>
      </c>
      <c r="I11" s="168">
        <v>2555</v>
      </c>
      <c r="J11" s="166">
        <v>258125</v>
      </c>
      <c r="K11" s="166">
        <v>120918</v>
      </c>
      <c r="L11" s="169">
        <v>124665</v>
      </c>
      <c r="M11" s="343">
        <f t="shared" si="0"/>
        <v>-2.3064753298259744E-3</v>
      </c>
    </row>
    <row r="12" spans="1:15" ht="18" hidden="1" customHeight="1" outlineLevel="2">
      <c r="A12" s="64">
        <v>44926</v>
      </c>
      <c r="B12" s="65">
        <v>875070</v>
      </c>
      <c r="C12" s="66">
        <v>369279</v>
      </c>
      <c r="D12" s="67">
        <v>505791</v>
      </c>
      <c r="E12" s="68">
        <v>1677</v>
      </c>
      <c r="F12" s="69">
        <v>189045</v>
      </c>
      <c r="G12" s="69">
        <v>99089</v>
      </c>
      <c r="H12" s="70">
        <v>79468</v>
      </c>
      <c r="I12" s="71">
        <v>2393</v>
      </c>
      <c r="J12" s="69">
        <v>255427</v>
      </c>
      <c r="K12" s="69">
        <v>121009</v>
      </c>
      <c r="L12" s="72">
        <v>126962</v>
      </c>
      <c r="M12" s="343">
        <f>B12/B11-1</f>
        <v>-9.9093771476976844E-4</v>
      </c>
    </row>
    <row r="13" spans="1:15" s="171" customFormat="1" ht="18" hidden="1" customHeight="1" outlineLevel="2">
      <c r="A13" s="161">
        <v>45016</v>
      </c>
      <c r="B13" s="162">
        <v>874710</v>
      </c>
      <c r="C13" s="163">
        <v>369130</v>
      </c>
      <c r="D13" s="164">
        <v>505580</v>
      </c>
      <c r="E13" s="165">
        <v>1594</v>
      </c>
      <c r="F13" s="166">
        <v>186641</v>
      </c>
      <c r="G13" s="166">
        <v>98862</v>
      </c>
      <c r="H13" s="167">
        <v>82033</v>
      </c>
      <c r="I13" s="168">
        <v>2257</v>
      </c>
      <c r="J13" s="166">
        <v>252312</v>
      </c>
      <c r="K13" s="166">
        <v>120927</v>
      </c>
      <c r="L13" s="169">
        <v>130084</v>
      </c>
      <c r="M13" s="343">
        <f t="shared" ref="M13:M23" si="1">B13/B12-1</f>
        <v>-4.1139565977577064E-4</v>
      </c>
      <c r="N13" s="343"/>
    </row>
    <row r="14" spans="1:15" s="171" customFormat="1" ht="18" customHeight="1" outlineLevel="1" collapsed="1">
      <c r="A14" s="161">
        <v>45107</v>
      </c>
      <c r="B14" s="162">
        <v>873709</v>
      </c>
      <c r="C14" s="163">
        <v>368687</v>
      </c>
      <c r="D14" s="164">
        <v>505022</v>
      </c>
      <c r="E14" s="165">
        <v>1494</v>
      </c>
      <c r="F14" s="166">
        <v>184065</v>
      </c>
      <c r="G14" s="166">
        <v>98678</v>
      </c>
      <c r="H14" s="167">
        <v>84450</v>
      </c>
      <c r="I14" s="168">
        <v>2130</v>
      </c>
      <c r="J14" s="166">
        <v>249050</v>
      </c>
      <c r="K14" s="166">
        <v>120972</v>
      </c>
      <c r="L14" s="169">
        <v>132870</v>
      </c>
      <c r="M14" s="343">
        <f t="shared" si="1"/>
        <v>-1.1443792799898933E-3</v>
      </c>
      <c r="N14" s="343"/>
    </row>
    <row r="15" spans="1:15" s="171" customFormat="1" ht="18" hidden="1" customHeight="1" outlineLevel="2">
      <c r="A15" s="161">
        <v>45199</v>
      </c>
      <c r="B15" s="162">
        <v>873992</v>
      </c>
      <c r="C15" s="163">
        <v>368801</v>
      </c>
      <c r="D15" s="164">
        <v>505191</v>
      </c>
      <c r="E15" s="165">
        <v>1388</v>
      </c>
      <c r="F15" s="166">
        <v>181599</v>
      </c>
      <c r="G15" s="166">
        <v>98817</v>
      </c>
      <c r="H15" s="167">
        <v>86997</v>
      </c>
      <c r="I15" s="168">
        <v>2025</v>
      </c>
      <c r="J15" s="166">
        <v>246021</v>
      </c>
      <c r="K15" s="166">
        <v>121193</v>
      </c>
      <c r="L15" s="169">
        <v>135952</v>
      </c>
      <c r="M15" s="343">
        <f t="shared" si="1"/>
        <v>3.2390647229219027E-4</v>
      </c>
      <c r="N15" s="343"/>
    </row>
    <row r="16" spans="1:15" ht="18" hidden="1" customHeight="1" outlineLevel="2">
      <c r="A16" s="64">
        <v>45291</v>
      </c>
      <c r="B16" s="65">
        <v>868819</v>
      </c>
      <c r="C16" s="66">
        <v>366187</v>
      </c>
      <c r="D16" s="67">
        <v>502632</v>
      </c>
      <c r="E16" s="68">
        <v>1666</v>
      </c>
      <c r="F16" s="69">
        <v>183728</v>
      </c>
      <c r="G16" s="69">
        <v>98462</v>
      </c>
      <c r="H16" s="70">
        <v>82331</v>
      </c>
      <c r="I16" s="71">
        <v>2255</v>
      </c>
      <c r="J16" s="69">
        <v>249492</v>
      </c>
      <c r="K16" s="69">
        <v>120469</v>
      </c>
      <c r="L16" s="72">
        <v>130416</v>
      </c>
      <c r="M16" s="343">
        <f t="shared" si="1"/>
        <v>-5.9188184788876441E-3</v>
      </c>
      <c r="N16" s="343"/>
    </row>
    <row r="17" spans="1:16" s="171" customFormat="1" ht="18" hidden="1" customHeight="1" outlineLevel="2">
      <c r="A17" s="161">
        <v>45382</v>
      </c>
      <c r="B17" s="162">
        <v>868976</v>
      </c>
      <c r="C17" s="163">
        <v>366265</v>
      </c>
      <c r="D17" s="164">
        <v>502711</v>
      </c>
      <c r="E17" s="165">
        <v>1615</v>
      </c>
      <c r="F17" s="166">
        <v>181483</v>
      </c>
      <c r="G17" s="166">
        <v>98250</v>
      </c>
      <c r="H17" s="167">
        <v>84917</v>
      </c>
      <c r="I17" s="168">
        <v>2166</v>
      </c>
      <c r="J17" s="166">
        <v>246588</v>
      </c>
      <c r="K17" s="166">
        <v>120294</v>
      </c>
      <c r="L17" s="169">
        <v>133663</v>
      </c>
      <c r="M17" s="343">
        <f t="shared" si="1"/>
        <v>1.8070507205769637E-4</v>
      </c>
      <c r="N17" s="343">
        <f>B17/B13-1</f>
        <v>-6.5553154759863119E-3</v>
      </c>
    </row>
    <row r="18" spans="1:16" ht="18" customHeight="1" outlineLevel="1" collapsed="1">
      <c r="A18" s="161">
        <v>45473</v>
      </c>
      <c r="B18" s="162">
        <v>869282</v>
      </c>
      <c r="C18" s="163">
        <v>366374</v>
      </c>
      <c r="D18" s="164">
        <v>502908</v>
      </c>
      <c r="E18" s="165">
        <v>1542</v>
      </c>
      <c r="F18" s="166">
        <v>179188</v>
      </c>
      <c r="G18" s="166">
        <v>98057</v>
      </c>
      <c r="H18" s="167">
        <v>87587</v>
      </c>
      <c r="I18" s="168">
        <v>2075</v>
      </c>
      <c r="J18" s="166">
        <v>243677</v>
      </c>
      <c r="K18" s="166">
        <v>120376</v>
      </c>
      <c r="L18" s="169">
        <v>136780</v>
      </c>
      <c r="M18" s="343">
        <f t="shared" si="1"/>
        <v>3.5213860912164385E-4</v>
      </c>
      <c r="N18" s="343">
        <f>B18/B14-1</f>
        <v>-5.0669044269888719E-3</v>
      </c>
    </row>
    <row r="19" spans="1:16" ht="18" hidden="1" customHeight="1" outlineLevel="2">
      <c r="A19" s="161">
        <v>45565</v>
      </c>
      <c r="B19" s="162">
        <v>874769</v>
      </c>
      <c r="C19" s="163">
        <v>369140</v>
      </c>
      <c r="D19" s="164">
        <v>505629</v>
      </c>
      <c r="E19" s="165">
        <v>1478</v>
      </c>
      <c r="F19" s="166">
        <v>177663</v>
      </c>
      <c r="G19" s="166">
        <v>98959</v>
      </c>
      <c r="H19" s="167">
        <v>91040</v>
      </c>
      <c r="I19" s="168">
        <v>2024</v>
      </c>
      <c r="J19" s="166">
        <v>241560</v>
      </c>
      <c r="K19" s="166">
        <v>121472</v>
      </c>
      <c r="L19" s="169">
        <v>140573</v>
      </c>
      <c r="M19" s="343">
        <f t="shared" si="1"/>
        <v>6.3121058528763374E-3</v>
      </c>
      <c r="N19" s="343">
        <f t="shared" ref="N19:N25" si="2">B19/B15-1</f>
        <v>8.8902415582747807E-4</v>
      </c>
    </row>
    <row r="20" spans="1:16" ht="18" hidden="1" customHeight="1" outlineLevel="2">
      <c r="A20" s="64">
        <v>45657</v>
      </c>
      <c r="B20" s="65">
        <v>874623</v>
      </c>
      <c r="C20" s="66">
        <v>369047</v>
      </c>
      <c r="D20" s="67">
        <v>505576</v>
      </c>
      <c r="E20" s="293">
        <v>1453</v>
      </c>
      <c r="F20" s="294">
        <v>175628</v>
      </c>
      <c r="G20" s="294">
        <v>98959</v>
      </c>
      <c r="H20" s="295">
        <v>93007</v>
      </c>
      <c r="I20" s="296">
        <v>1951</v>
      </c>
      <c r="J20" s="294">
        <v>238925</v>
      </c>
      <c r="K20" s="294">
        <v>121697</v>
      </c>
      <c r="L20" s="297">
        <v>143003</v>
      </c>
      <c r="M20" s="343">
        <f t="shared" si="1"/>
        <v>-1.6690120477524939E-4</v>
      </c>
      <c r="N20" s="343">
        <f t="shared" si="2"/>
        <v>6.6803327275302138E-3</v>
      </c>
    </row>
    <row r="21" spans="1:16" ht="18" hidden="1" customHeight="1" outlineLevel="2">
      <c r="A21" s="161">
        <v>45747</v>
      </c>
      <c r="B21" s="162">
        <v>876125</v>
      </c>
      <c r="C21" s="163">
        <v>369914</v>
      </c>
      <c r="D21" s="164">
        <v>506211</v>
      </c>
      <c r="E21" s="165">
        <v>1452</v>
      </c>
      <c r="F21" s="166">
        <v>173535</v>
      </c>
      <c r="G21" s="166">
        <v>99030</v>
      </c>
      <c r="H21" s="167">
        <v>95897</v>
      </c>
      <c r="I21" s="168">
        <v>1884</v>
      </c>
      <c r="J21" s="166">
        <v>235914</v>
      </c>
      <c r="K21" s="166">
        <v>121957</v>
      </c>
      <c r="L21" s="169">
        <v>146456</v>
      </c>
      <c r="M21" s="343">
        <f t="shared" si="1"/>
        <v>1.7173113444306498E-3</v>
      </c>
      <c r="N21" s="343">
        <f t="shared" si="2"/>
        <v>8.2269245640846922E-3</v>
      </c>
    </row>
    <row r="22" spans="1:16" ht="18" customHeight="1" outlineLevel="1" collapsed="1">
      <c r="A22" s="161">
        <v>45838</v>
      </c>
      <c r="B22" s="162">
        <v>876387</v>
      </c>
      <c r="C22" s="163">
        <v>370091</v>
      </c>
      <c r="D22" s="164">
        <v>506296</v>
      </c>
      <c r="E22" s="165">
        <v>1377</v>
      </c>
      <c r="F22" s="166">
        <v>171184</v>
      </c>
      <c r="G22" s="166">
        <v>99232</v>
      </c>
      <c r="H22" s="167">
        <v>98298</v>
      </c>
      <c r="I22" s="168">
        <v>1821</v>
      </c>
      <c r="J22" s="166">
        <v>232771</v>
      </c>
      <c r="K22" s="166">
        <v>122334</v>
      </c>
      <c r="L22" s="169">
        <v>149370</v>
      </c>
      <c r="M22" s="343">
        <f t="shared" si="1"/>
        <v>2.9904408617498213E-4</v>
      </c>
      <c r="N22" s="343">
        <f t="shared" si="2"/>
        <v>8.1734120803145238E-3</v>
      </c>
    </row>
    <row r="23" spans="1:16" ht="18" customHeight="1" outlineLevel="2">
      <c r="A23" s="161">
        <v>45930</v>
      </c>
      <c r="B23" s="162">
        <v>876411</v>
      </c>
      <c r="C23" s="163">
        <v>370127</v>
      </c>
      <c r="D23" s="164">
        <v>506284</v>
      </c>
      <c r="E23" s="165">
        <v>1332</v>
      </c>
      <c r="F23" s="166">
        <v>168670</v>
      </c>
      <c r="G23" s="166">
        <v>99468</v>
      </c>
      <c r="H23" s="167">
        <v>100657</v>
      </c>
      <c r="I23" s="168">
        <v>1700</v>
      </c>
      <c r="J23" s="166">
        <v>229426</v>
      </c>
      <c r="K23" s="166">
        <v>122936</v>
      </c>
      <c r="L23" s="169">
        <v>152222</v>
      </c>
      <c r="M23" s="343">
        <f t="shared" si="1"/>
        <v>2.738516203448782E-5</v>
      </c>
      <c r="N23" s="343">
        <f t="shared" si="2"/>
        <v>1.8770669742527168E-3</v>
      </c>
    </row>
    <row r="24" spans="1:16" ht="18" customHeight="1" outlineLevel="2">
      <c r="A24" s="64">
        <v>46022</v>
      </c>
      <c r="B24" s="65">
        <v>876998</v>
      </c>
      <c r="C24" s="66">
        <v>370413</v>
      </c>
      <c r="D24" s="67">
        <v>506585</v>
      </c>
      <c r="E24" s="293">
        <v>1304</v>
      </c>
      <c r="F24" s="294">
        <v>166719</v>
      </c>
      <c r="G24" s="294">
        <v>99531</v>
      </c>
      <c r="H24" s="295">
        <v>102859</v>
      </c>
      <c r="I24" s="296">
        <v>1666</v>
      </c>
      <c r="J24" s="294">
        <v>226866</v>
      </c>
      <c r="K24" s="294">
        <v>123425</v>
      </c>
      <c r="L24" s="297">
        <v>154628</v>
      </c>
      <c r="M24" s="343">
        <f>B24/B23-1</f>
        <v>6.6977707947524223E-4</v>
      </c>
      <c r="N24" s="343">
        <f t="shared" si="2"/>
        <v>2.7154556877648783E-3</v>
      </c>
    </row>
    <row r="25" spans="1:16" ht="18" customHeight="1" outlineLevel="2">
      <c r="A25" s="64">
        <v>46112</v>
      </c>
      <c r="B25" s="65">
        <v>877794</v>
      </c>
      <c r="C25" s="66">
        <v>370887</v>
      </c>
      <c r="D25" s="67">
        <v>506907</v>
      </c>
      <c r="E25" s="293">
        <v>1275</v>
      </c>
      <c r="F25" s="294">
        <v>164739</v>
      </c>
      <c r="G25" s="294">
        <v>99561</v>
      </c>
      <c r="H25" s="295">
        <v>105312</v>
      </c>
      <c r="I25" s="296">
        <v>1613</v>
      </c>
      <c r="J25" s="294">
        <v>223862</v>
      </c>
      <c r="K25" s="294">
        <v>124046</v>
      </c>
      <c r="L25" s="297">
        <v>157386</v>
      </c>
      <c r="M25" s="343">
        <f>B25/B24-1</f>
        <v>9.0764175060842334E-4</v>
      </c>
      <c r="N25" s="343">
        <f t="shared" si="2"/>
        <v>1.9049793123127046E-3</v>
      </c>
    </row>
    <row r="26" spans="1:16" s="171" customFormat="1" ht="18" customHeight="1" outlineLevel="1" thickBot="1">
      <c r="A26" s="161">
        <v>46203</v>
      </c>
      <c r="B26" s="347">
        <f>SUM(C26:D26)</f>
        <v>878441</v>
      </c>
      <c r="C26" s="348">
        <f>SUM(E26:H26)</f>
        <v>371238</v>
      </c>
      <c r="D26" s="349">
        <f>SUM(I26:L26)</f>
        <v>507203</v>
      </c>
      <c r="E26" s="350">
        <v>1249</v>
      </c>
      <c r="F26" s="351">
        <v>162282</v>
      </c>
      <c r="G26" s="351">
        <v>100006</v>
      </c>
      <c r="H26" s="352">
        <v>107701</v>
      </c>
      <c r="I26" s="353">
        <v>1562</v>
      </c>
      <c r="J26" s="351">
        <v>220685</v>
      </c>
      <c r="K26" s="351">
        <v>124695</v>
      </c>
      <c r="L26" s="354">
        <v>160261</v>
      </c>
      <c r="M26" s="343">
        <f>B26/B25-1</f>
        <v>7.3707498570274588E-4</v>
      </c>
      <c r="N26" s="343">
        <f>B26/B22-1</f>
        <v>2.3437134507928725E-3</v>
      </c>
      <c r="O26" s="170"/>
      <c r="P26" s="170"/>
    </row>
    <row r="27" spans="1:16" ht="22.9" customHeight="1" outlineLevel="1">
      <c r="A27" s="428" t="s">
        <v>128</v>
      </c>
      <c r="B27" s="428"/>
      <c r="C27" s="428"/>
      <c r="D27" s="428"/>
      <c r="E27" s="428"/>
      <c r="F27" s="428"/>
      <c r="G27" s="428"/>
      <c r="H27" s="428"/>
      <c r="I27" s="428"/>
      <c r="J27" s="428"/>
      <c r="K27" s="428"/>
      <c r="L27" s="428"/>
      <c r="M27" s="155">
        <f>B26-B25</f>
        <v>647</v>
      </c>
      <c r="N27" s="155">
        <f>B26-B22</f>
        <v>2054</v>
      </c>
      <c r="O27" s="60"/>
    </row>
    <row r="28" spans="1:16" ht="18" customHeight="1" outlineLevel="1">
      <c r="A28" s="114"/>
      <c r="B28" s="114"/>
      <c r="C28" s="114"/>
      <c r="D28" s="114"/>
      <c r="E28" s="114"/>
      <c r="F28" s="114"/>
      <c r="G28" s="114"/>
      <c r="M28" s="131"/>
      <c r="N28" s="131"/>
    </row>
    <row r="29" spans="1:16" outlineLevel="1">
      <c r="A29" s="51"/>
      <c r="M29" s="91"/>
    </row>
    <row r="30" spans="1:16" outlineLevel="1">
      <c r="C30" s="52"/>
      <c r="L30" s="115"/>
    </row>
    <row r="31" spans="1:16" outlineLevel="1">
      <c r="C31" s="52"/>
    </row>
    <row r="32" spans="1:16" outlineLevel="1">
      <c r="C32" s="52"/>
    </row>
    <row r="33" spans="1:3" outlineLevel="1">
      <c r="C33" s="52"/>
    </row>
    <row r="34" spans="1:3" outlineLevel="1"/>
    <row r="35" spans="1:3" outlineLevel="1"/>
    <row r="36" spans="1:3" outlineLevel="1"/>
    <row r="37" spans="1:3" outlineLevel="1"/>
    <row r="38" spans="1:3" outlineLevel="1"/>
    <row r="39" spans="1:3" outlineLevel="1"/>
    <row r="40" spans="1:3" outlineLevel="1"/>
    <row r="41" spans="1:3" outlineLevel="1"/>
    <row r="42" spans="1:3" outlineLevel="1"/>
    <row r="43" spans="1:3" outlineLevel="1"/>
    <row r="44" spans="1:3" outlineLevel="1"/>
    <row r="45" spans="1:3" outlineLevel="1"/>
    <row r="46" spans="1:3" outlineLevel="1"/>
    <row r="47" spans="1:3" s="421" customFormat="1"/>
    <row r="48" spans="1:3" s="426" customFormat="1" ht="27" customHeight="1" thickBot="1">
      <c r="A48" s="426" t="s">
        <v>49</v>
      </c>
    </row>
    <row r="49" spans="1:5" ht="51.75" outlineLevel="1" thickBot="1">
      <c r="A49" s="53" t="s">
        <v>39</v>
      </c>
      <c r="B49" s="53" t="s">
        <v>40</v>
      </c>
      <c r="C49" s="46" t="s">
        <v>63</v>
      </c>
      <c r="D49" s="46" t="s">
        <v>64</v>
      </c>
      <c r="E49" s="49" t="s">
        <v>65</v>
      </c>
    </row>
    <row r="50" spans="1:5" s="171" customFormat="1" ht="18" hidden="1" customHeight="1" outlineLevel="2">
      <c r="A50" s="181" t="s">
        <v>41</v>
      </c>
      <c r="B50" s="182">
        <f>SUM(C50:E50)</f>
        <v>3046</v>
      </c>
      <c r="C50" s="183">
        <v>3030</v>
      </c>
      <c r="D50" s="184">
        <v>0</v>
      </c>
      <c r="E50" s="185">
        <v>16</v>
      </c>
    </row>
    <row r="51" spans="1:5" ht="18" hidden="1" customHeight="1" outlineLevel="2">
      <c r="A51" s="97" t="s">
        <v>50</v>
      </c>
      <c r="B51" s="105">
        <v>3178</v>
      </c>
      <c r="C51" s="106">
        <v>3158</v>
      </c>
      <c r="D51" s="108">
        <v>0</v>
      </c>
      <c r="E51" s="107">
        <v>20</v>
      </c>
    </row>
    <row r="52" spans="1:5" s="171" customFormat="1" ht="18" hidden="1" customHeight="1" outlineLevel="2">
      <c r="A52" s="186" t="s">
        <v>67</v>
      </c>
      <c r="B52" s="187">
        <f>SUM(C52:E52)</f>
        <v>3255</v>
      </c>
      <c r="C52" s="188">
        <v>3231</v>
      </c>
      <c r="D52" s="189">
        <v>0</v>
      </c>
      <c r="E52" s="190">
        <v>24</v>
      </c>
    </row>
    <row r="53" spans="1:5" s="171" customFormat="1" ht="18" customHeight="1" outlineLevel="1" collapsed="1">
      <c r="A53" s="186" t="s">
        <v>75</v>
      </c>
      <c r="B53" s="187">
        <v>1696</v>
      </c>
      <c r="C53" s="188">
        <v>1644</v>
      </c>
      <c r="D53" s="189">
        <v>0</v>
      </c>
      <c r="E53" s="190">
        <v>52</v>
      </c>
    </row>
    <row r="54" spans="1:5" s="171" customFormat="1" ht="18" hidden="1" customHeight="1" outlineLevel="2">
      <c r="A54" s="186" t="s">
        <v>77</v>
      </c>
      <c r="B54" s="187">
        <v>1163</v>
      </c>
      <c r="C54" s="188">
        <v>1109</v>
      </c>
      <c r="D54" s="189">
        <v>0</v>
      </c>
      <c r="E54" s="190">
        <v>54</v>
      </c>
    </row>
    <row r="55" spans="1:5" ht="18" hidden="1" customHeight="1" outlineLevel="2">
      <c r="A55" s="97" t="s">
        <v>81</v>
      </c>
      <c r="B55" s="105">
        <v>2175</v>
      </c>
      <c r="C55" s="106">
        <v>2206</v>
      </c>
      <c r="D55" s="108">
        <v>2</v>
      </c>
      <c r="E55" s="124">
        <v>-33</v>
      </c>
    </row>
    <row r="56" spans="1:5" s="171" customFormat="1" ht="21.75" hidden="1" customHeight="1" outlineLevel="2">
      <c r="A56" s="191" t="s">
        <v>90</v>
      </c>
      <c r="B56" s="192">
        <v>21</v>
      </c>
      <c r="C56" s="193">
        <v>26</v>
      </c>
      <c r="D56" s="194">
        <v>0</v>
      </c>
      <c r="E56" s="195">
        <v>-5</v>
      </c>
    </row>
    <row r="57" spans="1:5" ht="18" hidden="1" customHeight="1" outlineLevel="2" collapsed="1">
      <c r="A57" s="97" t="s">
        <v>82</v>
      </c>
      <c r="B57" s="125">
        <v>-22</v>
      </c>
      <c r="C57" s="126">
        <v>-6</v>
      </c>
      <c r="D57" s="108">
        <v>0</v>
      </c>
      <c r="E57" s="127">
        <v>-16</v>
      </c>
    </row>
    <row r="58" spans="1:5" s="171" customFormat="1" ht="18" hidden="1" customHeight="1" outlineLevel="2">
      <c r="A58" s="186" t="s">
        <v>86</v>
      </c>
      <c r="B58" s="196">
        <v>82</v>
      </c>
      <c r="C58" s="197">
        <v>95</v>
      </c>
      <c r="D58" s="189">
        <v>-3</v>
      </c>
      <c r="E58" s="198">
        <v>-10</v>
      </c>
    </row>
    <row r="59" spans="1:5" s="171" customFormat="1" ht="18" customHeight="1" outlineLevel="1" collapsed="1">
      <c r="A59" s="186" t="s">
        <v>87</v>
      </c>
      <c r="B59" s="196">
        <v>118</v>
      </c>
      <c r="C59" s="197">
        <v>140</v>
      </c>
      <c r="D59" s="189">
        <v>0</v>
      </c>
      <c r="E59" s="198">
        <v>-22</v>
      </c>
    </row>
    <row r="60" spans="1:5" s="171" customFormat="1" ht="18" hidden="1" customHeight="1" outlineLevel="2">
      <c r="A60" s="186" t="s">
        <v>89</v>
      </c>
      <c r="B60" s="196">
        <v>388</v>
      </c>
      <c r="C60" s="197">
        <v>389</v>
      </c>
      <c r="D60" s="189">
        <v>0</v>
      </c>
      <c r="E60" s="198">
        <v>-1</v>
      </c>
    </row>
    <row r="61" spans="1:5" ht="18" hidden="1" customHeight="1" outlineLevel="2">
      <c r="A61" s="97" t="s">
        <v>94</v>
      </c>
      <c r="B61" s="121">
        <v>312</v>
      </c>
      <c r="C61" s="122">
        <v>300</v>
      </c>
      <c r="D61" s="108">
        <v>0</v>
      </c>
      <c r="E61" s="128">
        <v>12</v>
      </c>
    </row>
    <row r="62" spans="1:5" s="171" customFormat="1" ht="18" hidden="1" customHeight="1" outlineLevel="2">
      <c r="A62" s="186" t="s">
        <v>95</v>
      </c>
      <c r="B62" s="196">
        <v>354</v>
      </c>
      <c r="C62" s="197">
        <v>393</v>
      </c>
      <c r="D62" s="189">
        <v>0</v>
      </c>
      <c r="E62" s="198">
        <v>-39</v>
      </c>
    </row>
    <row r="63" spans="1:5" ht="18" customHeight="1" outlineLevel="1" collapsed="1">
      <c r="A63" s="186" t="s">
        <v>96</v>
      </c>
      <c r="B63" s="196">
        <v>423</v>
      </c>
      <c r="C63" s="197">
        <v>422</v>
      </c>
      <c r="D63" s="189">
        <v>1</v>
      </c>
      <c r="E63" s="198">
        <v>0</v>
      </c>
    </row>
    <row r="64" spans="1:5" s="171" customFormat="1" ht="18" hidden="1" customHeight="1" outlineLevel="2">
      <c r="A64" s="186" t="s">
        <v>97</v>
      </c>
      <c r="B64" s="196">
        <v>923</v>
      </c>
      <c r="C64" s="197">
        <v>925</v>
      </c>
      <c r="D64" s="189">
        <v>0</v>
      </c>
      <c r="E64" s="198">
        <v>-2</v>
      </c>
    </row>
    <row r="65" spans="1:5" s="171" customFormat="1" ht="18" hidden="1" customHeight="1" outlineLevel="2">
      <c r="A65" s="97" t="s">
        <v>102</v>
      </c>
      <c r="B65" s="121">
        <v>887</v>
      </c>
      <c r="C65" s="298">
        <v>889</v>
      </c>
      <c r="D65" s="205">
        <v>0</v>
      </c>
      <c r="E65" s="299">
        <v>-2</v>
      </c>
    </row>
    <row r="66" spans="1:5" s="171" customFormat="1" ht="18" hidden="1" customHeight="1" outlineLevel="2">
      <c r="A66" s="186" t="s">
        <v>106</v>
      </c>
      <c r="B66" s="196">
        <v>673</v>
      </c>
      <c r="C66" s="197">
        <v>669</v>
      </c>
      <c r="D66" s="189">
        <v>0</v>
      </c>
      <c r="E66" s="198">
        <v>4</v>
      </c>
    </row>
    <row r="67" spans="1:5" s="171" customFormat="1" ht="18" customHeight="1" outlineLevel="1" collapsed="1">
      <c r="A67" s="186" t="s">
        <v>107</v>
      </c>
      <c r="B67" s="196">
        <v>454</v>
      </c>
      <c r="C67" s="197">
        <v>452</v>
      </c>
      <c r="D67" s="189">
        <v>0</v>
      </c>
      <c r="E67" s="198">
        <v>2</v>
      </c>
    </row>
    <row r="68" spans="1:5" s="171" customFormat="1" ht="18" customHeight="1" outlineLevel="2">
      <c r="A68" s="186" t="s">
        <v>108</v>
      </c>
      <c r="B68" s="196">
        <v>403</v>
      </c>
      <c r="C68" s="197">
        <v>467</v>
      </c>
      <c r="D68" s="189">
        <v>0</v>
      </c>
      <c r="E68" s="198">
        <v>-64</v>
      </c>
    </row>
    <row r="69" spans="1:5" ht="18" customHeight="1" outlineLevel="2">
      <c r="A69" s="97" t="s">
        <v>109</v>
      </c>
      <c r="B69" s="121">
        <v>408</v>
      </c>
      <c r="C69" s="298">
        <v>537</v>
      </c>
      <c r="D69" s="205">
        <v>0</v>
      </c>
      <c r="E69" s="299">
        <v>-129</v>
      </c>
    </row>
    <row r="70" spans="1:5" ht="18" customHeight="1" outlineLevel="2">
      <c r="A70" s="97" t="s">
        <v>114</v>
      </c>
      <c r="B70" s="121">
        <v>716</v>
      </c>
      <c r="C70" s="298">
        <v>773</v>
      </c>
      <c r="D70" s="205">
        <v>4</v>
      </c>
      <c r="E70" s="299">
        <v>-61</v>
      </c>
    </row>
    <row r="71" spans="1:5" s="171" customFormat="1" ht="18" customHeight="1" outlineLevel="1">
      <c r="A71" s="334" t="s">
        <v>124</v>
      </c>
      <c r="B71" s="335">
        <f>SUM(C71:E71)</f>
        <v>681</v>
      </c>
      <c r="C71" s="377">
        <v>643</v>
      </c>
      <c r="D71" s="378">
        <v>0</v>
      </c>
      <c r="E71" s="379">
        <v>38</v>
      </c>
    </row>
    <row r="72" spans="1:5" s="171" customFormat="1" ht="18" hidden="1" customHeight="1" outlineLevel="2">
      <c r="A72" s="199">
        <v>44104</v>
      </c>
      <c r="B72" s="200">
        <f>SUM(C72:E72)</f>
        <v>67415</v>
      </c>
      <c r="C72" s="201">
        <v>62061</v>
      </c>
      <c r="D72" s="202">
        <v>8</v>
      </c>
      <c r="E72" s="203">
        <v>5346</v>
      </c>
    </row>
    <row r="73" spans="1:5" ht="18" hidden="1" customHeight="1" outlineLevel="2">
      <c r="A73" s="97">
        <v>44196</v>
      </c>
      <c r="B73" s="105">
        <v>73610</v>
      </c>
      <c r="C73" s="106">
        <v>68193</v>
      </c>
      <c r="D73" s="108">
        <v>6</v>
      </c>
      <c r="E73" s="107">
        <v>5411</v>
      </c>
    </row>
    <row r="74" spans="1:5" s="171" customFormat="1" ht="18" hidden="1" customHeight="1" outlineLevel="2">
      <c r="A74" s="186">
        <v>44286</v>
      </c>
      <c r="B74" s="187">
        <v>87321</v>
      </c>
      <c r="C74" s="188">
        <v>80550</v>
      </c>
      <c r="D74" s="189">
        <v>84</v>
      </c>
      <c r="E74" s="190">
        <v>6687</v>
      </c>
    </row>
    <row r="75" spans="1:5" s="171" customFormat="1" ht="18" customHeight="1" outlineLevel="1" collapsed="1">
      <c r="A75" s="186">
        <v>44377</v>
      </c>
      <c r="B75" s="187">
        <v>89763</v>
      </c>
      <c r="C75" s="188">
        <v>82921</v>
      </c>
      <c r="D75" s="189">
        <v>84</v>
      </c>
      <c r="E75" s="190">
        <v>6758</v>
      </c>
    </row>
    <row r="76" spans="1:5" s="171" customFormat="1" ht="18" hidden="1" customHeight="1" outlineLevel="2">
      <c r="A76" s="186">
        <v>44469</v>
      </c>
      <c r="B76" s="187">
        <v>90798</v>
      </c>
      <c r="C76" s="188">
        <v>83946</v>
      </c>
      <c r="D76" s="189">
        <v>84</v>
      </c>
      <c r="E76" s="190">
        <v>6768</v>
      </c>
    </row>
    <row r="77" spans="1:5" ht="18" hidden="1" customHeight="1" outlineLevel="2">
      <c r="A77" s="97">
        <v>44561</v>
      </c>
      <c r="B77" s="105">
        <v>92905</v>
      </c>
      <c r="C77" s="106">
        <v>86096</v>
      </c>
      <c r="D77" s="108">
        <v>86</v>
      </c>
      <c r="E77" s="107">
        <v>6723</v>
      </c>
    </row>
    <row r="78" spans="1:5" s="171" customFormat="1" ht="18" hidden="1" customHeight="1" outlineLevel="2">
      <c r="A78" s="186">
        <v>44834</v>
      </c>
      <c r="B78" s="187">
        <v>93484</v>
      </c>
      <c r="C78" s="188">
        <v>86709</v>
      </c>
      <c r="D78" s="189">
        <v>84</v>
      </c>
      <c r="E78" s="190">
        <v>6691</v>
      </c>
    </row>
    <row r="79" spans="1:5" ht="18" hidden="1" customHeight="1" outlineLevel="2">
      <c r="A79" s="97">
        <v>44926</v>
      </c>
      <c r="B79" s="105">
        <v>93458</v>
      </c>
      <c r="C79" s="204">
        <v>86698</v>
      </c>
      <c r="D79" s="205">
        <v>84</v>
      </c>
      <c r="E79" s="206">
        <v>6676</v>
      </c>
    </row>
    <row r="80" spans="1:5" s="171" customFormat="1" ht="18" hidden="1" customHeight="1" outlineLevel="2">
      <c r="A80" s="186">
        <v>45016</v>
      </c>
      <c r="B80" s="187">
        <v>93533</v>
      </c>
      <c r="C80" s="188">
        <v>86786</v>
      </c>
      <c r="D80" s="189">
        <v>84</v>
      </c>
      <c r="E80" s="190">
        <v>6663</v>
      </c>
    </row>
    <row r="81" spans="1:7" s="171" customFormat="1" ht="18" customHeight="1" outlineLevel="1" collapsed="1">
      <c r="A81" s="186">
        <v>45107</v>
      </c>
      <c r="B81" s="187">
        <v>93657</v>
      </c>
      <c r="C81" s="188">
        <v>86929</v>
      </c>
      <c r="D81" s="189">
        <v>84</v>
      </c>
      <c r="E81" s="190">
        <v>6644</v>
      </c>
    </row>
    <row r="82" spans="1:7" s="171" customFormat="1" ht="18" hidden="1" customHeight="1" outlineLevel="2">
      <c r="A82" s="186">
        <v>45199</v>
      </c>
      <c r="B82" s="187">
        <v>94043</v>
      </c>
      <c r="C82" s="188">
        <v>87316</v>
      </c>
      <c r="D82" s="189">
        <v>84</v>
      </c>
      <c r="E82" s="190">
        <v>6643</v>
      </c>
    </row>
    <row r="83" spans="1:7" ht="18" hidden="1" customHeight="1" outlineLevel="2">
      <c r="A83" s="97">
        <v>45291</v>
      </c>
      <c r="B83" s="105">
        <v>93876</v>
      </c>
      <c r="C83" s="106">
        <v>87215</v>
      </c>
      <c r="D83" s="108">
        <v>84</v>
      </c>
      <c r="E83" s="107">
        <v>6577</v>
      </c>
    </row>
    <row r="84" spans="1:7" s="171" customFormat="1" ht="18" hidden="1" customHeight="1" outlineLevel="2">
      <c r="A84" s="186">
        <v>45382</v>
      </c>
      <c r="B84" s="187">
        <v>94234</v>
      </c>
      <c r="C84" s="188">
        <v>87609</v>
      </c>
      <c r="D84" s="189">
        <v>84</v>
      </c>
      <c r="E84" s="190">
        <v>6541</v>
      </c>
    </row>
    <row r="85" spans="1:7" ht="18" customHeight="1" outlineLevel="1" collapsed="1">
      <c r="A85" s="186">
        <v>45473</v>
      </c>
      <c r="B85" s="187">
        <v>94648</v>
      </c>
      <c r="C85" s="188">
        <v>88025</v>
      </c>
      <c r="D85" s="189">
        <v>85</v>
      </c>
      <c r="E85" s="190">
        <v>6538</v>
      </c>
    </row>
    <row r="86" spans="1:7" s="171" customFormat="1" ht="18" hidden="1" customHeight="1" outlineLevel="2">
      <c r="A86" s="186">
        <v>45565</v>
      </c>
      <c r="B86" s="187">
        <v>96038</v>
      </c>
      <c r="C86" s="188">
        <v>89344</v>
      </c>
      <c r="D86" s="189">
        <v>85</v>
      </c>
      <c r="E86" s="190">
        <v>6609</v>
      </c>
    </row>
    <row r="87" spans="1:7" s="171" customFormat="1" ht="18" hidden="1" customHeight="1" outlineLevel="2">
      <c r="A87" s="97">
        <v>45657</v>
      </c>
      <c r="B87" s="105">
        <v>96280</v>
      </c>
      <c r="C87" s="204">
        <v>89604</v>
      </c>
      <c r="D87" s="205">
        <v>85</v>
      </c>
      <c r="E87" s="206">
        <v>6591</v>
      </c>
    </row>
    <row r="88" spans="1:7" s="171" customFormat="1" ht="18" hidden="1" customHeight="1" outlineLevel="2">
      <c r="A88" s="186">
        <v>45747</v>
      </c>
      <c r="B88" s="187">
        <v>96956</v>
      </c>
      <c r="C88" s="188">
        <v>90273</v>
      </c>
      <c r="D88" s="189">
        <v>85</v>
      </c>
      <c r="E88" s="190">
        <v>6598</v>
      </c>
    </row>
    <row r="89" spans="1:7" s="171" customFormat="1" ht="18" customHeight="1" outlineLevel="1" collapsed="1">
      <c r="A89" s="186">
        <v>45838</v>
      </c>
      <c r="B89" s="187">
        <v>97410</v>
      </c>
      <c r="C89" s="188">
        <v>90725</v>
      </c>
      <c r="D89" s="189">
        <v>85</v>
      </c>
      <c r="E89" s="190">
        <v>6600</v>
      </c>
    </row>
    <row r="90" spans="1:7" s="171" customFormat="1" ht="18" customHeight="1" outlineLevel="2">
      <c r="A90" s="186">
        <v>45930</v>
      </c>
      <c r="B90" s="187">
        <v>97758</v>
      </c>
      <c r="C90" s="188">
        <v>91144</v>
      </c>
      <c r="D90" s="189">
        <v>85</v>
      </c>
      <c r="E90" s="190">
        <v>6529</v>
      </c>
    </row>
    <row r="91" spans="1:7" ht="18" customHeight="1" outlineLevel="2">
      <c r="A91" s="97">
        <v>46022</v>
      </c>
      <c r="B91" s="105">
        <v>98151</v>
      </c>
      <c r="C91" s="204">
        <v>91681</v>
      </c>
      <c r="D91" s="205">
        <v>85</v>
      </c>
      <c r="E91" s="206">
        <v>6385</v>
      </c>
    </row>
    <row r="92" spans="1:7" ht="18" customHeight="1" outlineLevel="2">
      <c r="A92" s="97">
        <v>46112</v>
      </c>
      <c r="B92" s="105">
        <v>98867</v>
      </c>
      <c r="C92" s="204">
        <v>92454</v>
      </c>
      <c r="D92" s="205">
        <v>89</v>
      </c>
      <c r="E92" s="206">
        <v>6324</v>
      </c>
    </row>
    <row r="93" spans="1:7" s="171" customFormat="1" ht="18" customHeight="1" outlineLevel="1" thickBot="1">
      <c r="A93" s="161">
        <v>46203</v>
      </c>
      <c r="B93" s="336">
        <f>SUM(C93:E93)</f>
        <v>99548</v>
      </c>
      <c r="C93" s="375">
        <v>93097</v>
      </c>
      <c r="D93" s="194">
        <v>89</v>
      </c>
      <c r="E93" s="376">
        <v>6362</v>
      </c>
      <c r="F93" s="254">
        <f>B93/B92-1</f>
        <v>6.8880415103118597E-3</v>
      </c>
      <c r="G93" s="254">
        <f>B93/B89-1</f>
        <v>2.1948465249974403E-2</v>
      </c>
    </row>
    <row r="94" spans="1:7" ht="46.15" customHeight="1" outlineLevel="1">
      <c r="A94" s="429" t="s">
        <v>129</v>
      </c>
      <c r="B94" s="429"/>
      <c r="C94" s="429"/>
      <c r="D94" s="429"/>
      <c r="E94" s="429"/>
      <c r="F94" s="213">
        <f>B93-B92</f>
        <v>681</v>
      </c>
      <c r="G94" s="155">
        <f>B93-B89</f>
        <v>2138</v>
      </c>
    </row>
    <row r="95" spans="1:7" s="421" customFormat="1"/>
    <row r="96" spans="1:7" s="427" customFormat="1" ht="27" customHeight="1" thickBot="1">
      <c r="A96" s="427" t="s">
        <v>51</v>
      </c>
    </row>
    <row r="97" spans="1:6" ht="56.25" customHeight="1" outlineLevel="1" thickBot="1">
      <c r="A97" s="53" t="s">
        <v>39</v>
      </c>
      <c r="B97" s="53" t="s">
        <v>42</v>
      </c>
      <c r="C97" s="46" t="s">
        <v>43</v>
      </c>
      <c r="D97" s="49" t="s">
        <v>44</v>
      </c>
    </row>
    <row r="98" spans="1:6" s="171" customFormat="1" ht="18" hidden="1" customHeight="1" outlineLevel="2">
      <c r="A98" s="181" t="s">
        <v>41</v>
      </c>
      <c r="B98" s="207" t="s">
        <v>70</v>
      </c>
      <c r="C98" s="208" t="s">
        <v>70</v>
      </c>
      <c r="D98" s="209">
        <v>2989</v>
      </c>
    </row>
    <row r="99" spans="1:6" ht="18" hidden="1" customHeight="1" outlineLevel="2">
      <c r="A99" s="97" t="s">
        <v>50</v>
      </c>
      <c r="B99" s="98" t="s">
        <v>70</v>
      </c>
      <c r="C99" s="99" t="s">
        <v>70</v>
      </c>
      <c r="D99" s="100">
        <v>3098</v>
      </c>
    </row>
    <row r="100" spans="1:6" s="171" customFormat="1" ht="18" hidden="1" customHeight="1" outlineLevel="2">
      <c r="A100" s="186" t="s">
        <v>67</v>
      </c>
      <c r="B100" s="210" t="s">
        <v>70</v>
      </c>
      <c r="C100" s="211" t="s">
        <v>70</v>
      </c>
      <c r="D100" s="212">
        <v>2993</v>
      </c>
    </row>
    <row r="101" spans="1:6" s="171" customFormat="1" ht="18" customHeight="1" outlineLevel="1" collapsed="1">
      <c r="A101" s="186" t="s">
        <v>75</v>
      </c>
      <c r="B101" s="210" t="s">
        <v>70</v>
      </c>
      <c r="C101" s="211" t="s">
        <v>70</v>
      </c>
      <c r="D101" s="212">
        <v>1689</v>
      </c>
    </row>
    <row r="102" spans="1:6" s="171" customFormat="1" ht="18" hidden="1" customHeight="1" outlineLevel="2" collapsed="1">
      <c r="A102" s="186" t="s">
        <v>77</v>
      </c>
      <c r="B102" s="210" t="s">
        <v>70</v>
      </c>
      <c r="C102" s="211" t="s">
        <v>70</v>
      </c>
      <c r="D102" s="212">
        <v>310</v>
      </c>
    </row>
    <row r="103" spans="1:6" ht="18" hidden="1" customHeight="1" outlineLevel="2">
      <c r="A103" s="97" t="s">
        <v>81</v>
      </c>
      <c r="B103" s="98" t="s">
        <v>70</v>
      </c>
      <c r="C103" s="99" t="s">
        <v>70</v>
      </c>
      <c r="D103" s="100">
        <v>2725</v>
      </c>
    </row>
    <row r="104" spans="1:6" s="171" customFormat="1" ht="18" hidden="1" customHeight="1" outlineLevel="2">
      <c r="A104" s="186" t="s">
        <v>90</v>
      </c>
      <c r="B104" s="210" t="s">
        <v>70</v>
      </c>
      <c r="C104" s="211" t="s">
        <v>70</v>
      </c>
      <c r="D104" s="212">
        <v>91</v>
      </c>
    </row>
    <row r="105" spans="1:6" ht="18" hidden="1" customHeight="1" outlineLevel="2">
      <c r="A105" s="97" t="s">
        <v>82</v>
      </c>
      <c r="B105" s="98" t="s">
        <v>70</v>
      </c>
      <c r="C105" s="99" t="s">
        <v>70</v>
      </c>
      <c r="D105" s="100">
        <v>127</v>
      </c>
    </row>
    <row r="106" spans="1:6" s="171" customFormat="1" ht="18" hidden="1" customHeight="1" outlineLevel="2">
      <c r="A106" s="186" t="s">
        <v>86</v>
      </c>
      <c r="B106" s="210" t="s">
        <v>70</v>
      </c>
      <c r="C106" s="211" t="s">
        <v>70</v>
      </c>
      <c r="D106" s="212">
        <v>210</v>
      </c>
    </row>
    <row r="107" spans="1:6" s="171" customFormat="1" ht="18" customHeight="1" outlineLevel="1" collapsed="1">
      <c r="A107" s="186" t="s">
        <v>87</v>
      </c>
      <c r="B107" s="210" t="s">
        <v>70</v>
      </c>
      <c r="C107" s="211" t="s">
        <v>70</v>
      </c>
      <c r="D107" s="212">
        <v>296</v>
      </c>
    </row>
    <row r="108" spans="1:6" s="171" customFormat="1" ht="18" hidden="1" customHeight="1" outlineLevel="2">
      <c r="A108" s="186" t="s">
        <v>89</v>
      </c>
      <c r="B108" s="210" t="s">
        <v>70</v>
      </c>
      <c r="C108" s="211" t="s">
        <v>70</v>
      </c>
      <c r="D108" s="212">
        <v>481</v>
      </c>
    </row>
    <row r="109" spans="1:6" ht="18" hidden="1" customHeight="1" outlineLevel="2">
      <c r="A109" s="97" t="s">
        <v>94</v>
      </c>
      <c r="B109" s="98" t="s">
        <v>70</v>
      </c>
      <c r="C109" s="99" t="s">
        <v>70</v>
      </c>
      <c r="D109" s="100">
        <v>397</v>
      </c>
    </row>
    <row r="110" spans="1:6" s="171" customFormat="1" ht="18" hidden="1" customHeight="1" outlineLevel="2">
      <c r="A110" s="186" t="s">
        <v>95</v>
      </c>
      <c r="B110" s="210" t="s">
        <v>70</v>
      </c>
      <c r="C110" s="211" t="s">
        <v>70</v>
      </c>
      <c r="D110" s="212">
        <v>527</v>
      </c>
      <c r="E110" s="213"/>
      <c r="F110" s="214"/>
    </row>
    <row r="111" spans="1:6" ht="18" customHeight="1" outlineLevel="1" collapsed="1">
      <c r="A111" s="97" t="s">
        <v>96</v>
      </c>
      <c r="B111" s="98" t="s">
        <v>70</v>
      </c>
      <c r="C111" s="99" t="s">
        <v>70</v>
      </c>
      <c r="D111" s="100">
        <v>529</v>
      </c>
      <c r="E111" s="155"/>
      <c r="F111" s="115"/>
    </row>
    <row r="112" spans="1:6" s="171" customFormat="1" ht="18" hidden="1" customHeight="1" outlineLevel="2">
      <c r="A112" s="186" t="s">
        <v>97</v>
      </c>
      <c r="B112" s="210" t="s">
        <v>70</v>
      </c>
      <c r="C112" s="211" t="s">
        <v>70</v>
      </c>
      <c r="D112" s="212">
        <v>1002</v>
      </c>
      <c r="E112" s="213"/>
      <c r="F112" s="214"/>
    </row>
    <row r="113" spans="1:6" s="171" customFormat="1" ht="18" hidden="1" customHeight="1" outlineLevel="2">
      <c r="A113" s="186" t="s">
        <v>102</v>
      </c>
      <c r="B113" s="210" t="s">
        <v>70</v>
      </c>
      <c r="C113" s="211" t="s">
        <v>70</v>
      </c>
      <c r="D113" s="212">
        <v>981</v>
      </c>
      <c r="E113" s="213"/>
      <c r="F113" s="214"/>
    </row>
    <row r="114" spans="1:6" s="171" customFormat="1" ht="18" hidden="1" customHeight="1" outlineLevel="2">
      <c r="A114" s="186" t="s">
        <v>106</v>
      </c>
      <c r="B114" s="210" t="s">
        <v>70</v>
      </c>
      <c r="C114" s="211" t="s">
        <v>70</v>
      </c>
      <c r="D114" s="212">
        <v>732</v>
      </c>
      <c r="E114" s="213"/>
      <c r="F114" s="214"/>
    </row>
    <row r="115" spans="1:6" s="171" customFormat="1" ht="18" customHeight="1" outlineLevel="1" collapsed="1">
      <c r="A115" s="186" t="s">
        <v>107</v>
      </c>
      <c r="B115" s="210" t="s">
        <v>70</v>
      </c>
      <c r="C115" s="211" t="s">
        <v>70</v>
      </c>
      <c r="D115" s="212">
        <v>507</v>
      </c>
      <c r="E115" s="213"/>
      <c r="F115" s="214"/>
    </row>
    <row r="116" spans="1:6" s="171" customFormat="1" ht="18" customHeight="1" outlineLevel="2">
      <c r="A116" s="186" t="s">
        <v>108</v>
      </c>
      <c r="B116" s="210" t="s">
        <v>70</v>
      </c>
      <c r="C116" s="211" t="s">
        <v>70</v>
      </c>
      <c r="D116" s="212">
        <v>585</v>
      </c>
      <c r="E116" s="213"/>
      <c r="F116" s="214"/>
    </row>
    <row r="117" spans="1:6" ht="18" customHeight="1" outlineLevel="2">
      <c r="A117" s="97" t="s">
        <v>109</v>
      </c>
      <c r="B117" s="98" t="s">
        <v>70</v>
      </c>
      <c r="C117" s="99" t="s">
        <v>70</v>
      </c>
      <c r="D117" s="100">
        <v>592</v>
      </c>
      <c r="E117" s="213"/>
      <c r="F117" s="115"/>
    </row>
    <row r="118" spans="1:6" ht="18" customHeight="1" outlineLevel="2">
      <c r="A118" s="97" t="s">
        <v>114</v>
      </c>
      <c r="B118" s="98" t="s">
        <v>70</v>
      </c>
      <c r="C118" s="99" t="s">
        <v>70</v>
      </c>
      <c r="D118" s="100">
        <v>819</v>
      </c>
      <c r="E118" s="213"/>
      <c r="F118" s="115"/>
    </row>
    <row r="119" spans="1:6" s="171" customFormat="1" ht="18" customHeight="1" outlineLevel="1">
      <c r="A119" s="191" t="s">
        <v>124</v>
      </c>
      <c r="B119" s="337" t="s">
        <v>70</v>
      </c>
      <c r="C119" s="338" t="s">
        <v>70</v>
      </c>
      <c r="D119" s="372">
        <v>685</v>
      </c>
      <c r="E119" s="213"/>
      <c r="F119" s="214"/>
    </row>
    <row r="120" spans="1:6" s="171" customFormat="1" ht="18" hidden="1" customHeight="1" outlineLevel="2">
      <c r="A120" s="215">
        <v>44104</v>
      </c>
      <c r="B120" s="216">
        <f>SUM(C120:D120)</f>
        <v>61740</v>
      </c>
      <c r="C120" s="217">
        <v>715</v>
      </c>
      <c r="D120" s="218">
        <v>61025</v>
      </c>
    </row>
    <row r="121" spans="1:6" ht="18" hidden="1" customHeight="1" outlineLevel="2">
      <c r="A121" s="97">
        <v>44196</v>
      </c>
      <c r="B121" s="105">
        <v>67809</v>
      </c>
      <c r="C121" s="109">
        <v>751</v>
      </c>
      <c r="D121" s="110">
        <v>67058</v>
      </c>
    </row>
    <row r="122" spans="1:6" s="171" customFormat="1" ht="18" hidden="1" customHeight="1" outlineLevel="2">
      <c r="A122" s="186">
        <v>44286</v>
      </c>
      <c r="B122" s="187">
        <v>81417</v>
      </c>
      <c r="C122" s="219">
        <v>2059</v>
      </c>
      <c r="D122" s="220">
        <v>79358</v>
      </c>
    </row>
    <row r="123" spans="1:6" s="171" customFormat="1" ht="18" customHeight="1" outlineLevel="1" collapsed="1">
      <c r="A123" s="186">
        <v>44377</v>
      </c>
      <c r="B123" s="187">
        <v>83709</v>
      </c>
      <c r="C123" s="219">
        <v>2098</v>
      </c>
      <c r="D123" s="220">
        <v>81611</v>
      </c>
    </row>
    <row r="124" spans="1:6" s="171" customFormat="1" ht="18" hidden="1" customHeight="1" outlineLevel="2">
      <c r="A124" s="186">
        <v>44469</v>
      </c>
      <c r="B124" s="187">
        <v>83461</v>
      </c>
      <c r="C124" s="219">
        <v>2038</v>
      </c>
      <c r="D124" s="220">
        <v>81423</v>
      </c>
    </row>
    <row r="125" spans="1:6" ht="18" hidden="1" customHeight="1" outlineLevel="2">
      <c r="A125" s="97">
        <v>44561</v>
      </c>
      <c r="B125" s="105">
        <v>85510</v>
      </c>
      <c r="C125" s="109">
        <v>2025</v>
      </c>
      <c r="D125" s="110">
        <v>83485</v>
      </c>
    </row>
    <row r="126" spans="1:6" s="171" customFormat="1" ht="18" hidden="1" customHeight="1" outlineLevel="2">
      <c r="A126" s="186">
        <v>44834</v>
      </c>
      <c r="B126" s="187">
        <v>86076</v>
      </c>
      <c r="C126" s="219">
        <v>2015</v>
      </c>
      <c r="D126" s="220">
        <v>84061</v>
      </c>
    </row>
    <row r="127" spans="1:6" ht="18" hidden="1" customHeight="1" outlineLevel="2">
      <c r="A127" s="97">
        <v>44926</v>
      </c>
      <c r="B127" s="105">
        <v>86118</v>
      </c>
      <c r="C127" s="109">
        <v>1997</v>
      </c>
      <c r="D127" s="110">
        <v>84121</v>
      </c>
    </row>
    <row r="128" spans="1:6" s="171" customFormat="1" ht="18" hidden="1" customHeight="1" outlineLevel="2">
      <c r="A128" s="186">
        <v>45016</v>
      </c>
      <c r="B128" s="187">
        <v>86197</v>
      </c>
      <c r="C128" s="219">
        <v>1999</v>
      </c>
      <c r="D128" s="220">
        <v>84198</v>
      </c>
    </row>
    <row r="129" spans="1:12" s="171" customFormat="1" ht="18" customHeight="1" outlineLevel="1" collapsed="1">
      <c r="A129" s="186">
        <v>45107</v>
      </c>
      <c r="B129" s="187">
        <v>86271</v>
      </c>
      <c r="C129" s="219">
        <v>1989</v>
      </c>
      <c r="D129" s="220">
        <v>84282</v>
      </c>
    </row>
    <row r="130" spans="1:12" s="171" customFormat="1" ht="18" hidden="1" customHeight="1" outlineLevel="2">
      <c r="A130" s="186">
        <v>45199</v>
      </c>
      <c r="B130" s="187">
        <v>86611</v>
      </c>
      <c r="C130" s="219">
        <v>1968</v>
      </c>
      <c r="D130" s="220">
        <v>84643</v>
      </c>
    </row>
    <row r="131" spans="1:12" ht="18" hidden="1" customHeight="1" outlineLevel="2">
      <c r="A131" s="97">
        <v>45291</v>
      </c>
      <c r="B131" s="105">
        <v>86427</v>
      </c>
      <c r="C131" s="109">
        <v>1917</v>
      </c>
      <c r="D131" s="110">
        <v>84510</v>
      </c>
      <c r="E131" s="155"/>
      <c r="K131" s="155"/>
      <c r="L131" s="115"/>
    </row>
    <row r="132" spans="1:12" s="171" customFormat="1" ht="18" hidden="1" customHeight="1" outlineLevel="2">
      <c r="A132" s="186">
        <v>45382</v>
      </c>
      <c r="B132" s="187">
        <v>86759</v>
      </c>
      <c r="C132" s="219">
        <v>1871</v>
      </c>
      <c r="D132" s="220">
        <v>84888</v>
      </c>
      <c r="E132" s="214"/>
      <c r="K132" s="213"/>
      <c r="L132" s="214"/>
    </row>
    <row r="133" spans="1:12" ht="18" customHeight="1" outlineLevel="1" collapsed="1">
      <c r="A133" s="186">
        <v>45473</v>
      </c>
      <c r="B133" s="187">
        <v>87156</v>
      </c>
      <c r="C133" s="219">
        <v>1868</v>
      </c>
      <c r="D133" s="220">
        <v>85288</v>
      </c>
      <c r="E133" s="155"/>
      <c r="F133" s="115"/>
      <c r="K133" s="155"/>
      <c r="L133" s="115"/>
    </row>
    <row r="134" spans="1:12" s="171" customFormat="1" ht="18" hidden="1" customHeight="1" outlineLevel="2">
      <c r="A134" s="186">
        <v>45565</v>
      </c>
      <c r="B134" s="187">
        <v>88439</v>
      </c>
      <c r="C134" s="219">
        <v>1872</v>
      </c>
      <c r="D134" s="220">
        <v>86567</v>
      </c>
      <c r="E134" s="213"/>
      <c r="F134" s="266">
        <f>D141-D134</f>
        <v>3527</v>
      </c>
      <c r="K134" s="213"/>
      <c r="L134" s="214"/>
    </row>
    <row r="135" spans="1:12" s="171" customFormat="1" ht="18" hidden="1" customHeight="1" outlineLevel="2">
      <c r="A135" s="186">
        <v>45657</v>
      </c>
      <c r="B135" s="187">
        <v>88821</v>
      </c>
      <c r="C135" s="219">
        <v>1861</v>
      </c>
      <c r="D135" s="220">
        <v>86960</v>
      </c>
      <c r="E135" s="213"/>
      <c r="F135" s="266"/>
      <c r="K135" s="213"/>
      <c r="L135" s="214"/>
    </row>
    <row r="136" spans="1:12" s="171" customFormat="1" ht="18" hidden="1" customHeight="1" outlineLevel="2">
      <c r="A136" s="186">
        <v>45747</v>
      </c>
      <c r="B136" s="187">
        <v>89377</v>
      </c>
      <c r="C136" s="219">
        <v>1906</v>
      </c>
      <c r="D136" s="220">
        <v>87471</v>
      </c>
      <c r="E136" s="213"/>
      <c r="F136" s="214"/>
      <c r="K136" s="213"/>
      <c r="L136" s="214"/>
    </row>
    <row r="137" spans="1:12" s="171" customFormat="1" ht="18" customHeight="1" outlineLevel="1" collapsed="1">
      <c r="A137" s="186">
        <v>45838</v>
      </c>
      <c r="B137" s="187">
        <v>89774</v>
      </c>
      <c r="C137" s="219">
        <v>1905</v>
      </c>
      <c r="D137" s="220">
        <v>87869</v>
      </c>
      <c r="E137" s="155">
        <f>D141-D137</f>
        <v>2225</v>
      </c>
      <c r="F137" s="115">
        <f>E137/D137</f>
        <v>2.532178584028497E-2</v>
      </c>
      <c r="K137" s="213"/>
      <c r="L137" s="214"/>
    </row>
    <row r="138" spans="1:12" s="171" customFormat="1" ht="18" customHeight="1" outlineLevel="2">
      <c r="A138" s="186">
        <v>45930</v>
      </c>
      <c r="B138" s="187">
        <v>90137</v>
      </c>
      <c r="C138" s="219">
        <v>1873</v>
      </c>
      <c r="D138" s="220">
        <v>88264</v>
      </c>
      <c r="E138" s="213"/>
      <c r="F138" s="214"/>
      <c r="K138" s="213"/>
      <c r="L138" s="214"/>
    </row>
    <row r="139" spans="1:12" ht="18" customHeight="1" outlineLevel="2">
      <c r="A139" s="97">
        <v>46022</v>
      </c>
      <c r="B139" s="105">
        <v>90595</v>
      </c>
      <c r="C139" s="109">
        <v>1835</v>
      </c>
      <c r="D139" s="110">
        <v>88760</v>
      </c>
      <c r="K139" s="155"/>
      <c r="L139" s="115"/>
    </row>
    <row r="140" spans="1:12" ht="18" customHeight="1" outlineLevel="2">
      <c r="A140" s="97">
        <v>46112</v>
      </c>
      <c r="B140" s="105">
        <v>91361</v>
      </c>
      <c r="C140" s="109">
        <v>1870</v>
      </c>
      <c r="D140" s="110">
        <v>89491</v>
      </c>
      <c r="E140" s="155"/>
      <c r="F140" s="115"/>
      <c r="K140" s="155"/>
      <c r="L140" s="115"/>
    </row>
    <row r="141" spans="1:12" s="171" customFormat="1" ht="18" customHeight="1" outlineLevel="1" thickBot="1">
      <c r="A141" s="161">
        <v>46203</v>
      </c>
      <c r="B141" s="336">
        <f>SUM(C141:D141)</f>
        <v>91962</v>
      </c>
      <c r="C141" s="373">
        <v>1868</v>
      </c>
      <c r="D141" s="374">
        <v>90094</v>
      </c>
      <c r="E141" s="254">
        <f>B141/B140-1</f>
        <v>6.5782992743073088E-3</v>
      </c>
      <c r="F141" s="254">
        <f>B141/B137-1</f>
        <v>2.4372312696326226E-2</v>
      </c>
      <c r="G141" s="213"/>
      <c r="H141" s="213"/>
      <c r="K141" s="213"/>
      <c r="L141" s="214"/>
    </row>
    <row r="142" spans="1:12" ht="48.6" customHeight="1" outlineLevel="1">
      <c r="A142" s="429" t="s">
        <v>129</v>
      </c>
      <c r="B142" s="429"/>
      <c r="C142" s="429"/>
      <c r="D142" s="429"/>
      <c r="E142" s="213">
        <f>B141-B140</f>
        <v>601</v>
      </c>
      <c r="F142" s="155">
        <f>B141-B137</f>
        <v>2188</v>
      </c>
      <c r="H142" s="155"/>
    </row>
    <row r="143" spans="1:12" s="408" customFormat="1" ht="12.75" customHeight="1"/>
    <row r="144" spans="1:12" s="439" customFormat="1" ht="27" customHeight="1" thickBot="1">
      <c r="A144" s="439" t="s">
        <v>52</v>
      </c>
    </row>
    <row r="145" spans="1:13" ht="61.5" customHeight="1" outlineLevel="1" thickBot="1">
      <c r="A145" s="44" t="s">
        <v>45</v>
      </c>
      <c r="B145" s="54" t="s">
        <v>76</v>
      </c>
      <c r="C145" s="55" t="s">
        <v>29</v>
      </c>
      <c r="D145" s="56" t="s">
        <v>30</v>
      </c>
      <c r="E145" s="45" t="s">
        <v>31</v>
      </c>
      <c r="F145" s="46" t="s">
        <v>32</v>
      </c>
      <c r="G145" s="46" t="s">
        <v>33</v>
      </c>
      <c r="H145" s="47" t="s">
        <v>34</v>
      </c>
      <c r="I145" s="48" t="s">
        <v>35</v>
      </c>
      <c r="J145" s="46" t="s">
        <v>36</v>
      </c>
      <c r="K145" s="46" t="s">
        <v>37</v>
      </c>
      <c r="L145" s="49" t="s">
        <v>38</v>
      </c>
    </row>
    <row r="146" spans="1:13" s="171" customFormat="1" ht="18" hidden="1" customHeight="1" outlineLevel="2">
      <c r="A146" s="221" t="s">
        <v>41</v>
      </c>
      <c r="B146" s="222">
        <f>SUM(C146:D146)</f>
        <v>91.384059030000003</v>
      </c>
      <c r="C146" s="223">
        <f>SUM(E146:H146)</f>
        <v>42.272307600000005</v>
      </c>
      <c r="D146" s="224">
        <f>SUM(I146:L146)</f>
        <v>49.111751430000005</v>
      </c>
      <c r="E146" s="225">
        <v>1.79297671</v>
      </c>
      <c r="F146" s="226">
        <v>31.336135780000003</v>
      </c>
      <c r="G146" s="226">
        <v>8.2319490900000005</v>
      </c>
      <c r="H146" s="227">
        <v>0.91124601999999988</v>
      </c>
      <c r="I146" s="228">
        <v>2.1734611400000001</v>
      </c>
      <c r="J146" s="226">
        <v>38.326615880000006</v>
      </c>
      <c r="K146" s="226">
        <v>6.6433100899999999</v>
      </c>
      <c r="L146" s="229">
        <v>1.9683643200000001</v>
      </c>
    </row>
    <row r="147" spans="1:13" ht="18" hidden="1" customHeight="1" outlineLevel="2">
      <c r="A147" s="63" t="s">
        <v>50</v>
      </c>
      <c r="B147" s="81">
        <f t="shared" ref="B147" si="3">SUM(C147:D147)</f>
        <v>122.74614704</v>
      </c>
      <c r="C147" s="95">
        <f t="shared" ref="C147" si="4">SUM(E147:H147)</f>
        <v>54.557447719999999</v>
      </c>
      <c r="D147" s="96">
        <f t="shared" ref="D147" si="5">SUM(I147:L147)</f>
        <v>68.188699319999998</v>
      </c>
      <c r="E147" s="88">
        <v>2.1926178799999998</v>
      </c>
      <c r="F147" s="89">
        <v>40.464185659999998</v>
      </c>
      <c r="G147" s="89">
        <v>10.6423915</v>
      </c>
      <c r="H147" s="93">
        <v>1.2582526800000002</v>
      </c>
      <c r="I147" s="94">
        <v>2.6358069799999999</v>
      </c>
      <c r="J147" s="89">
        <v>53.362579479999994</v>
      </c>
      <c r="K147" s="89">
        <v>9.3481533100000007</v>
      </c>
      <c r="L147" s="90">
        <v>2.8421595499999999</v>
      </c>
    </row>
    <row r="148" spans="1:13" s="171" customFormat="1" ht="18" hidden="1" customHeight="1" outlineLevel="2">
      <c r="A148" s="230" t="s">
        <v>67</v>
      </c>
      <c r="B148" s="231">
        <f t="shared" ref="B148" si="6">SUM(C148:D148)</f>
        <v>48.168103609999996</v>
      </c>
      <c r="C148" s="232">
        <f t="shared" ref="C148" si="7">SUM(E148:H148)</f>
        <v>20.629035319999996</v>
      </c>
      <c r="D148" s="233">
        <f t="shared" ref="D148" si="8">SUM(I148:L148)</f>
        <v>27.539068289999999</v>
      </c>
      <c r="E148" s="234">
        <v>0.55063768000000002</v>
      </c>
      <c r="F148" s="235">
        <v>14.007345739999998</v>
      </c>
      <c r="G148" s="235">
        <v>5.3987175799999996</v>
      </c>
      <c r="H148" s="236">
        <v>0.67233432000000004</v>
      </c>
      <c r="I148" s="237">
        <v>0.72465609000000009</v>
      </c>
      <c r="J148" s="235">
        <v>22.121923809999998</v>
      </c>
      <c r="K148" s="235">
        <v>3.6937208500000001</v>
      </c>
      <c r="L148" s="238">
        <v>0.99876754000000012</v>
      </c>
    </row>
    <row r="149" spans="1:13" s="171" customFormat="1" ht="18" customHeight="1" outlineLevel="1" collapsed="1">
      <c r="A149" s="230" t="s">
        <v>75</v>
      </c>
      <c r="B149" s="231">
        <v>75.543347799999992</v>
      </c>
      <c r="C149" s="232">
        <v>31.616946849999998</v>
      </c>
      <c r="D149" s="233">
        <v>43.926400950000001</v>
      </c>
      <c r="E149" s="234">
        <v>0.73904122999999999</v>
      </c>
      <c r="F149" s="235">
        <v>21.986675709999997</v>
      </c>
      <c r="G149" s="235">
        <v>7.4999279899999989</v>
      </c>
      <c r="H149" s="236">
        <v>1.3913019199999999</v>
      </c>
      <c r="I149" s="237">
        <v>1.0500311500000001</v>
      </c>
      <c r="J149" s="235">
        <v>34.822737219999993</v>
      </c>
      <c r="K149" s="235">
        <v>6.1702201899999993</v>
      </c>
      <c r="L149" s="238">
        <v>1.8834123900000002</v>
      </c>
    </row>
    <row r="150" spans="1:13" s="171" customFormat="1" ht="18" hidden="1" customHeight="1" outlineLevel="2">
      <c r="A150" s="230" t="s">
        <v>77</v>
      </c>
      <c r="B150" s="231">
        <v>101.17895799999999</v>
      </c>
      <c r="C150" s="232">
        <v>41.93637871</v>
      </c>
      <c r="D150" s="233">
        <v>59.242579289999995</v>
      </c>
      <c r="E150" s="234">
        <v>0.81057839999999992</v>
      </c>
      <c r="F150" s="235">
        <v>28.51836729</v>
      </c>
      <c r="G150" s="235">
        <v>8.5122970200000001</v>
      </c>
      <c r="H150" s="236">
        <v>4.0951359999999992</v>
      </c>
      <c r="I150" s="237">
        <v>1.1665742100000001</v>
      </c>
      <c r="J150" s="235">
        <v>46.367900399999996</v>
      </c>
      <c r="K150" s="235">
        <v>9.2151205400000009</v>
      </c>
      <c r="L150" s="238">
        <v>2.4929841400000003</v>
      </c>
    </row>
    <row r="151" spans="1:13" ht="18" hidden="1" customHeight="1" outlineLevel="2">
      <c r="A151" s="63" t="s">
        <v>81</v>
      </c>
      <c r="B151" s="81">
        <v>134.27626731000004</v>
      </c>
      <c r="C151" s="95">
        <v>55.380193730000016</v>
      </c>
      <c r="D151" s="96">
        <v>78.896073580000007</v>
      </c>
      <c r="E151" s="88">
        <v>1.0466004</v>
      </c>
      <c r="F151" s="89">
        <v>37.754061080000007</v>
      </c>
      <c r="G151" s="89">
        <v>11.283092180000001</v>
      </c>
      <c r="H151" s="93">
        <v>5.2964400700000001</v>
      </c>
      <c r="I151" s="94">
        <v>1.4676798299999998</v>
      </c>
      <c r="J151" s="89">
        <v>61.991376600000002</v>
      </c>
      <c r="K151" s="89">
        <v>11.827170260000001</v>
      </c>
      <c r="L151" s="90">
        <v>3.60984689</v>
      </c>
    </row>
    <row r="152" spans="1:13" s="171" customFormat="1" ht="18" hidden="1" customHeight="1" outlineLevel="2">
      <c r="A152" s="230" t="s">
        <v>90</v>
      </c>
      <c r="B152" s="231">
        <f>SUM(C152:D152)</f>
        <v>74.167336060000011</v>
      </c>
      <c r="C152" s="232">
        <f>SUM(E152:H152)</f>
        <v>30.875764250000003</v>
      </c>
      <c r="D152" s="233">
        <f>SUM(I152:L152)</f>
        <v>43.291571810000008</v>
      </c>
      <c r="E152" s="234">
        <v>0.33822677000000001</v>
      </c>
      <c r="F152" s="235">
        <v>24.180339850000003</v>
      </c>
      <c r="G152" s="235">
        <v>4.7838266699999998</v>
      </c>
      <c r="H152" s="236">
        <v>1.5733709600000001</v>
      </c>
      <c r="I152" s="237">
        <v>0.4810107099999999</v>
      </c>
      <c r="J152" s="235">
        <v>34.992253640000008</v>
      </c>
      <c r="K152" s="235">
        <v>5.5736273700000005</v>
      </c>
      <c r="L152" s="238">
        <v>2.2446800899999997</v>
      </c>
    </row>
    <row r="153" spans="1:13" ht="18" hidden="1" customHeight="1" outlineLevel="2">
      <c r="A153" s="63" t="s">
        <v>82</v>
      </c>
      <c r="B153" s="81">
        <v>93.409556919999986</v>
      </c>
      <c r="C153" s="95">
        <v>38.19413818999999</v>
      </c>
      <c r="D153" s="96">
        <v>55.215418729999996</v>
      </c>
      <c r="E153" s="88">
        <v>0.36760233000000003</v>
      </c>
      <c r="F153" s="89">
        <v>28.872654879999995</v>
      </c>
      <c r="G153" s="89">
        <v>6.8747005899999989</v>
      </c>
      <c r="H153" s="93">
        <v>2.0791803900000003</v>
      </c>
      <c r="I153" s="94">
        <v>0.48262314999999995</v>
      </c>
      <c r="J153" s="89">
        <v>44.670900349999997</v>
      </c>
      <c r="K153" s="89">
        <v>7.516381560000001</v>
      </c>
      <c r="L153" s="90">
        <v>2.5455136700000001</v>
      </c>
    </row>
    <row r="154" spans="1:13" s="171" customFormat="1" ht="18" hidden="1" customHeight="1" outlineLevel="2">
      <c r="A154" s="230" t="s">
        <v>86</v>
      </c>
      <c r="B154" s="231">
        <v>30.116069959999997</v>
      </c>
      <c r="C154" s="232">
        <v>10.75837915</v>
      </c>
      <c r="D154" s="233">
        <v>19.357690809999998</v>
      </c>
      <c r="E154" s="234">
        <v>0.15600239000000002</v>
      </c>
      <c r="F154" s="235">
        <v>7.4617740999999986</v>
      </c>
      <c r="G154" s="235">
        <v>2.1886656300000005</v>
      </c>
      <c r="H154" s="236">
        <v>0.95193703000000018</v>
      </c>
      <c r="I154" s="237">
        <v>0.19768797999999999</v>
      </c>
      <c r="J154" s="235">
        <v>14.9751896</v>
      </c>
      <c r="K154" s="235">
        <v>3.1260050099999996</v>
      </c>
      <c r="L154" s="238">
        <v>1.0588082199999997</v>
      </c>
    </row>
    <row r="155" spans="1:13" s="171" customFormat="1" ht="18" customHeight="1" outlineLevel="1" collapsed="1">
      <c r="A155" s="230" t="s">
        <v>87</v>
      </c>
      <c r="B155" s="231">
        <v>54.505608260000002</v>
      </c>
      <c r="C155" s="232">
        <v>20.18299549</v>
      </c>
      <c r="D155" s="233">
        <v>34.322612769999999</v>
      </c>
      <c r="E155" s="234">
        <v>0.27134809000000004</v>
      </c>
      <c r="F155" s="235">
        <v>14.709590440000001</v>
      </c>
      <c r="G155" s="235">
        <v>3.8604235599999996</v>
      </c>
      <c r="H155" s="236">
        <v>1.3416333999999999</v>
      </c>
      <c r="I155" s="237">
        <v>0.36612027000000008</v>
      </c>
      <c r="J155" s="235">
        <v>26.839129610000001</v>
      </c>
      <c r="K155" s="235">
        <v>5.29443573</v>
      </c>
      <c r="L155" s="238">
        <v>1.8229271599999999</v>
      </c>
    </row>
    <row r="156" spans="1:13" s="171" customFormat="1" ht="18" hidden="1" customHeight="1" outlineLevel="2">
      <c r="A156" s="230" t="s">
        <v>89</v>
      </c>
      <c r="B156" s="231">
        <v>81.489913630000004</v>
      </c>
      <c r="C156" s="232">
        <v>28.58174129</v>
      </c>
      <c r="D156" s="233">
        <v>52.90817234</v>
      </c>
      <c r="E156" s="234">
        <v>0.32332573000000003</v>
      </c>
      <c r="F156" s="235">
        <v>21.141552010000002</v>
      </c>
      <c r="G156" s="235">
        <v>5.1089340599999993</v>
      </c>
      <c r="H156" s="236">
        <v>2.0079294899999995</v>
      </c>
      <c r="I156" s="237">
        <v>0.48069870000000003</v>
      </c>
      <c r="J156" s="235">
        <v>41.295429630000001</v>
      </c>
      <c r="K156" s="235">
        <v>8.2996355699999995</v>
      </c>
      <c r="L156" s="238">
        <v>2.83240844</v>
      </c>
    </row>
    <row r="157" spans="1:13" ht="18" hidden="1" customHeight="1" outlineLevel="2">
      <c r="A157" s="63" t="s">
        <v>94</v>
      </c>
      <c r="B157" s="81">
        <f>SUM(C157:D157)</f>
        <v>46.896866379999992</v>
      </c>
      <c r="C157" s="95">
        <f>SUM(E157:H157)</f>
        <v>17.453757109999998</v>
      </c>
      <c r="D157" s="96">
        <f>SUM(I157:L157)</f>
        <v>29.443109269999997</v>
      </c>
      <c r="E157" s="88">
        <v>0.33551727000000003</v>
      </c>
      <c r="F157" s="89">
        <v>12.921116169999999</v>
      </c>
      <c r="G157" s="89">
        <v>3.2857447199999998</v>
      </c>
      <c r="H157" s="93">
        <v>0.91137895000000002</v>
      </c>
      <c r="I157" s="94">
        <v>0.42363682999999996</v>
      </c>
      <c r="J157" s="89">
        <v>23.860254809999997</v>
      </c>
      <c r="K157" s="89">
        <v>4.2667312999999991</v>
      </c>
      <c r="L157" s="90">
        <v>0.89248632999999999</v>
      </c>
      <c r="M157" s="130"/>
    </row>
    <row r="158" spans="1:13" s="171" customFormat="1" ht="18" hidden="1" customHeight="1" outlineLevel="2">
      <c r="A158" s="230" t="s">
        <v>95</v>
      </c>
      <c r="B158" s="231">
        <v>48.347280459999993</v>
      </c>
      <c r="C158" s="232">
        <v>17.832620000000002</v>
      </c>
      <c r="D158" s="233">
        <v>30.514660459999995</v>
      </c>
      <c r="E158" s="234">
        <v>0.26089802000000001</v>
      </c>
      <c r="F158" s="235">
        <v>13.178991620000001</v>
      </c>
      <c r="G158" s="235">
        <v>3.5147518700000004</v>
      </c>
      <c r="H158" s="236">
        <v>0.87797848999999994</v>
      </c>
      <c r="I158" s="237">
        <v>0.38573740000000001</v>
      </c>
      <c r="J158" s="235">
        <v>24.160772509999997</v>
      </c>
      <c r="K158" s="235">
        <v>4.7029323499999993</v>
      </c>
      <c r="L158" s="238">
        <v>1.2652181999999998</v>
      </c>
      <c r="M158" s="239"/>
    </row>
    <row r="159" spans="1:13" ht="18" customHeight="1" outlineLevel="1" collapsed="1">
      <c r="A159" s="63" t="s">
        <v>96</v>
      </c>
      <c r="B159" s="81">
        <v>54.565027119999996</v>
      </c>
      <c r="C159" s="95">
        <v>21.373263740000002</v>
      </c>
      <c r="D159" s="96">
        <v>33.191763379999998</v>
      </c>
      <c r="E159" s="300">
        <v>0.36121645000000002</v>
      </c>
      <c r="F159" s="301">
        <v>14.777654120000003</v>
      </c>
      <c r="G159" s="301">
        <v>4.9941404699999996</v>
      </c>
      <c r="H159" s="302">
        <v>1.2402526999999997</v>
      </c>
      <c r="I159" s="303">
        <v>0.51159549000000004</v>
      </c>
      <c r="J159" s="301">
        <v>25.372187959999998</v>
      </c>
      <c r="K159" s="301">
        <v>5.2938654199999995</v>
      </c>
      <c r="L159" s="304">
        <v>2.0141145100000002</v>
      </c>
      <c r="M159" s="130"/>
    </row>
    <row r="160" spans="1:13" s="171" customFormat="1" ht="18" hidden="1" customHeight="1" outlineLevel="2">
      <c r="A160" s="230" t="s">
        <v>97</v>
      </c>
      <c r="B160" s="231">
        <v>56.689480949999997</v>
      </c>
      <c r="C160" s="232">
        <v>21.70957336</v>
      </c>
      <c r="D160" s="233">
        <v>34.979907589999996</v>
      </c>
      <c r="E160" s="234">
        <v>0.52012586999999999</v>
      </c>
      <c r="F160" s="235">
        <v>15.961094490000002</v>
      </c>
      <c r="G160" s="235">
        <v>4.40046859</v>
      </c>
      <c r="H160" s="236">
        <v>0.82788441000000002</v>
      </c>
      <c r="I160" s="237">
        <v>0.55110875999999998</v>
      </c>
      <c r="J160" s="235">
        <v>27.692904210000002</v>
      </c>
      <c r="K160" s="235">
        <v>5.4912038700000005</v>
      </c>
      <c r="L160" s="238">
        <v>1.24469075</v>
      </c>
      <c r="M160" s="239"/>
    </row>
    <row r="161" spans="1:14" s="171" customFormat="1" ht="18" hidden="1" customHeight="1" outlineLevel="2">
      <c r="A161" s="230" t="s">
        <v>102</v>
      </c>
      <c r="B161" s="231">
        <v>57.912702890000006</v>
      </c>
      <c r="C161" s="232">
        <v>21.95441542</v>
      </c>
      <c r="D161" s="233">
        <v>35.958287470000002</v>
      </c>
      <c r="E161" s="234">
        <v>0.46563722999999996</v>
      </c>
      <c r="F161" s="235">
        <v>16.172296370000002</v>
      </c>
      <c r="G161" s="235">
        <v>4.2378763900000003</v>
      </c>
      <c r="H161" s="236">
        <v>1.0786054299999996</v>
      </c>
      <c r="I161" s="237">
        <v>0.63473873999999997</v>
      </c>
      <c r="J161" s="235">
        <v>28.496131900000002</v>
      </c>
      <c r="K161" s="235">
        <v>5.503848249999999</v>
      </c>
      <c r="L161" s="238">
        <v>1.3235685800000001</v>
      </c>
      <c r="M161" s="239"/>
    </row>
    <row r="162" spans="1:14" s="171" customFormat="1" ht="18" hidden="1" customHeight="1" outlineLevel="2">
      <c r="A162" s="230" t="s">
        <v>106</v>
      </c>
      <c r="B162" s="231">
        <v>64.703898929999994</v>
      </c>
      <c r="C162" s="232">
        <v>25.203393909999996</v>
      </c>
      <c r="D162" s="233">
        <v>39.500505019999999</v>
      </c>
      <c r="E162" s="234">
        <v>0.60142496999999995</v>
      </c>
      <c r="F162" s="235">
        <v>17.595522089999996</v>
      </c>
      <c r="G162" s="235">
        <v>5.6587060999999999</v>
      </c>
      <c r="H162" s="236">
        <v>1.34774075</v>
      </c>
      <c r="I162" s="237">
        <v>0.67265596999999999</v>
      </c>
      <c r="J162" s="235">
        <v>30.326615409999995</v>
      </c>
      <c r="K162" s="235">
        <v>6.7544769099999984</v>
      </c>
      <c r="L162" s="238">
        <v>1.7467567299999998</v>
      </c>
      <c r="M162" s="239"/>
    </row>
    <row r="163" spans="1:14" s="171" customFormat="1" ht="18" customHeight="1" outlineLevel="1" collapsed="1">
      <c r="A163" s="230" t="s">
        <v>107</v>
      </c>
      <c r="B163" s="231">
        <v>65.497243909999995</v>
      </c>
      <c r="C163" s="232">
        <v>25.932594080000001</v>
      </c>
      <c r="D163" s="233">
        <v>39.564649829999993</v>
      </c>
      <c r="E163" s="234">
        <v>0.49588130000000002</v>
      </c>
      <c r="F163" s="235">
        <v>18.714512500000001</v>
      </c>
      <c r="G163" s="235">
        <v>5.4140382000000002</v>
      </c>
      <c r="H163" s="236">
        <v>1.30816208</v>
      </c>
      <c r="I163" s="237">
        <v>0.72735861000000013</v>
      </c>
      <c r="J163" s="235">
        <v>30.064717609999999</v>
      </c>
      <c r="K163" s="235">
        <v>7.2147962899999989</v>
      </c>
      <c r="L163" s="238">
        <v>1.5577773199999998</v>
      </c>
      <c r="M163" s="239"/>
    </row>
    <row r="164" spans="1:14" s="171" customFormat="1" ht="18" customHeight="1" outlineLevel="2">
      <c r="A164" s="230" t="s">
        <v>108</v>
      </c>
      <c r="B164" s="231">
        <v>67.963743199999996</v>
      </c>
      <c r="C164" s="232">
        <v>26.854053289999996</v>
      </c>
      <c r="D164" s="233">
        <v>41.10968991</v>
      </c>
      <c r="E164" s="234">
        <v>0.58678540999999995</v>
      </c>
      <c r="F164" s="235">
        <v>19.822655849999997</v>
      </c>
      <c r="G164" s="235">
        <v>5.3432263200000003</v>
      </c>
      <c r="H164" s="236">
        <v>1.10138571</v>
      </c>
      <c r="I164" s="237">
        <v>0.75031797</v>
      </c>
      <c r="J164" s="235">
        <v>31.893553399999998</v>
      </c>
      <c r="K164" s="235">
        <v>6.7998775999999994</v>
      </c>
      <c r="L164" s="238">
        <v>1.66594094</v>
      </c>
      <c r="M164" s="214"/>
    </row>
    <row r="165" spans="1:14" ht="18" customHeight="1" outlineLevel="2">
      <c r="A165" s="63" t="s">
        <v>109</v>
      </c>
      <c r="B165" s="81">
        <v>80.946198360000011</v>
      </c>
      <c r="C165" s="95">
        <v>31.685857349999999</v>
      </c>
      <c r="D165" s="96">
        <v>49.260341010000005</v>
      </c>
      <c r="E165" s="300">
        <v>0.86041174000000009</v>
      </c>
      <c r="F165" s="301">
        <v>22.203869600000001</v>
      </c>
      <c r="G165" s="301">
        <v>6.14549872</v>
      </c>
      <c r="H165" s="302">
        <v>2.4760772900000001</v>
      </c>
      <c r="I165" s="303">
        <v>1.0945178699999998</v>
      </c>
      <c r="J165" s="301">
        <v>35.216315610000002</v>
      </c>
      <c r="K165" s="301">
        <v>9.8995909500000003</v>
      </c>
      <c r="L165" s="304">
        <v>3.0499165800000001</v>
      </c>
      <c r="M165" s="115"/>
    </row>
    <row r="166" spans="1:14" ht="18" customHeight="1" outlineLevel="2">
      <c r="A166" s="63" t="s">
        <v>114</v>
      </c>
      <c r="B166" s="81">
        <v>83.278957889999987</v>
      </c>
      <c r="C166" s="95">
        <v>33.251844019999993</v>
      </c>
      <c r="D166" s="96">
        <v>50.027113870000001</v>
      </c>
      <c r="E166" s="300">
        <v>0.99761655000000005</v>
      </c>
      <c r="F166" s="301">
        <v>24.004766119999996</v>
      </c>
      <c r="G166" s="301">
        <v>6.9378964500000011</v>
      </c>
      <c r="H166" s="302">
        <v>1.3115648999999998</v>
      </c>
      <c r="I166" s="303">
        <v>0.88390413999999995</v>
      </c>
      <c r="J166" s="301">
        <v>38.082397200000003</v>
      </c>
      <c r="K166" s="301">
        <v>9.0811625899999999</v>
      </c>
      <c r="L166" s="304">
        <v>1.9796499400000001</v>
      </c>
      <c r="M166" s="115"/>
    </row>
    <row r="167" spans="1:14" s="171" customFormat="1" ht="18" customHeight="1" outlineLevel="1" thickBot="1">
      <c r="A167" s="339" t="s">
        <v>124</v>
      </c>
      <c r="B167" s="340">
        <f>SUM(C167:D167)</f>
        <v>86.867179000000007</v>
      </c>
      <c r="C167" s="341">
        <f>SUM(E167:H167)</f>
        <v>34.963437810000002</v>
      </c>
      <c r="D167" s="342">
        <f>SUM(I167:L167)</f>
        <v>51.903741190000005</v>
      </c>
      <c r="E167" s="365">
        <v>1.0002694999999999</v>
      </c>
      <c r="F167" s="366">
        <v>25.091594049999998</v>
      </c>
      <c r="G167" s="366">
        <v>7.695608</v>
      </c>
      <c r="H167" s="370">
        <v>1.17596626</v>
      </c>
      <c r="I167" s="371">
        <v>0.9198635799999999</v>
      </c>
      <c r="J167" s="366">
        <v>39.237443910000003</v>
      </c>
      <c r="K167" s="366">
        <v>9.6287008599999986</v>
      </c>
      <c r="L167" s="367">
        <v>2.1177328399999999</v>
      </c>
      <c r="M167" s="343">
        <f>B167/B166-1</f>
        <v>4.3086767665123427E-2</v>
      </c>
      <c r="N167" s="343">
        <f>B167/B163-1</f>
        <v>0.32627227978271156</v>
      </c>
    </row>
    <row r="168" spans="1:14" ht="24.6" customHeight="1" outlineLevel="1">
      <c r="A168" s="430" t="s">
        <v>130</v>
      </c>
      <c r="B168" s="430"/>
      <c r="C168" s="430"/>
      <c r="D168" s="430"/>
      <c r="E168" s="430"/>
      <c r="F168" s="430"/>
      <c r="G168" s="430"/>
      <c r="H168" s="430"/>
      <c r="I168" s="430"/>
      <c r="J168" s="430"/>
      <c r="K168" s="430"/>
      <c r="L168" s="430"/>
    </row>
    <row r="169" spans="1:14" outlineLevel="1">
      <c r="A169" s="115"/>
    </row>
    <row r="170" spans="1:14" outlineLevel="1">
      <c r="A170" s="115"/>
    </row>
    <row r="171" spans="1:14" outlineLevel="1">
      <c r="A171" s="123"/>
      <c r="B171" s="92"/>
      <c r="C171" s="92"/>
      <c r="D171" s="92"/>
      <c r="E171" s="92"/>
      <c r="F171" s="92"/>
      <c r="G171" s="92"/>
      <c r="H171" s="92"/>
    </row>
    <row r="172" spans="1:14" outlineLevel="1"/>
    <row r="173" spans="1:14" outlineLevel="1"/>
    <row r="174" spans="1:14" outlineLevel="1"/>
    <row r="175" spans="1:14" outlineLevel="1"/>
    <row r="176" spans="1:14" outlineLevel="1"/>
    <row r="177" spans="1:5" outlineLevel="1"/>
    <row r="178" spans="1:5" outlineLevel="1"/>
    <row r="179" spans="1:5" outlineLevel="1"/>
    <row r="180" spans="1:5" outlineLevel="1"/>
    <row r="181" spans="1:5" outlineLevel="1"/>
    <row r="182" spans="1:5" outlineLevel="1"/>
    <row r="183" spans="1:5" outlineLevel="1"/>
    <row r="184" spans="1:5" outlineLevel="1"/>
    <row r="185" spans="1:5" outlineLevel="1"/>
    <row r="186" spans="1:5" outlineLevel="1">
      <c r="C186" s="59"/>
    </row>
    <row r="187" spans="1:5" ht="13.5" outlineLevel="1" thickBot="1">
      <c r="C187" s="59"/>
    </row>
    <row r="188" spans="1:5" ht="58.5" customHeight="1" outlineLevel="1" thickBot="1">
      <c r="A188" s="44" t="s">
        <v>17</v>
      </c>
      <c r="B188" s="54" t="s">
        <v>59</v>
      </c>
      <c r="C188" s="48" t="s">
        <v>57</v>
      </c>
      <c r="D188" s="48" t="s">
        <v>58</v>
      </c>
      <c r="E188" s="86" t="s">
        <v>60</v>
      </c>
    </row>
    <row r="189" spans="1:5" ht="18" hidden="1" customHeight="1" outlineLevel="2">
      <c r="A189" s="74">
        <v>44196</v>
      </c>
      <c r="B189" s="75">
        <v>1358.5644664500001</v>
      </c>
      <c r="C189" s="76">
        <v>812.58432588000005</v>
      </c>
      <c r="D189" s="76">
        <v>9.4245659999999995E-2</v>
      </c>
      <c r="E189" s="87">
        <v>545.88589490999993</v>
      </c>
    </row>
    <row r="190" spans="1:5" s="171" customFormat="1" ht="18" hidden="1" customHeight="1" outlineLevel="2">
      <c r="A190" s="240">
        <v>44286</v>
      </c>
      <c r="B190" s="241">
        <v>1435.31311321</v>
      </c>
      <c r="C190" s="242">
        <v>851.17474957000013</v>
      </c>
      <c r="D190" s="242">
        <v>0.26953666000000004</v>
      </c>
      <c r="E190" s="243">
        <v>583.86882697999988</v>
      </c>
    </row>
    <row r="191" spans="1:5" s="171" customFormat="1" ht="18" customHeight="1" outlineLevel="1" collapsed="1">
      <c r="A191" s="240">
        <v>44377</v>
      </c>
      <c r="B191" s="241">
        <v>1484.96023573</v>
      </c>
      <c r="C191" s="242">
        <v>867.31560099000001</v>
      </c>
      <c r="D191" s="242">
        <v>0.27553666000000004</v>
      </c>
      <c r="E191" s="243">
        <v>617.36909808000007</v>
      </c>
    </row>
    <row r="192" spans="1:5" s="171" customFormat="1" ht="18" hidden="1" customHeight="1" outlineLevel="2">
      <c r="A192" s="240">
        <v>44469</v>
      </c>
      <c r="B192" s="241">
        <v>1529.0423952699998</v>
      </c>
      <c r="C192" s="242">
        <v>878.87227212999983</v>
      </c>
      <c r="D192" s="242">
        <v>0.34136666000000004</v>
      </c>
      <c r="E192" s="243">
        <v>649.82875648000004</v>
      </c>
    </row>
    <row r="193" spans="1:13" ht="18" hidden="1" customHeight="1" outlineLevel="2">
      <c r="A193" s="82">
        <v>44561</v>
      </c>
      <c r="B193" s="83">
        <v>1578.9821198500003</v>
      </c>
      <c r="C193" s="84">
        <v>893.76309992000029</v>
      </c>
      <c r="D193" s="84">
        <v>0.28753666000000005</v>
      </c>
      <c r="E193" s="85">
        <v>684.93148326999994</v>
      </c>
    </row>
    <row r="194" spans="1:13" s="171" customFormat="1" ht="18" hidden="1" customHeight="1" outlineLevel="2">
      <c r="A194" s="240">
        <v>44834</v>
      </c>
      <c r="B194" s="241">
        <f>SUM(C194:E194)</f>
        <v>1676.8689347999998</v>
      </c>
      <c r="C194" s="242">
        <v>916.02210634999994</v>
      </c>
      <c r="D194" s="242">
        <v>0.30593666000000003</v>
      </c>
      <c r="E194" s="243">
        <v>760.54089178999993</v>
      </c>
    </row>
    <row r="195" spans="1:13" ht="18" hidden="1" customHeight="1" outlineLevel="2">
      <c r="A195" s="82">
        <v>44926</v>
      </c>
      <c r="B195" s="83">
        <v>1706.3199409999997</v>
      </c>
      <c r="C195" s="84">
        <v>924.7984468599999</v>
      </c>
      <c r="D195" s="84">
        <v>0.31193666000000003</v>
      </c>
      <c r="E195" s="85">
        <v>781.20955747999994</v>
      </c>
    </row>
    <row r="196" spans="1:13" s="171" customFormat="1" ht="18" hidden="1" customHeight="1" outlineLevel="2">
      <c r="A196" s="240">
        <v>45016</v>
      </c>
      <c r="B196" s="241">
        <v>1736.2636563699998</v>
      </c>
      <c r="C196" s="242">
        <v>931.40780945999984</v>
      </c>
      <c r="D196" s="242">
        <v>0.31793666000000004</v>
      </c>
      <c r="E196" s="243">
        <v>804.53791024999987</v>
      </c>
    </row>
    <row r="197" spans="1:13" s="171" customFormat="1" ht="18" customHeight="1" outlineLevel="1" collapsed="1">
      <c r="A197" s="240">
        <v>45107</v>
      </c>
      <c r="B197" s="241">
        <v>1773.69234254</v>
      </c>
      <c r="C197" s="242">
        <v>940.70919450999997</v>
      </c>
      <c r="D197" s="242">
        <v>0.32393666000000004</v>
      </c>
      <c r="E197" s="243">
        <v>832.65921136999998</v>
      </c>
    </row>
    <row r="198" spans="1:13" s="171" customFormat="1" ht="18" hidden="1" customHeight="1" outlineLevel="2">
      <c r="A198" s="240">
        <v>45199</v>
      </c>
      <c r="B198" s="241">
        <v>1815.1898946800002</v>
      </c>
      <c r="C198" s="242">
        <v>949.22702619000006</v>
      </c>
      <c r="D198" s="242">
        <v>0.32993666000000005</v>
      </c>
      <c r="E198" s="243">
        <v>865.63293183000008</v>
      </c>
    </row>
    <row r="199" spans="1:13" ht="18" hidden="1" customHeight="1" outlineLevel="2">
      <c r="A199" s="82">
        <v>45291</v>
      </c>
      <c r="B199" s="83">
        <f>SUM(C199:E199)</f>
        <v>1837.3829910200002</v>
      </c>
      <c r="C199" s="84">
        <v>943.29379161000008</v>
      </c>
      <c r="D199" s="84">
        <v>0.33593666000000005</v>
      </c>
      <c r="E199" s="85">
        <v>893.75326274999998</v>
      </c>
      <c r="L199" s="91"/>
      <c r="M199" s="115"/>
    </row>
    <row r="200" spans="1:13" s="171" customFormat="1" ht="18.600000000000001" hidden="1" customHeight="1" outlineLevel="2">
      <c r="A200" s="240">
        <v>45382</v>
      </c>
      <c r="B200" s="241">
        <v>1865.5377120799999</v>
      </c>
      <c r="C200" s="242">
        <v>953.18292604999999</v>
      </c>
      <c r="D200" s="242">
        <v>0.34193666000000006</v>
      </c>
      <c r="E200" s="243">
        <v>912.01284936999991</v>
      </c>
      <c r="F200" s="244"/>
      <c r="L200" s="245"/>
      <c r="M200" s="214"/>
    </row>
    <row r="201" spans="1:13" ht="18.600000000000001" customHeight="1" outlineLevel="1" collapsed="1">
      <c r="A201" s="240">
        <v>45473</v>
      </c>
      <c r="B201" s="241">
        <v>1935.7604974599999</v>
      </c>
      <c r="C201" s="242">
        <v>961.36538866999979</v>
      </c>
      <c r="D201" s="242">
        <v>0.35693666000000002</v>
      </c>
      <c r="E201" s="243">
        <v>974.03817213000002</v>
      </c>
      <c r="F201" s="305"/>
      <c r="L201" s="91"/>
      <c r="M201" s="115"/>
    </row>
    <row r="202" spans="1:13" s="171" customFormat="1" ht="18.600000000000001" hidden="1" customHeight="1" outlineLevel="2">
      <c r="A202" s="240">
        <v>45565</v>
      </c>
      <c r="B202" s="241">
        <v>2016.02128644</v>
      </c>
      <c r="C202" s="242">
        <v>993.26349417999984</v>
      </c>
      <c r="D202" s="242">
        <v>0.36293666000000002</v>
      </c>
      <c r="E202" s="243">
        <v>1022.3948556000003</v>
      </c>
      <c r="F202" s="244"/>
      <c r="G202" s="267"/>
      <c r="L202" s="245"/>
      <c r="M202" s="214"/>
    </row>
    <row r="203" spans="1:13" s="171" customFormat="1" ht="18.600000000000001" hidden="1" customHeight="1" outlineLevel="2">
      <c r="A203" s="82">
        <v>45657</v>
      </c>
      <c r="B203" s="83">
        <v>2071.0931437999998</v>
      </c>
      <c r="C203" s="84">
        <v>1004.1358936400001</v>
      </c>
      <c r="D203" s="84">
        <v>0.36893666000000003</v>
      </c>
      <c r="E203" s="85">
        <v>1066.5883134999999</v>
      </c>
      <c r="F203" s="244"/>
      <c r="G203" s="267"/>
      <c r="L203" s="245"/>
      <c r="M203" s="214"/>
    </row>
    <row r="204" spans="1:13" s="171" customFormat="1" ht="18.600000000000001" hidden="1" customHeight="1" outlineLevel="2">
      <c r="A204" s="240">
        <v>45747</v>
      </c>
      <c r="B204" s="241">
        <v>2135.78980843</v>
      </c>
      <c r="C204" s="242">
        <v>1017.0209560000002</v>
      </c>
      <c r="D204" s="242">
        <v>0.37493666000000003</v>
      </c>
      <c r="E204" s="243">
        <v>1118.3939157699999</v>
      </c>
      <c r="F204" s="244"/>
      <c r="G204" s="267"/>
      <c r="L204" s="245"/>
      <c r="M204" s="214"/>
    </row>
    <row r="205" spans="1:13" s="171" customFormat="1" ht="18.600000000000001" customHeight="1" outlineLevel="1" collapsed="1">
      <c r="A205" s="240">
        <v>45838</v>
      </c>
      <c r="B205" s="241">
        <v>2201.3218762300003</v>
      </c>
      <c r="C205" s="242">
        <v>1030.3002894400001</v>
      </c>
      <c r="D205" s="242">
        <v>0.38093666000000004</v>
      </c>
      <c r="E205" s="243">
        <v>1170.6406501299998</v>
      </c>
      <c r="F205" s="244"/>
      <c r="G205" s="267"/>
      <c r="L205" s="245"/>
      <c r="M205" s="214"/>
    </row>
    <row r="206" spans="1:13" s="171" customFormat="1" ht="18.600000000000001" customHeight="1" outlineLevel="2">
      <c r="A206" s="240">
        <v>45930</v>
      </c>
      <c r="B206" s="241">
        <v>2264.6036114599997</v>
      </c>
      <c r="C206" s="242">
        <v>1041.85437518</v>
      </c>
      <c r="D206" s="242">
        <v>0.38693666000000004</v>
      </c>
      <c r="E206" s="243">
        <v>1222.3622996199997</v>
      </c>
      <c r="F206" s="244"/>
      <c r="G206" s="267"/>
      <c r="L206" s="245"/>
      <c r="M206" s="214"/>
    </row>
    <row r="207" spans="1:13" ht="18.600000000000001" customHeight="1" outlineLevel="2">
      <c r="A207" s="82">
        <v>46022</v>
      </c>
      <c r="B207" s="83">
        <v>2342.53251258</v>
      </c>
      <c r="C207" s="84">
        <v>1054.39363215</v>
      </c>
      <c r="D207" s="84">
        <v>0.39293666000000005</v>
      </c>
      <c r="E207" s="85">
        <v>1287.7459437699999</v>
      </c>
      <c r="F207" s="305"/>
      <c r="G207" s="344"/>
      <c r="L207" s="91"/>
      <c r="M207" s="115"/>
    </row>
    <row r="208" spans="1:13" ht="18.600000000000001" customHeight="1" outlineLevel="2">
      <c r="A208" s="82">
        <v>46112</v>
      </c>
      <c r="B208" s="83">
        <v>2425.8116836600002</v>
      </c>
      <c r="C208" s="84">
        <v>1069.6817535200003</v>
      </c>
      <c r="D208" s="84">
        <v>0.44713666000000002</v>
      </c>
      <c r="E208" s="85">
        <v>1355.6827934799999</v>
      </c>
      <c r="F208" s="305"/>
      <c r="G208" s="344"/>
      <c r="L208" s="91"/>
      <c r="M208" s="115"/>
    </row>
    <row r="209" spans="1:13" s="171" customFormat="1" ht="18.600000000000001" customHeight="1" outlineLevel="1" thickBot="1">
      <c r="A209" s="161">
        <v>46203</v>
      </c>
      <c r="B209" s="345">
        <f>SUM(C209:E209)</f>
        <v>2512.6785721799997</v>
      </c>
      <c r="C209" s="368">
        <v>1085.00573042</v>
      </c>
      <c r="D209" s="368">
        <v>0.49353666000000002</v>
      </c>
      <c r="E209" s="369">
        <v>1427.1793051</v>
      </c>
      <c r="F209" s="254">
        <f>B209/B208-1</f>
        <v>3.5809411383878276E-2</v>
      </c>
      <c r="G209" s="254">
        <f>B209/B205-1</f>
        <v>0.14144078578968711</v>
      </c>
      <c r="L209" s="245"/>
      <c r="M209" s="214"/>
    </row>
    <row r="210" spans="1:13" ht="48" customHeight="1" outlineLevel="1">
      <c r="A210" s="415" t="s">
        <v>115</v>
      </c>
      <c r="B210" s="415"/>
      <c r="C210" s="415"/>
      <c r="D210" s="415"/>
      <c r="E210" s="415"/>
      <c r="F210" s="160"/>
      <c r="G210" s="157"/>
      <c r="H210" s="57"/>
      <c r="I210" s="57"/>
      <c r="J210" s="57"/>
      <c r="K210" s="57"/>
      <c r="L210" s="91"/>
      <c r="M210" s="115"/>
    </row>
    <row r="211" spans="1:13" s="422" customFormat="1" outlineLevel="1"/>
    <row r="212" spans="1:13" s="416" customFormat="1" ht="27" customHeight="1" thickBot="1">
      <c r="A212" s="416" t="s">
        <v>53</v>
      </c>
    </row>
    <row r="213" spans="1:13" ht="59.25" customHeight="1" outlineLevel="1" thickBot="1">
      <c r="A213" s="44" t="s">
        <v>45</v>
      </c>
      <c r="B213" s="54" t="s">
        <v>76</v>
      </c>
      <c r="C213" s="48" t="s">
        <v>46</v>
      </c>
      <c r="D213" s="46" t="s">
        <v>47</v>
      </c>
      <c r="E213" s="49" t="s">
        <v>48</v>
      </c>
    </row>
    <row r="214" spans="1:13" s="171" customFormat="1" ht="17.25" hidden="1" customHeight="1" outlineLevel="2">
      <c r="A214" s="221" t="s">
        <v>41</v>
      </c>
      <c r="B214" s="222">
        <v>34.052609150000002</v>
      </c>
      <c r="C214" s="225">
        <v>6.2995849000000002</v>
      </c>
      <c r="D214" s="226">
        <v>12.74424752</v>
      </c>
      <c r="E214" s="229">
        <v>15.008776730000001</v>
      </c>
    </row>
    <row r="215" spans="1:13" ht="17.25" hidden="1" customHeight="1" outlineLevel="2">
      <c r="A215" s="97" t="s">
        <v>50</v>
      </c>
      <c r="B215" s="83">
        <v>49.286982139999999</v>
      </c>
      <c r="C215" s="101">
        <v>7.6061179499999998</v>
      </c>
      <c r="D215" s="101">
        <v>26.58219772999999</v>
      </c>
      <c r="E215" s="102">
        <v>15.098666459999999</v>
      </c>
    </row>
    <row r="216" spans="1:13" s="171" customFormat="1" ht="17.25" hidden="1" customHeight="1" outlineLevel="2">
      <c r="A216" s="186" t="s">
        <v>67</v>
      </c>
      <c r="B216" s="241">
        <v>16.95117604</v>
      </c>
      <c r="C216" s="246">
        <v>5.5346813399999979</v>
      </c>
      <c r="D216" s="246">
        <v>10.155549280000001</v>
      </c>
      <c r="E216" s="247">
        <v>1.2609454199999999</v>
      </c>
    </row>
    <row r="217" spans="1:13" s="171" customFormat="1" ht="17.25" customHeight="1" outlineLevel="1" collapsed="1">
      <c r="A217" s="186" t="s">
        <v>75</v>
      </c>
      <c r="B217" s="241">
        <v>32.289297920000003</v>
      </c>
      <c r="C217" s="246">
        <v>9.1577329200000026</v>
      </c>
      <c r="D217" s="246">
        <v>19.864463630000003</v>
      </c>
      <c r="E217" s="247">
        <v>3.2671013700000002</v>
      </c>
    </row>
    <row r="218" spans="1:13" s="171" customFormat="1" ht="17.25" hidden="1" customHeight="1" outlineLevel="2">
      <c r="A218" s="186" t="s">
        <v>77</v>
      </c>
      <c r="B218" s="241">
        <v>24.302089899999999</v>
      </c>
      <c r="C218" s="246">
        <v>7.9697178499999977</v>
      </c>
      <c r="D218" s="246">
        <v>13.59161353</v>
      </c>
      <c r="E218" s="247">
        <v>2.7407585200000004</v>
      </c>
    </row>
    <row r="219" spans="1:13" ht="17.25" hidden="1" customHeight="1" outlineLevel="2">
      <c r="A219" s="97" t="s">
        <v>81</v>
      </c>
      <c r="B219" s="83">
        <v>35.997266830000001</v>
      </c>
      <c r="C219" s="101">
        <v>5.5361998300000002</v>
      </c>
      <c r="D219" s="101">
        <v>28.18176557</v>
      </c>
      <c r="E219" s="102">
        <v>2.2793014300000003</v>
      </c>
    </row>
    <row r="220" spans="1:13" s="171" customFormat="1" ht="17.25" hidden="1" customHeight="1" outlineLevel="2">
      <c r="A220" s="186" t="s">
        <v>90</v>
      </c>
      <c r="B220" s="241">
        <f>SUM(C220:E220)</f>
        <v>46.375554390000005</v>
      </c>
      <c r="C220" s="246">
        <v>15.710355070000002</v>
      </c>
      <c r="D220" s="246">
        <v>17.092275369999999</v>
      </c>
      <c r="E220" s="247">
        <v>13.572923950000002</v>
      </c>
      <c r="L220" s="214"/>
    </row>
    <row r="221" spans="1:13" ht="17.25" hidden="1" customHeight="1" outlineLevel="2">
      <c r="A221" s="97" t="s">
        <v>82</v>
      </c>
      <c r="B221" s="83">
        <v>56.489724789999997</v>
      </c>
      <c r="C221" s="101">
        <v>21.349300839999994</v>
      </c>
      <c r="D221" s="101">
        <v>20.521105819999999</v>
      </c>
      <c r="E221" s="102">
        <v>14.619318130000002</v>
      </c>
      <c r="L221" s="115"/>
    </row>
    <row r="222" spans="1:13" s="171" customFormat="1" ht="17.25" hidden="1" customHeight="1" outlineLevel="2">
      <c r="A222" s="186" t="s">
        <v>86</v>
      </c>
      <c r="B222" s="241">
        <v>17.694670629999997</v>
      </c>
      <c r="C222" s="246">
        <v>7.5207614399999994</v>
      </c>
      <c r="D222" s="246">
        <v>9.2155005699999997</v>
      </c>
      <c r="E222" s="247">
        <v>0.95840862000000004</v>
      </c>
      <c r="L222" s="214"/>
    </row>
    <row r="223" spans="1:13" s="171" customFormat="1" ht="17.25" customHeight="1" outlineLevel="1" collapsed="1">
      <c r="A223" s="186" t="s">
        <v>87</v>
      </c>
      <c r="B223" s="241">
        <v>28.213705330000003</v>
      </c>
      <c r="C223" s="246">
        <v>12.721020490000001</v>
      </c>
      <c r="D223" s="246">
        <v>13.004507890000003</v>
      </c>
      <c r="E223" s="247">
        <v>2.4881769500000002</v>
      </c>
      <c r="L223" s="214"/>
    </row>
    <row r="224" spans="1:13" s="171" customFormat="1" ht="17.25" hidden="1" customHeight="1" outlineLevel="2">
      <c r="A224" s="186" t="s">
        <v>89</v>
      </c>
      <c r="B224" s="241">
        <v>30.589777730000002</v>
      </c>
      <c r="C224" s="246">
        <v>10.762908379999999</v>
      </c>
      <c r="D224" s="246">
        <v>13.548116949999999</v>
      </c>
      <c r="E224" s="247">
        <v>6.2787524000000001</v>
      </c>
      <c r="L224" s="214"/>
    </row>
    <row r="225" spans="1:13" ht="17.25" hidden="1" customHeight="1" outlineLevel="2">
      <c r="A225" s="97" t="s">
        <v>94</v>
      </c>
      <c r="B225" s="83">
        <f>SUM(C225:E225)</f>
        <v>22.837647189999998</v>
      </c>
      <c r="C225" s="101">
        <v>9.4938751400000001</v>
      </c>
      <c r="D225" s="101">
        <v>11.123807010000002</v>
      </c>
      <c r="E225" s="102">
        <v>2.2199650399999999</v>
      </c>
      <c r="L225" s="91"/>
      <c r="M225" s="115"/>
    </row>
    <row r="226" spans="1:13" s="171" customFormat="1" ht="17.25" hidden="1" customHeight="1" outlineLevel="2">
      <c r="A226" s="186" t="s">
        <v>95</v>
      </c>
      <c r="B226" s="241">
        <v>19.306824290000005</v>
      </c>
      <c r="C226" s="246">
        <v>9.103090550000001</v>
      </c>
      <c r="D226" s="246">
        <v>8.2690622800000018</v>
      </c>
      <c r="E226" s="247">
        <v>1.9346714599999999</v>
      </c>
      <c r="L226" s="245"/>
      <c r="M226" s="214"/>
    </row>
    <row r="227" spans="1:13" ht="17.25" customHeight="1" outlineLevel="1" collapsed="1">
      <c r="A227" s="97" t="s">
        <v>96</v>
      </c>
      <c r="B227" s="83">
        <v>23.943014269999999</v>
      </c>
      <c r="C227" s="306">
        <v>9.3174794399999996</v>
      </c>
      <c r="D227" s="306">
        <v>13.11651573</v>
      </c>
      <c r="E227" s="307">
        <v>1.5090191000000002</v>
      </c>
      <c r="L227" s="91"/>
      <c r="M227" s="115"/>
    </row>
    <row r="228" spans="1:13" s="171" customFormat="1" ht="17.25" hidden="1" customHeight="1" outlineLevel="2">
      <c r="A228" s="186" t="s">
        <v>97</v>
      </c>
      <c r="B228" s="241">
        <v>26.000531610000003</v>
      </c>
      <c r="C228" s="246">
        <v>10.578345030000001</v>
      </c>
      <c r="D228" s="246">
        <v>13.639926480000002</v>
      </c>
      <c r="E228" s="247">
        <v>1.7822601000000002</v>
      </c>
      <c r="L228" s="245"/>
      <c r="M228" s="214"/>
    </row>
    <row r="229" spans="1:13" ht="17.25" hidden="1" customHeight="1" outlineLevel="2">
      <c r="A229" s="97" t="s">
        <v>102</v>
      </c>
      <c r="B229" s="83">
        <v>20.409237300000004</v>
      </c>
      <c r="C229" s="306">
        <v>11.386182060000001</v>
      </c>
      <c r="D229" s="306">
        <v>7.7862335700000003</v>
      </c>
      <c r="E229" s="307">
        <v>1.2368216699999999</v>
      </c>
      <c r="L229" s="91"/>
      <c r="M229" s="115"/>
    </row>
    <row r="230" spans="1:13" s="171" customFormat="1" ht="17.25" hidden="1" customHeight="1" outlineLevel="2">
      <c r="A230" s="186" t="s">
        <v>106</v>
      </c>
      <c r="B230" s="241">
        <v>21.83882384</v>
      </c>
      <c r="C230" s="246">
        <v>10.13253315</v>
      </c>
      <c r="D230" s="246">
        <v>10.43901406</v>
      </c>
      <c r="E230" s="247">
        <v>1.2672766299999998</v>
      </c>
      <c r="L230" s="245"/>
      <c r="M230" s="214"/>
    </row>
    <row r="231" spans="1:13" s="171" customFormat="1" ht="17.25" customHeight="1" outlineLevel="1" collapsed="1">
      <c r="A231" s="186" t="s">
        <v>107</v>
      </c>
      <c r="B231" s="241">
        <v>18.799961320000001</v>
      </c>
      <c r="C231" s="246">
        <v>10.556785140000001</v>
      </c>
      <c r="D231" s="246">
        <v>7.9938399399999991</v>
      </c>
      <c r="E231" s="247">
        <v>0.24933623999999999</v>
      </c>
      <c r="L231" s="245"/>
      <c r="M231" s="214"/>
    </row>
    <row r="232" spans="1:13" s="171" customFormat="1" ht="17.25" customHeight="1" outlineLevel="2">
      <c r="A232" s="186" t="s">
        <v>108</v>
      </c>
      <c r="B232" s="241">
        <v>20.572868530000001</v>
      </c>
      <c r="C232" s="246">
        <v>10.794110810000001</v>
      </c>
      <c r="D232" s="246">
        <v>8.9563827299999996</v>
      </c>
      <c r="E232" s="247">
        <v>0.82237499000000003</v>
      </c>
      <c r="L232" s="245"/>
      <c r="M232" s="214"/>
    </row>
    <row r="233" spans="1:13" ht="17.25" customHeight="1" outlineLevel="2">
      <c r="A233" s="97" t="s">
        <v>109</v>
      </c>
      <c r="B233" s="83">
        <v>20.884351429999999</v>
      </c>
      <c r="C233" s="306">
        <v>12.446012869999999</v>
      </c>
      <c r="D233" s="306">
        <v>7.3286741500000003</v>
      </c>
      <c r="E233" s="307">
        <v>1.1096644100000002</v>
      </c>
      <c r="L233" s="91"/>
      <c r="M233" s="115"/>
    </row>
    <row r="234" spans="1:13" ht="17.25" customHeight="1" outlineLevel="2">
      <c r="A234" s="97" t="s">
        <v>114</v>
      </c>
      <c r="B234" s="83">
        <v>19.674680379999998</v>
      </c>
      <c r="C234" s="306">
        <v>11.225141699999998</v>
      </c>
      <c r="D234" s="306">
        <v>8.1308224399999993</v>
      </c>
      <c r="E234" s="307">
        <v>0.31871623999999998</v>
      </c>
      <c r="L234" s="91"/>
      <c r="M234" s="115"/>
    </row>
    <row r="235" spans="1:13" s="171" customFormat="1" ht="17.25" customHeight="1" outlineLevel="1" thickBot="1">
      <c r="A235" s="339" t="s">
        <v>124</v>
      </c>
      <c r="B235" s="346">
        <f>SUM(C235:E235)</f>
        <v>21.531048980000005</v>
      </c>
      <c r="C235" s="365">
        <v>11.181543170000001</v>
      </c>
      <c r="D235" s="366">
        <v>10.184470590000004</v>
      </c>
      <c r="E235" s="367">
        <v>0.16503522000000001</v>
      </c>
      <c r="F235" s="343">
        <f>B235/B234-1</f>
        <v>9.4353176984113496E-2</v>
      </c>
      <c r="G235" s="343">
        <f>B235/B231-1</f>
        <v>0.14527091909995504</v>
      </c>
      <c r="L235" s="245"/>
      <c r="M235" s="214"/>
    </row>
    <row r="236" spans="1:13" ht="37.5" customHeight="1" outlineLevel="1">
      <c r="A236" s="429" t="s">
        <v>131</v>
      </c>
      <c r="B236" s="429"/>
      <c r="C236" s="429"/>
      <c r="D236" s="429"/>
      <c r="E236" s="429"/>
      <c r="L236" s="91"/>
      <c r="M236" s="115"/>
    </row>
    <row r="237" spans="1:13" s="421" customFormat="1" ht="13.5" outlineLevel="1" thickBot="1"/>
    <row r="238" spans="1:13" ht="58.5" customHeight="1" outlineLevel="1" thickBot="1">
      <c r="A238" s="44" t="s">
        <v>17</v>
      </c>
      <c r="B238" s="54" t="s">
        <v>61</v>
      </c>
      <c r="C238" s="48" t="s">
        <v>46</v>
      </c>
      <c r="D238" s="46" t="s">
        <v>47</v>
      </c>
      <c r="E238" s="49" t="s">
        <v>48</v>
      </c>
    </row>
    <row r="239" spans="1:13" ht="18" hidden="1" customHeight="1" outlineLevel="2">
      <c r="A239" s="74">
        <v>44196</v>
      </c>
      <c r="B239" s="75">
        <v>485.06214112999999</v>
      </c>
      <c r="C239" s="76">
        <v>74.726024010000003</v>
      </c>
      <c r="D239" s="76">
        <v>337.55070436</v>
      </c>
      <c r="E239" s="87">
        <v>72.78541276</v>
      </c>
    </row>
    <row r="240" spans="1:13" s="171" customFormat="1" ht="18" hidden="1" customHeight="1" outlineLevel="2">
      <c r="A240" s="240">
        <v>44286</v>
      </c>
      <c r="B240" s="241">
        <v>513.87548874999993</v>
      </c>
      <c r="C240" s="242">
        <v>80.361509639999994</v>
      </c>
      <c r="D240" s="242">
        <v>358.48446243999996</v>
      </c>
      <c r="E240" s="243">
        <v>75.029516670000007</v>
      </c>
    </row>
    <row r="241" spans="1:14" s="171" customFormat="1" ht="18" customHeight="1" outlineLevel="1" collapsed="1">
      <c r="A241" s="240">
        <v>44377</v>
      </c>
      <c r="B241" s="241">
        <v>537.31776513</v>
      </c>
      <c r="C241" s="242">
        <v>86.190473859999997</v>
      </c>
      <c r="D241" s="242">
        <v>372.49425043999997</v>
      </c>
      <c r="E241" s="243">
        <v>78.633040829999999</v>
      </c>
    </row>
    <row r="242" spans="1:14" s="171" customFormat="1" ht="18" hidden="1" customHeight="1" outlineLevel="2">
      <c r="A242" s="240">
        <v>44469</v>
      </c>
      <c r="B242" s="241">
        <v>553.04136058999995</v>
      </c>
      <c r="C242" s="242">
        <v>91.162626279999998</v>
      </c>
      <c r="D242" s="242">
        <v>381.35169292999996</v>
      </c>
      <c r="E242" s="243">
        <v>80.527041379999986</v>
      </c>
    </row>
    <row r="243" spans="1:14" ht="18" hidden="1" customHeight="1" outlineLevel="2">
      <c r="A243" s="82">
        <v>44561</v>
      </c>
      <c r="B243" s="83">
        <v>575.24596227999996</v>
      </c>
      <c r="C243" s="84">
        <v>99.264693539999982</v>
      </c>
      <c r="D243" s="84">
        <v>394.80064450999998</v>
      </c>
      <c r="E243" s="85">
        <v>81.180624230000006</v>
      </c>
    </row>
    <row r="244" spans="1:14" s="171" customFormat="1" ht="18" hidden="1" customHeight="1" outlineLevel="2">
      <c r="A244" s="240">
        <v>44834</v>
      </c>
      <c r="B244" s="241">
        <f>SUM(C244:E244)</f>
        <v>633.49336416999995</v>
      </c>
      <c r="C244" s="242">
        <v>119.35273222999999</v>
      </c>
      <c r="D244" s="242">
        <v>419.06738482999998</v>
      </c>
      <c r="E244" s="243">
        <v>95.073247109999983</v>
      </c>
      <c r="L244" s="214"/>
      <c r="M244" s="214"/>
      <c r="N244" s="214"/>
    </row>
    <row r="245" spans="1:14" ht="18" hidden="1" customHeight="1" outlineLevel="2">
      <c r="A245" s="82">
        <v>44926</v>
      </c>
      <c r="B245" s="83">
        <v>650.19815142999994</v>
      </c>
      <c r="C245" s="84">
        <v>127.04755206000003</v>
      </c>
      <c r="D245" s="84">
        <v>426.90719270999995</v>
      </c>
      <c r="E245" s="85">
        <v>96.243406659999991</v>
      </c>
      <c r="L245" s="115"/>
      <c r="M245" s="115"/>
      <c r="N245" s="115"/>
    </row>
    <row r="246" spans="1:14" s="171" customFormat="1" ht="18" hidden="1" customHeight="1" outlineLevel="2">
      <c r="A246" s="240">
        <v>45016</v>
      </c>
      <c r="B246" s="241">
        <v>667.94693591999999</v>
      </c>
      <c r="C246" s="242">
        <v>134.53680701999997</v>
      </c>
      <c r="D246" s="242">
        <v>436.19091534000006</v>
      </c>
      <c r="E246" s="243">
        <v>97.219213559999986</v>
      </c>
      <c r="L246" s="214"/>
      <c r="M246" s="214"/>
      <c r="N246" s="214"/>
    </row>
    <row r="247" spans="1:14" s="171" customFormat="1" ht="18" customHeight="1" outlineLevel="1" collapsed="1">
      <c r="A247" s="240">
        <v>45107</v>
      </c>
      <c r="B247" s="241">
        <v>686.72451295999997</v>
      </c>
      <c r="C247" s="242">
        <v>142.22139732999997</v>
      </c>
      <c r="D247" s="242">
        <v>445.04662714000006</v>
      </c>
      <c r="E247" s="243">
        <v>99.456488489999998</v>
      </c>
      <c r="L247" s="214"/>
      <c r="M247" s="214"/>
      <c r="N247" s="214"/>
    </row>
    <row r="248" spans="1:14" s="171" customFormat="1" ht="18" hidden="1" customHeight="1" outlineLevel="2">
      <c r="A248" s="240">
        <v>45199</v>
      </c>
      <c r="B248" s="241">
        <v>708.77435780999986</v>
      </c>
      <c r="C248" s="242">
        <v>150.66445367</v>
      </c>
      <c r="D248" s="242">
        <v>454.2613433599999</v>
      </c>
      <c r="E248" s="243">
        <v>103.84856078</v>
      </c>
      <c r="L248" s="214"/>
      <c r="M248" s="214"/>
      <c r="N248" s="214"/>
    </row>
    <row r="249" spans="1:14" ht="18" hidden="1" customHeight="1" outlineLevel="2">
      <c r="A249" s="82">
        <v>45291</v>
      </c>
      <c r="B249" s="83">
        <f>SUM(C249:E249)</f>
        <v>717.84816105999971</v>
      </c>
      <c r="C249" s="84">
        <v>158.86442789999998</v>
      </c>
      <c r="D249" s="84">
        <v>453.99707778999976</v>
      </c>
      <c r="E249" s="85">
        <v>104.98665537000001</v>
      </c>
      <c r="L249" s="91"/>
      <c r="M249" s="115"/>
    </row>
    <row r="250" spans="1:14" s="171" customFormat="1" ht="18" hidden="1" customHeight="1" outlineLevel="2">
      <c r="A250" s="240">
        <v>45382</v>
      </c>
      <c r="B250" s="241">
        <v>733.41124050000008</v>
      </c>
      <c r="C250" s="242">
        <v>167.08898094</v>
      </c>
      <c r="D250" s="242">
        <v>459.86624114</v>
      </c>
      <c r="E250" s="243">
        <v>106.45601842000002</v>
      </c>
      <c r="F250" s="244"/>
      <c r="L250" s="245"/>
      <c r="M250" s="214"/>
    </row>
    <row r="251" spans="1:14" ht="18" customHeight="1" outlineLevel="1" collapsed="1">
      <c r="A251" s="240">
        <v>45473</v>
      </c>
      <c r="B251" s="241">
        <v>756.59797707000007</v>
      </c>
      <c r="C251" s="242">
        <v>177.30959211000001</v>
      </c>
      <c r="D251" s="242">
        <v>470.87704998000004</v>
      </c>
      <c r="E251" s="243">
        <v>108.41133498000001</v>
      </c>
      <c r="F251" s="305"/>
      <c r="L251" s="91"/>
      <c r="M251" s="115"/>
    </row>
    <row r="252" spans="1:14" s="171" customFormat="1" ht="18" hidden="1" customHeight="1" outlineLevel="2">
      <c r="A252" s="240">
        <v>45565</v>
      </c>
      <c r="B252" s="241">
        <v>794.19460199999992</v>
      </c>
      <c r="C252" s="242">
        <v>189.19317841000003</v>
      </c>
      <c r="D252" s="242">
        <v>494.46825966999995</v>
      </c>
      <c r="E252" s="243">
        <v>110.53316392000001</v>
      </c>
      <c r="F252" s="244"/>
      <c r="G252" s="267"/>
      <c r="L252" s="245"/>
      <c r="M252" s="214"/>
    </row>
    <row r="253" spans="1:14" s="171" customFormat="1" ht="18" hidden="1" customHeight="1" outlineLevel="2">
      <c r="A253" s="82">
        <v>45657</v>
      </c>
      <c r="B253" s="83">
        <v>813.22861766999995</v>
      </c>
      <c r="C253" s="84">
        <v>200.60672586999999</v>
      </c>
      <c r="D253" s="84">
        <v>501.44916268000003</v>
      </c>
      <c r="E253" s="85">
        <v>111.17272911999999</v>
      </c>
      <c r="F253" s="244"/>
      <c r="G253" s="267"/>
      <c r="L253" s="245"/>
      <c r="M253" s="214"/>
    </row>
    <row r="254" spans="1:14" s="171" customFormat="1" ht="18" hidden="1" customHeight="1" outlineLevel="2">
      <c r="A254" s="240">
        <v>45747</v>
      </c>
      <c r="B254" s="241">
        <v>835.06978401000003</v>
      </c>
      <c r="C254" s="242">
        <v>210.92628844000001</v>
      </c>
      <c r="D254" s="242">
        <v>511.69702091000005</v>
      </c>
      <c r="E254" s="243">
        <v>112.44647466000001</v>
      </c>
      <c r="F254" s="244"/>
      <c r="G254" s="267"/>
      <c r="L254" s="245"/>
      <c r="M254" s="214"/>
    </row>
    <row r="255" spans="1:14" s="171" customFormat="1" ht="18" customHeight="1" outlineLevel="1" collapsed="1">
      <c r="A255" s="240">
        <v>45838</v>
      </c>
      <c r="B255" s="241">
        <v>858.30248619999986</v>
      </c>
      <c r="C255" s="242">
        <v>221.24863933999998</v>
      </c>
      <c r="D255" s="242">
        <v>523.8775155699999</v>
      </c>
      <c r="E255" s="243">
        <v>113.17633128999998</v>
      </c>
      <c r="F255" s="244"/>
      <c r="G255" s="267"/>
      <c r="L255" s="245"/>
      <c r="M255" s="214"/>
    </row>
    <row r="256" spans="1:14" s="171" customFormat="1" ht="18" customHeight="1" outlineLevel="2">
      <c r="A256" s="240">
        <v>45930</v>
      </c>
      <c r="B256" s="241">
        <v>879.25057786999992</v>
      </c>
      <c r="C256" s="242">
        <v>232.67930176999994</v>
      </c>
      <c r="D256" s="242">
        <v>531.34777731999998</v>
      </c>
      <c r="E256" s="243">
        <v>115.22349878000001</v>
      </c>
      <c r="F256" s="244"/>
      <c r="G256" s="267"/>
      <c r="L256" s="245"/>
      <c r="M256" s="214"/>
    </row>
    <row r="257" spans="1:13" ht="18" customHeight="1" outlineLevel="2">
      <c r="A257" s="82">
        <v>46022</v>
      </c>
      <c r="B257" s="83">
        <v>900.28602222999984</v>
      </c>
      <c r="C257" s="84">
        <v>245.05561695000003</v>
      </c>
      <c r="D257" s="84">
        <v>538.98273923999977</v>
      </c>
      <c r="E257" s="85">
        <v>116.24766604000001</v>
      </c>
      <c r="F257" s="305"/>
      <c r="G257" s="344"/>
      <c r="L257" s="91"/>
      <c r="M257" s="115"/>
    </row>
    <row r="258" spans="1:13" ht="18" customHeight="1" outlineLevel="2">
      <c r="A258" s="82">
        <v>46112</v>
      </c>
      <c r="B258" s="83">
        <v>923.40352830999996</v>
      </c>
      <c r="C258" s="84">
        <v>256.28075865</v>
      </c>
      <c r="D258" s="84">
        <v>549.00362083999994</v>
      </c>
      <c r="E258" s="85">
        <v>118.11914882000001</v>
      </c>
      <c r="F258" s="305"/>
      <c r="G258" s="344"/>
      <c r="L258" s="91"/>
      <c r="M258" s="115"/>
    </row>
    <row r="259" spans="1:13" ht="18" customHeight="1" outlineLevel="1" thickBot="1">
      <c r="A259" s="64">
        <v>46203</v>
      </c>
      <c r="B259" s="73">
        <f>SUM(C259:E259)</f>
        <v>947.9506421699997</v>
      </c>
      <c r="C259" s="363">
        <v>267.46230181999999</v>
      </c>
      <c r="D259" s="363">
        <v>560.98918893999974</v>
      </c>
      <c r="E259" s="364">
        <v>119.49915141</v>
      </c>
      <c r="F259" s="156">
        <f>B259/B258-1</f>
        <v>2.6583300916042107E-2</v>
      </c>
      <c r="G259" s="156">
        <f>B259/B255-1</f>
        <v>0.10444820725954451</v>
      </c>
      <c r="L259" s="91"/>
      <c r="M259" s="115"/>
    </row>
    <row r="260" spans="1:13" ht="51" customHeight="1" outlineLevel="1">
      <c r="A260" s="415" t="s">
        <v>116</v>
      </c>
      <c r="B260" s="415"/>
      <c r="C260" s="415"/>
      <c r="D260" s="415"/>
      <c r="E260" s="415"/>
      <c r="F260" s="159">
        <f>B259-B258</f>
        <v>24.54711385999974</v>
      </c>
      <c r="G260" s="159">
        <f>B259-B255</f>
        <v>89.648155969999834</v>
      </c>
      <c r="H260" s="57"/>
      <c r="I260" s="57"/>
      <c r="J260" s="57"/>
      <c r="K260" s="57"/>
      <c r="L260" s="91"/>
      <c r="M260" s="115"/>
    </row>
    <row r="261" spans="1:13" s="421" customFormat="1" ht="16.149999999999999" customHeight="1" outlineLevel="1"/>
    <row r="262" spans="1:13" s="417" customFormat="1" ht="16.149999999999999" customHeight="1" thickBot="1">
      <c r="A262" s="417" t="s">
        <v>68</v>
      </c>
    </row>
    <row r="263" spans="1:13" ht="45.6" customHeight="1" outlineLevel="1" thickBot="1">
      <c r="A263" s="58" t="s">
        <v>17</v>
      </c>
      <c r="B263" s="418" t="s">
        <v>56</v>
      </c>
      <c r="C263" s="419"/>
      <c r="D263" s="420"/>
      <c r="E263" s="418" t="s">
        <v>69</v>
      </c>
      <c r="F263" s="419"/>
      <c r="G263" s="419"/>
      <c r="H263" s="283"/>
      <c r="I263" s="283"/>
      <c r="J263" s="256"/>
    </row>
    <row r="264" spans="1:13" s="171" customFormat="1" ht="18" hidden="1" customHeight="1" outlineLevel="2">
      <c r="A264" s="248">
        <v>44104</v>
      </c>
      <c r="B264" s="440">
        <v>1766.95</v>
      </c>
      <c r="C264" s="441"/>
      <c r="D264" s="442"/>
      <c r="E264" s="443" t="s">
        <v>62</v>
      </c>
      <c r="F264" s="444"/>
      <c r="G264" s="445"/>
      <c r="H264" s="249"/>
      <c r="I264" s="249"/>
      <c r="J264" s="249"/>
    </row>
    <row r="265" spans="1:13" ht="18" hidden="1" customHeight="1" outlineLevel="2">
      <c r="A265" s="111">
        <v>44196</v>
      </c>
      <c r="B265" s="412">
        <v>1913.74</v>
      </c>
      <c r="C265" s="413"/>
      <c r="D265" s="414"/>
      <c r="E265" s="412">
        <v>1040.32026228</v>
      </c>
      <c r="F265" s="413"/>
      <c r="G265" s="413"/>
      <c r="H265" s="62"/>
      <c r="I265" s="62"/>
      <c r="J265" s="62"/>
    </row>
    <row r="266" spans="1:13" s="171" customFormat="1" ht="18" hidden="1" customHeight="1" outlineLevel="2">
      <c r="A266" s="250">
        <v>44286</v>
      </c>
      <c r="B266" s="404">
        <v>2000.7540743</v>
      </c>
      <c r="C266" s="405"/>
      <c r="D266" s="406"/>
      <c r="E266" s="404">
        <v>1079.4221667899999</v>
      </c>
      <c r="F266" s="405"/>
      <c r="G266" s="405"/>
      <c r="H266" s="251"/>
      <c r="I266" s="249"/>
      <c r="J266" s="249"/>
    </row>
    <row r="267" spans="1:13" s="171" customFormat="1" ht="18" customHeight="1" outlineLevel="1" collapsed="1">
      <c r="A267" s="250">
        <v>44377</v>
      </c>
      <c r="B267" s="404">
        <v>2060.32907574</v>
      </c>
      <c r="C267" s="405"/>
      <c r="D267" s="406"/>
      <c r="E267" s="404">
        <v>1112.9112242799999</v>
      </c>
      <c r="F267" s="405"/>
      <c r="G267" s="405"/>
      <c r="H267" s="252"/>
      <c r="I267" s="252"/>
      <c r="J267" s="253"/>
      <c r="K267" s="252"/>
      <c r="L267" s="251"/>
    </row>
    <row r="268" spans="1:13" s="171" customFormat="1" ht="18" hidden="1" customHeight="1" outlineLevel="2" collapsed="1">
      <c r="A268" s="250">
        <v>44469</v>
      </c>
      <c r="B268" s="404">
        <v>2115.0163060300001</v>
      </c>
      <c r="C268" s="405"/>
      <c r="D268" s="406"/>
      <c r="E268" s="404">
        <v>1142.45030686</v>
      </c>
      <c r="F268" s="405"/>
      <c r="G268" s="405"/>
      <c r="J268" s="253"/>
      <c r="L268" s="249"/>
    </row>
    <row r="269" spans="1:13" ht="18" hidden="1" customHeight="1" outlineLevel="2">
      <c r="A269" s="111">
        <v>44561</v>
      </c>
      <c r="B269" s="412">
        <v>2187.5267414599998</v>
      </c>
      <c r="C269" s="413"/>
      <c r="D269" s="414"/>
      <c r="E269" s="412">
        <v>1183.9801034899999</v>
      </c>
      <c r="F269" s="413"/>
      <c r="G269" s="413"/>
      <c r="H269" s="117"/>
      <c r="I269" s="117"/>
      <c r="J269" s="116"/>
      <c r="L269" s="117"/>
    </row>
    <row r="270" spans="1:13" s="171" customFormat="1" ht="18" hidden="1" customHeight="1" outlineLevel="2">
      <c r="A270" s="250">
        <v>44834</v>
      </c>
      <c r="B270" s="404">
        <v>2298.8843553199999</v>
      </c>
      <c r="C270" s="405"/>
      <c r="D270" s="406"/>
      <c r="E270" s="404">
        <v>1256.0060773</v>
      </c>
      <c r="F270" s="405"/>
      <c r="G270" s="405"/>
      <c r="H270" s="251"/>
      <c r="I270" s="251"/>
      <c r="J270" s="253"/>
      <c r="L270" s="251"/>
    </row>
    <row r="271" spans="1:13" ht="18" hidden="1" customHeight="1" outlineLevel="2">
      <c r="A271" s="111">
        <v>44926</v>
      </c>
      <c r="B271" s="412">
        <v>2358.9104324700002</v>
      </c>
      <c r="C271" s="413"/>
      <c r="D271" s="414"/>
      <c r="E271" s="412">
        <v>1303.41498323</v>
      </c>
      <c r="F271" s="413"/>
      <c r="G271" s="413"/>
      <c r="H271" s="159"/>
      <c r="I271" s="159"/>
      <c r="J271" s="256"/>
      <c r="L271" s="120"/>
    </row>
    <row r="272" spans="1:13" s="171" customFormat="1" ht="18" hidden="1" customHeight="1" outlineLevel="2">
      <c r="A272" s="250">
        <v>45016</v>
      </c>
      <c r="B272" s="404">
        <v>2431.54511783</v>
      </c>
      <c r="C272" s="405"/>
      <c r="D272" s="406"/>
      <c r="E272" s="404">
        <v>1363.68522302</v>
      </c>
      <c r="F272" s="405"/>
      <c r="G272" s="405"/>
      <c r="H272" s="254"/>
      <c r="I272" s="254"/>
      <c r="J272" s="253"/>
      <c r="L272" s="251"/>
    </row>
    <row r="273" spans="1:12" s="171" customFormat="1" ht="18" customHeight="1" outlineLevel="1" collapsed="1">
      <c r="A273" s="250">
        <v>45107</v>
      </c>
      <c r="B273" s="404">
        <v>2543.5561247300002</v>
      </c>
      <c r="C273" s="405"/>
      <c r="D273" s="406"/>
      <c r="E273" s="404">
        <v>1454.0931539999999</v>
      </c>
      <c r="F273" s="405"/>
      <c r="G273" s="405"/>
      <c r="H273" s="254"/>
      <c r="I273" s="254"/>
      <c r="J273" s="253"/>
      <c r="L273" s="251"/>
    </row>
    <row r="274" spans="1:12" s="171" customFormat="1" ht="18" hidden="1" customHeight="1" outlineLevel="2">
      <c r="A274" s="240">
        <v>45199</v>
      </c>
      <c r="B274" s="404">
        <v>2664.5549352100002</v>
      </c>
      <c r="C274" s="405"/>
      <c r="D274" s="406"/>
      <c r="E274" s="404">
        <v>1558.20012514</v>
      </c>
      <c r="F274" s="405"/>
      <c r="G274" s="405"/>
      <c r="H274" s="255"/>
      <c r="I274" s="255"/>
      <c r="J274" s="256"/>
      <c r="L274" s="251"/>
    </row>
    <row r="275" spans="1:12" ht="18" hidden="1" customHeight="1" outlineLevel="2">
      <c r="A275" s="82">
        <v>45291</v>
      </c>
      <c r="B275" s="412">
        <v>2769.3864294800001</v>
      </c>
      <c r="C275" s="413"/>
      <c r="D275" s="414"/>
      <c r="E275" s="412">
        <v>1650.37350343</v>
      </c>
      <c r="F275" s="413"/>
      <c r="G275" s="413"/>
      <c r="I275" s="156"/>
      <c r="L275" s="158"/>
    </row>
    <row r="276" spans="1:12" s="171" customFormat="1" ht="18" hidden="1" customHeight="1" outlineLevel="2">
      <c r="A276" s="240">
        <v>45382</v>
      </c>
      <c r="B276" s="404">
        <v>2854.9356968900001</v>
      </c>
      <c r="C276" s="405"/>
      <c r="D276" s="406"/>
      <c r="E276" s="404">
        <v>1723.3361804969998</v>
      </c>
      <c r="F276" s="405"/>
      <c r="G276" s="405"/>
      <c r="H276" s="156"/>
      <c r="I276" s="156"/>
      <c r="J276" s="256"/>
      <c r="K276" s="257"/>
      <c r="L276" s="158"/>
    </row>
    <row r="277" spans="1:12" ht="18" customHeight="1" outlineLevel="1" collapsed="1">
      <c r="A277" s="240">
        <v>45473</v>
      </c>
      <c r="B277" s="404">
        <v>3056.24895642</v>
      </c>
      <c r="C277" s="405"/>
      <c r="D277" s="406"/>
      <c r="E277" s="404">
        <v>1877.62068469</v>
      </c>
      <c r="F277" s="405"/>
      <c r="G277" s="405"/>
      <c r="H277" s="156"/>
      <c r="I277" s="156"/>
      <c r="J277" s="308"/>
      <c r="K277" s="309"/>
      <c r="L277" s="310"/>
    </row>
    <row r="278" spans="1:12" s="171" customFormat="1" ht="18" hidden="1" customHeight="1" outlineLevel="2" collapsed="1">
      <c r="A278" s="240">
        <v>45565</v>
      </c>
      <c r="B278" s="404">
        <v>3180.173809039999</v>
      </c>
      <c r="C278" s="405"/>
      <c r="D278" s="406"/>
      <c r="E278" s="404">
        <v>1958.7508334199997</v>
      </c>
      <c r="F278" s="405"/>
      <c r="G278" s="405"/>
      <c r="H278" s="255"/>
      <c r="I278" s="255"/>
      <c r="J278" s="256"/>
      <c r="K278" s="257"/>
      <c r="L278" s="158"/>
    </row>
    <row r="279" spans="1:12" s="171" customFormat="1" ht="18" hidden="1" customHeight="1" outlineLevel="2">
      <c r="A279" s="82">
        <v>45657</v>
      </c>
      <c r="B279" s="412">
        <v>3329.75970998</v>
      </c>
      <c r="C279" s="413"/>
      <c r="D279" s="414"/>
      <c r="E279" s="412">
        <v>2072.5141243100002</v>
      </c>
      <c r="F279" s="413"/>
      <c r="G279" s="413"/>
      <c r="I279" s="156"/>
      <c r="J279" s="255"/>
      <c r="K279" s="255"/>
      <c r="L279" s="256"/>
    </row>
    <row r="280" spans="1:12" s="171" customFormat="1" ht="18" hidden="1" customHeight="1" outlineLevel="2">
      <c r="A280" s="240">
        <v>45747</v>
      </c>
      <c r="B280" s="404">
        <v>3456.9820705699999</v>
      </c>
      <c r="C280" s="405"/>
      <c r="D280" s="406"/>
      <c r="E280" s="404">
        <v>2161.7211254700001</v>
      </c>
      <c r="F280" s="405"/>
      <c r="G280" s="405"/>
      <c r="H280" s="156"/>
      <c r="I280" s="156"/>
      <c r="J280" s="255"/>
      <c r="K280" s="255"/>
      <c r="L280" s="256"/>
    </row>
    <row r="281" spans="1:12" s="171" customFormat="1" ht="18" customHeight="1" outlineLevel="1" collapsed="1">
      <c r="A281" s="240">
        <v>45838</v>
      </c>
      <c r="B281" s="404">
        <v>3604.1223588900002</v>
      </c>
      <c r="C281" s="405"/>
      <c r="D281" s="406"/>
      <c r="E281" s="404">
        <v>2261.4607828399999</v>
      </c>
      <c r="F281" s="405"/>
      <c r="G281" s="405"/>
      <c r="H281" s="156" t="s">
        <v>110</v>
      </c>
      <c r="I281" s="156"/>
      <c r="K281" s="257"/>
      <c r="L281" s="158"/>
    </row>
    <row r="282" spans="1:12" s="171" customFormat="1" ht="18" customHeight="1" outlineLevel="2">
      <c r="A282" s="240">
        <v>45930</v>
      </c>
      <c r="B282" s="404">
        <v>3756.0758356299998</v>
      </c>
      <c r="C282" s="405"/>
      <c r="D282" s="406"/>
      <c r="E282" s="404">
        <v>2375.7924546899999</v>
      </c>
      <c r="F282" s="405"/>
      <c r="G282" s="405"/>
      <c r="H282" s="156">
        <f>B285/B281-1</f>
        <v>0.20557805175576527</v>
      </c>
      <c r="I282" s="156">
        <f>E285/E281-1</f>
        <v>0.22993878009548063</v>
      </c>
      <c r="J282" s="255">
        <f>B285-B281</f>
        <v>740.92845282999951</v>
      </c>
      <c r="K282" s="255">
        <f>E285-E281</f>
        <v>519.99753364000026</v>
      </c>
      <c r="L282" s="256">
        <f>K282/J282</f>
        <v>0.70181882157967257</v>
      </c>
    </row>
    <row r="283" spans="1:12" ht="18" customHeight="1" outlineLevel="2">
      <c r="A283" s="82">
        <v>46022</v>
      </c>
      <c r="B283" s="412">
        <v>3941.8820225099998</v>
      </c>
      <c r="C283" s="413"/>
      <c r="D283" s="414"/>
      <c r="E283" s="412">
        <v>2505.28531961</v>
      </c>
      <c r="F283" s="413"/>
      <c r="G283" s="413"/>
      <c r="H283" s="156"/>
      <c r="I283" s="156"/>
      <c r="K283" s="309"/>
      <c r="L283" s="310"/>
    </row>
    <row r="284" spans="1:12" ht="18" customHeight="1" outlineLevel="2">
      <c r="A284" s="82">
        <v>46112</v>
      </c>
      <c r="B284" s="412">
        <v>4142.8722265799997</v>
      </c>
      <c r="C284" s="413"/>
      <c r="D284" s="414"/>
      <c r="E284" s="412">
        <v>2641.8002402500001</v>
      </c>
      <c r="F284" s="413"/>
      <c r="G284" s="413"/>
      <c r="H284" s="156" t="s">
        <v>111</v>
      </c>
      <c r="I284" s="156"/>
      <c r="K284" s="309"/>
      <c r="L284" s="310"/>
    </row>
    <row r="285" spans="1:12" s="171" customFormat="1" ht="18" customHeight="1" outlineLevel="1" thickBot="1">
      <c r="A285" s="161">
        <v>46203</v>
      </c>
      <c r="B285" s="409">
        <v>4345.0508117199997</v>
      </c>
      <c r="C285" s="410"/>
      <c r="D285" s="411"/>
      <c r="E285" s="409">
        <v>2781.4583164800001</v>
      </c>
      <c r="F285" s="410"/>
      <c r="G285" s="410"/>
      <c r="H285" s="254">
        <f>B285/B284-1</f>
        <v>4.8801549766090968E-2</v>
      </c>
      <c r="I285" s="254">
        <f>E285/E284-1</f>
        <v>5.286473750066123E-2</v>
      </c>
      <c r="J285" s="255">
        <f>B285-B284</f>
        <v>202.17858514</v>
      </c>
      <c r="K285" s="255">
        <f>E285-E284</f>
        <v>139.65807623000001</v>
      </c>
      <c r="L285" s="256">
        <f>K285/J285</f>
        <v>0.69076591931481157</v>
      </c>
    </row>
    <row r="286" spans="1:12" ht="45.6" customHeight="1" outlineLevel="1" collapsed="1">
      <c r="A286" s="429" t="s">
        <v>129</v>
      </c>
      <c r="B286" s="429"/>
      <c r="C286" s="429"/>
      <c r="D286" s="429"/>
      <c r="E286" s="429"/>
      <c r="F286" s="429"/>
      <c r="G286" s="429"/>
      <c r="K286" s="59"/>
      <c r="L286" s="158"/>
    </row>
    <row r="287" spans="1:12" s="408" customFormat="1" ht="18" customHeight="1" outlineLevel="1"/>
    <row r="288" spans="1:12" s="433" customFormat="1" ht="27" customHeight="1">
      <c r="A288" s="433" t="s">
        <v>72</v>
      </c>
    </row>
    <row r="289" spans="1:16" s="407" customFormat="1" ht="24.75" customHeight="1" outlineLevel="1">
      <c r="A289" s="407" t="s">
        <v>79</v>
      </c>
    </row>
    <row r="290" spans="1:16" s="4" customFormat="1" ht="19.149999999999999" customHeight="1" outlineLevel="2" thickBot="1">
      <c r="A290" s="402">
        <v>46203</v>
      </c>
      <c r="B290" s="402"/>
      <c r="C290" s="402"/>
      <c r="D290" s="402"/>
      <c r="E290" s="402"/>
      <c r="F290" s="402"/>
      <c r="H290" s="434" t="s">
        <v>125</v>
      </c>
      <c r="I290" s="434"/>
      <c r="J290" s="434"/>
      <c r="K290" s="434"/>
      <c r="L290" s="434"/>
      <c r="M290" s="434"/>
      <c r="N290" s="434"/>
      <c r="O290" s="434"/>
    </row>
    <row r="291" spans="1:16" s="1" customFormat="1" ht="45" customHeight="1" outlineLevel="2" thickBot="1">
      <c r="A291" s="9" t="s">
        <v>9</v>
      </c>
      <c r="B291" s="10" t="s">
        <v>5</v>
      </c>
      <c r="C291" s="10" t="s">
        <v>8</v>
      </c>
      <c r="D291" s="10" t="s">
        <v>6</v>
      </c>
      <c r="E291" s="10" t="s">
        <v>3</v>
      </c>
      <c r="F291" s="11" t="s">
        <v>2</v>
      </c>
      <c r="G291" s="36" t="s">
        <v>24</v>
      </c>
      <c r="H291" s="18" t="s">
        <v>83</v>
      </c>
      <c r="I291" s="11" t="s">
        <v>84</v>
      </c>
      <c r="J291" s="11" t="s">
        <v>91</v>
      </c>
      <c r="K291" s="19" t="s">
        <v>88</v>
      </c>
      <c r="L291" s="18" t="s">
        <v>85</v>
      </c>
      <c r="M291" s="11" t="s">
        <v>84</v>
      </c>
      <c r="N291" s="11" t="s">
        <v>92</v>
      </c>
      <c r="O291" s="19" t="s">
        <v>88</v>
      </c>
    </row>
    <row r="292" spans="1:16" s="1" customFormat="1" ht="16.5" customHeight="1" outlineLevel="2">
      <c r="A292" s="13" t="s">
        <v>1</v>
      </c>
      <c r="B292" s="20">
        <v>2388.6463173000006</v>
      </c>
      <c r="C292" s="20">
        <v>1178.31158547</v>
      </c>
      <c r="D292" s="20">
        <v>53.679579209999993</v>
      </c>
      <c r="E292" s="20">
        <v>22.101002090000001</v>
      </c>
      <c r="F292" s="141">
        <v>42.858337080000005</v>
      </c>
      <c r="G292" s="2"/>
      <c r="H292" s="42">
        <f>B292-B299</f>
        <v>150.46825426000214</v>
      </c>
      <c r="I292" s="16">
        <f>H292/B299</f>
        <v>6.7228008684719703E-2</v>
      </c>
      <c r="J292" s="20">
        <f>B292-B313</f>
        <v>638.3932947000003</v>
      </c>
      <c r="K292" s="16">
        <f>J292/B313</f>
        <v>0.36474343221054245</v>
      </c>
      <c r="L292" s="42">
        <f>C292-C299</f>
        <v>45.939429339999833</v>
      </c>
      <c r="M292" s="16">
        <f>L292/C299</f>
        <v>4.0569197230177947E-2</v>
      </c>
      <c r="N292" s="20">
        <f>C292-C313</f>
        <v>41.354092450000053</v>
      </c>
      <c r="O292" s="21">
        <f>N292/C313</f>
        <v>3.6372593262176255E-2</v>
      </c>
    </row>
    <row r="293" spans="1:16" s="1" customFormat="1" ht="16.5" customHeight="1" outlineLevel="2">
      <c r="A293" s="14" t="s">
        <v>10</v>
      </c>
      <c r="B293" s="20">
        <v>322.54749163999998</v>
      </c>
      <c r="C293" s="20">
        <v>139.56052137999998</v>
      </c>
      <c r="D293" s="321">
        <v>0</v>
      </c>
      <c r="E293" s="321">
        <v>0</v>
      </c>
      <c r="F293" s="141">
        <v>1.1020691199999999</v>
      </c>
      <c r="G293" s="2"/>
      <c r="H293" s="42">
        <f t="shared" ref="H293" si="9">B293-B300</f>
        <v>46.451942540000005</v>
      </c>
      <c r="I293" s="16">
        <f>H293/B300</f>
        <v>0.16824589418924468</v>
      </c>
      <c r="J293" s="20">
        <f>B293-B314</f>
        <v>65.582253269999967</v>
      </c>
      <c r="K293" s="16">
        <f>J293/B314</f>
        <v>0.25521838551395487</v>
      </c>
      <c r="L293" s="42">
        <f t="shared" ref="L293:L294" si="10">C293-C300</f>
        <v>-36.203806329999992</v>
      </c>
      <c r="M293" s="16">
        <f t="shared" ref="M293:M294" si="11">L293/C300</f>
        <v>-0.20597926098937427</v>
      </c>
      <c r="N293" s="20">
        <f>C293-C314</f>
        <v>-31.533641680000017</v>
      </c>
      <c r="O293" s="21">
        <f>N293/C314</f>
        <v>-0.18430577125498823</v>
      </c>
    </row>
    <row r="294" spans="1:16" s="1" customFormat="1" ht="16.5" customHeight="1" outlineLevel="2">
      <c r="A294" s="14" t="s">
        <v>11</v>
      </c>
      <c r="B294" s="141">
        <v>144.70687990000002</v>
      </c>
      <c r="C294" s="141">
        <v>50.747255389999999</v>
      </c>
      <c r="D294" s="321">
        <v>0</v>
      </c>
      <c r="E294" s="141">
        <v>7.0059836999999998</v>
      </c>
      <c r="F294" s="141">
        <v>5.3389999599999998</v>
      </c>
      <c r="G294" s="38"/>
      <c r="H294" s="42">
        <f>B294-B301</f>
        <v>9.1144677000000058</v>
      </c>
      <c r="I294" s="16">
        <f t="shared" ref="I294" si="12">H294/B301</f>
        <v>6.7219599917996031E-2</v>
      </c>
      <c r="J294" s="20">
        <f>B294-B315</f>
        <v>31.614770930000034</v>
      </c>
      <c r="K294" s="16">
        <f>J294/B315</f>
        <v>0.27954886700703852</v>
      </c>
      <c r="L294" s="42">
        <f t="shared" si="10"/>
        <v>-3.8753412400000045</v>
      </c>
      <c r="M294" s="16">
        <f t="shared" si="11"/>
        <v>-7.0947583584328844E-2</v>
      </c>
      <c r="N294" s="20">
        <f>C294-C315</f>
        <v>-15.721224410000012</v>
      </c>
      <c r="O294" s="21">
        <f>N294/C315</f>
        <v>-0.23652149796872607</v>
      </c>
    </row>
    <row r="295" spans="1:16" s="7" customFormat="1" ht="16.5" customHeight="1" outlineLevel="2" thickBot="1">
      <c r="A295" s="22" t="s">
        <v>0</v>
      </c>
      <c r="B295" s="23">
        <f>SUM(B292:B294)</f>
        <v>2855.9006888400004</v>
      </c>
      <c r="C295" s="23">
        <f t="shared" ref="C295:E295" si="13">SUM(C292:C294)</f>
        <v>1368.6193622399999</v>
      </c>
      <c r="D295" s="23">
        <f t="shared" si="13"/>
        <v>53.679579209999993</v>
      </c>
      <c r="E295" s="23">
        <f t="shared" si="13"/>
        <v>29.106985790000003</v>
      </c>
      <c r="F295" s="24">
        <f>SUM(F292:F294)</f>
        <v>49.299406160000011</v>
      </c>
      <c r="G295" s="78"/>
      <c r="H295" s="43">
        <f>B295-B302</f>
        <v>206.03466450000178</v>
      </c>
      <c r="I295" s="25">
        <f>H295/B302</f>
        <v>7.7752860939948376E-2</v>
      </c>
      <c r="J295" s="23">
        <f>B295-B316</f>
        <v>735.59031890000006</v>
      </c>
      <c r="K295" s="25">
        <f>J295/B316</f>
        <v>0.34692577526789886</v>
      </c>
      <c r="L295" s="43">
        <f>C295-C302</f>
        <v>5.8602817699998013</v>
      </c>
      <c r="M295" s="25">
        <f>L295/C302</f>
        <v>4.300306528119891E-3</v>
      </c>
      <c r="N295" s="23">
        <f>C295-C316</f>
        <v>-5.9007736400001249</v>
      </c>
      <c r="O295" s="26">
        <f>N295/C316</f>
        <v>-4.2929699507256117E-3</v>
      </c>
    </row>
    <row r="296" spans="1:16" s="390" customFormat="1" ht="7.5" customHeight="1" outlineLevel="2"/>
    <row r="297" spans="1:16" s="4" customFormat="1" ht="15" customHeight="1" outlineLevel="3" thickBot="1">
      <c r="A297" s="402">
        <v>46112</v>
      </c>
      <c r="B297" s="402"/>
      <c r="C297" s="402"/>
      <c r="D297" s="402"/>
      <c r="E297" s="402"/>
      <c r="F297" s="402"/>
      <c r="G297" s="79"/>
      <c r="H297" s="1"/>
      <c r="I297" s="1"/>
      <c r="J297" s="1"/>
      <c r="K297" s="361"/>
    </row>
    <row r="298" spans="1:16" s="1" customFormat="1" ht="27" customHeight="1" outlineLevel="3" thickBot="1">
      <c r="A298" s="9" t="s">
        <v>9</v>
      </c>
      <c r="B298" s="10" t="s">
        <v>5</v>
      </c>
      <c r="C298" s="10" t="s">
        <v>8</v>
      </c>
      <c r="D298" s="10" t="s">
        <v>6</v>
      </c>
      <c r="E298" s="10" t="s">
        <v>3</v>
      </c>
      <c r="F298" s="11" t="s">
        <v>2</v>
      </c>
      <c r="H298" s="32"/>
      <c r="I298" s="32"/>
      <c r="J298" s="32"/>
      <c r="K298" s="7"/>
      <c r="M298" s="32"/>
      <c r="N298" s="32"/>
      <c r="O298" s="32"/>
      <c r="P298" s="7"/>
    </row>
    <row r="299" spans="1:16" s="1" customFormat="1" ht="16.5" customHeight="1" outlineLevel="3">
      <c r="A299" s="13" t="s">
        <v>1</v>
      </c>
      <c r="B299" s="20">
        <v>2238.1780630399985</v>
      </c>
      <c r="C299" s="20">
        <v>1132.3721561300001</v>
      </c>
      <c r="D299" s="20">
        <v>59.183552909999996</v>
      </c>
      <c r="E299" s="20">
        <v>22.101002090000001</v>
      </c>
      <c r="F299" s="141">
        <v>45.591441180000004</v>
      </c>
      <c r="G299" s="113"/>
      <c r="M299" s="32"/>
      <c r="N299" s="32"/>
      <c r="O299" s="32"/>
      <c r="P299" s="7"/>
    </row>
    <row r="300" spans="1:16" s="1" customFormat="1" ht="16.5" customHeight="1" outlineLevel="3">
      <c r="A300" s="14" t="s">
        <v>10</v>
      </c>
      <c r="B300" s="20">
        <v>276.09554909999997</v>
      </c>
      <c r="C300" s="20">
        <v>175.76432770999998</v>
      </c>
      <c r="D300" s="321">
        <v>0</v>
      </c>
      <c r="E300" s="321">
        <v>0</v>
      </c>
      <c r="F300" s="141">
        <v>2.11798456</v>
      </c>
      <c r="M300" s="32"/>
      <c r="N300" s="32"/>
      <c r="O300" s="32"/>
      <c r="P300" s="7"/>
    </row>
    <row r="301" spans="1:16" s="1" customFormat="1" ht="16.5" customHeight="1" outlineLevel="3">
      <c r="A301" s="14" t="s">
        <v>11</v>
      </c>
      <c r="B301" s="141">
        <v>135.59241220000001</v>
      </c>
      <c r="C301" s="141">
        <v>54.622596630000004</v>
      </c>
      <c r="D301" s="321">
        <v>0</v>
      </c>
      <c r="E301" s="141">
        <v>7.0059836999999998</v>
      </c>
      <c r="F301" s="141">
        <v>6.3154787499999987</v>
      </c>
      <c r="O301" s="32"/>
      <c r="P301" s="7"/>
    </row>
    <row r="302" spans="1:16" s="7" customFormat="1" ht="16.5" customHeight="1" outlineLevel="3" thickBot="1">
      <c r="A302" s="22" t="s">
        <v>0</v>
      </c>
      <c r="B302" s="23">
        <f>SUM(B299:B301)</f>
        <v>2649.8660243399986</v>
      </c>
      <c r="C302" s="23">
        <f t="shared" ref="C302:E302" si="14">SUM(C299:C301)</f>
        <v>1362.7590804700001</v>
      </c>
      <c r="D302" s="23">
        <f t="shared" si="14"/>
        <v>59.183552909999996</v>
      </c>
      <c r="E302" s="23">
        <f t="shared" si="14"/>
        <v>29.106985790000003</v>
      </c>
      <c r="F302" s="24">
        <f>SUM(F299:F301)</f>
        <v>54.024904489999997</v>
      </c>
      <c r="G302" s="38"/>
    </row>
    <row r="303" spans="1:16" s="403" customFormat="1" ht="7.5" customHeight="1" outlineLevel="3"/>
    <row r="304" spans="1:16" s="4" customFormat="1" ht="15" customHeight="1" outlineLevel="3" thickBot="1">
      <c r="A304" s="402">
        <v>46022</v>
      </c>
      <c r="B304" s="402"/>
      <c r="C304" s="402"/>
      <c r="D304" s="402"/>
      <c r="E304" s="402"/>
      <c r="F304" s="402"/>
      <c r="G304" s="79"/>
      <c r="H304" s="1"/>
      <c r="I304" s="1"/>
      <c r="J304" s="1"/>
      <c r="K304" s="361"/>
    </row>
    <row r="305" spans="1:16" s="1" customFormat="1" ht="27" customHeight="1" outlineLevel="3" thickBot="1">
      <c r="A305" s="9" t="s">
        <v>9</v>
      </c>
      <c r="B305" s="10" t="s">
        <v>5</v>
      </c>
      <c r="C305" s="10" t="s">
        <v>8</v>
      </c>
      <c r="D305" s="10" t="s">
        <v>6</v>
      </c>
      <c r="E305" s="10" t="s">
        <v>3</v>
      </c>
      <c r="F305" s="11" t="s">
        <v>2</v>
      </c>
      <c r="H305" s="32"/>
      <c r="I305" s="32"/>
      <c r="J305" s="32"/>
      <c r="K305" s="7"/>
      <c r="M305" s="32"/>
      <c r="N305" s="32"/>
      <c r="O305" s="32"/>
      <c r="P305" s="7"/>
    </row>
    <row r="306" spans="1:16" s="1" customFormat="1" ht="16.5" customHeight="1" outlineLevel="3">
      <c r="A306" s="13" t="s">
        <v>1</v>
      </c>
      <c r="B306" s="20">
        <v>2107.5522268200002</v>
      </c>
      <c r="C306" s="20">
        <v>1085.4081767999999</v>
      </c>
      <c r="D306" s="20">
        <v>55.252209989999997</v>
      </c>
      <c r="E306" s="20">
        <v>22.16400209</v>
      </c>
      <c r="F306" s="141">
        <v>42.239112659999989</v>
      </c>
      <c r="G306" s="113"/>
      <c r="M306" s="32"/>
      <c r="N306" s="32"/>
      <c r="O306" s="32"/>
      <c r="P306" s="7"/>
    </row>
    <row r="307" spans="1:16" s="1" customFormat="1" ht="16.5" customHeight="1" outlineLevel="3">
      <c r="A307" s="14" t="s">
        <v>10</v>
      </c>
      <c r="B307" s="20">
        <v>264.60211929999991</v>
      </c>
      <c r="C307" s="20">
        <v>175.37225297000001</v>
      </c>
      <c r="D307" s="321">
        <v>0</v>
      </c>
      <c r="E307" s="321">
        <v>0</v>
      </c>
      <c r="F307" s="141">
        <v>2.1127846200000002</v>
      </c>
      <c r="M307" s="32"/>
      <c r="N307" s="32"/>
      <c r="O307" s="32"/>
      <c r="P307" s="7"/>
    </row>
    <row r="308" spans="1:16" s="1" customFormat="1" ht="16.5" customHeight="1" outlineLevel="3">
      <c r="A308" s="14" t="s">
        <v>11</v>
      </c>
      <c r="B308" s="141">
        <v>126.98091553000005</v>
      </c>
      <c r="C308" s="141">
        <v>57.914737219999999</v>
      </c>
      <c r="D308" s="321">
        <v>0</v>
      </c>
      <c r="E308" s="141">
        <v>7.0059836999999998</v>
      </c>
      <c r="F308" s="141">
        <v>6.9273903500000005</v>
      </c>
      <c r="O308" s="32"/>
      <c r="P308" s="7"/>
    </row>
    <row r="309" spans="1:16" s="7" customFormat="1" ht="16.5" customHeight="1" outlineLevel="3" thickBot="1">
      <c r="A309" s="22" t="s">
        <v>0</v>
      </c>
      <c r="B309" s="23">
        <f>SUM(B306:B308)</f>
        <v>2499.1352616499998</v>
      </c>
      <c r="C309" s="23">
        <f t="shared" ref="C309:E309" si="15">SUM(C306:C308)</f>
        <v>1318.69516699</v>
      </c>
      <c r="D309" s="23">
        <f t="shared" si="15"/>
        <v>55.252209989999997</v>
      </c>
      <c r="E309" s="23">
        <f t="shared" si="15"/>
        <v>29.169985789999998</v>
      </c>
      <c r="F309" s="24">
        <f>SUM(F306:F308)</f>
        <v>51.279287629999992</v>
      </c>
      <c r="G309" s="38"/>
    </row>
    <row r="310" spans="1:16" s="403" customFormat="1" ht="7.5" customHeight="1" outlineLevel="3"/>
    <row r="311" spans="1:16" s="4" customFormat="1" ht="15" customHeight="1" outlineLevel="3" thickBot="1">
      <c r="A311" s="402">
        <v>45838</v>
      </c>
      <c r="B311" s="402"/>
      <c r="C311" s="402"/>
      <c r="D311" s="402"/>
      <c r="E311" s="402"/>
      <c r="F311" s="402"/>
      <c r="G311" s="79"/>
      <c r="H311" s="1"/>
      <c r="I311" s="1"/>
      <c r="J311" s="1"/>
    </row>
    <row r="312" spans="1:16" s="1" customFormat="1" ht="27" customHeight="1" outlineLevel="3" thickBot="1">
      <c r="A312" s="9" t="s">
        <v>9</v>
      </c>
      <c r="B312" s="10" t="s">
        <v>5</v>
      </c>
      <c r="C312" s="10" t="s">
        <v>8</v>
      </c>
      <c r="D312" s="10" t="s">
        <v>6</v>
      </c>
      <c r="E312" s="10" t="s">
        <v>3</v>
      </c>
      <c r="F312" s="11" t="s">
        <v>2</v>
      </c>
      <c r="H312" s="32"/>
      <c r="I312" s="32"/>
      <c r="J312" s="32"/>
      <c r="K312" s="7"/>
      <c r="M312" s="32"/>
      <c r="N312" s="32"/>
      <c r="O312" s="32"/>
      <c r="P312" s="7"/>
    </row>
    <row r="313" spans="1:16" s="1" customFormat="1" ht="16.5" customHeight="1" outlineLevel="3">
      <c r="A313" s="13" t="s">
        <v>1</v>
      </c>
      <c r="B313" s="20">
        <v>1750.2530226000003</v>
      </c>
      <c r="C313" s="20">
        <v>1136.9574930199999</v>
      </c>
      <c r="D313" s="20">
        <v>40.486536879999996</v>
      </c>
      <c r="E313" s="20">
        <v>22.059307090000001</v>
      </c>
      <c r="F313" s="141">
        <v>42.780048710000003</v>
      </c>
      <c r="G313" s="113"/>
      <c r="M313" s="32"/>
      <c r="N313" s="32"/>
      <c r="O313" s="32"/>
      <c r="P313" s="7"/>
    </row>
    <row r="314" spans="1:16" s="1" customFormat="1" ht="16.5" customHeight="1" outlineLevel="3">
      <c r="A314" s="14" t="s">
        <v>10</v>
      </c>
      <c r="B314" s="20">
        <v>256.96523837000001</v>
      </c>
      <c r="C314" s="20">
        <v>171.09416306</v>
      </c>
      <c r="D314" s="321">
        <v>0</v>
      </c>
      <c r="E314" s="321">
        <v>0</v>
      </c>
      <c r="F314" s="141">
        <v>1.4341220100000001</v>
      </c>
      <c r="M314" s="32"/>
      <c r="N314" s="32"/>
      <c r="O314" s="32"/>
      <c r="P314" s="7"/>
    </row>
    <row r="315" spans="1:16" s="1" customFormat="1" ht="16.5" customHeight="1" outlineLevel="3">
      <c r="A315" s="14" t="s">
        <v>11</v>
      </c>
      <c r="B315" s="141">
        <v>113.09210896999998</v>
      </c>
      <c r="C315" s="141">
        <v>66.468479800000011</v>
      </c>
      <c r="D315" s="321">
        <v>0</v>
      </c>
      <c r="E315" s="141">
        <v>7.0059836999999998</v>
      </c>
      <c r="F315" s="141">
        <v>5.4455869799999999</v>
      </c>
      <c r="O315" s="32"/>
      <c r="P315" s="7"/>
    </row>
    <row r="316" spans="1:16" s="7" customFormat="1" ht="16.5" customHeight="1" outlineLevel="3" thickBot="1">
      <c r="A316" s="22" t="s">
        <v>0</v>
      </c>
      <c r="B316" s="23">
        <f>SUM(B313:B315)</f>
        <v>2120.3103699400003</v>
      </c>
      <c r="C316" s="23">
        <f t="shared" ref="C316:E316" si="16">SUM(C313:C315)</f>
        <v>1374.52013588</v>
      </c>
      <c r="D316" s="23">
        <f t="shared" si="16"/>
        <v>40.486536879999996</v>
      </c>
      <c r="E316" s="23">
        <f t="shared" si="16"/>
        <v>29.065290789999999</v>
      </c>
      <c r="F316" s="24">
        <f>SUM(F313:F315)</f>
        <v>49.659757700000007</v>
      </c>
      <c r="G316" s="78"/>
    </row>
    <row r="317" spans="1:16" s="403" customFormat="1" ht="7.5" customHeight="1" outlineLevel="3" thickBot="1"/>
    <row r="318" spans="1:16" s="41" customFormat="1" ht="36.6" customHeight="1" outlineLevel="3" collapsed="1">
      <c r="A318" s="431" t="s">
        <v>132</v>
      </c>
      <c r="B318" s="431"/>
      <c r="C318" s="431"/>
      <c r="D318" s="431"/>
      <c r="E318" s="431"/>
      <c r="F318" s="431"/>
      <c r="G318" s="1"/>
      <c r="H318" s="103"/>
      <c r="I318" s="39"/>
      <c r="J318" s="39"/>
      <c r="K318" s="39"/>
      <c r="L318" s="40"/>
    </row>
    <row r="319" spans="1:16" s="435" customFormat="1" ht="12" customHeight="1" outlineLevel="2"/>
    <row r="320" spans="1:16" s="5" customFormat="1" ht="14.25" outlineLevel="2">
      <c r="A320" s="432" t="s">
        <v>74</v>
      </c>
      <c r="B320" s="432"/>
      <c r="C320" s="432"/>
      <c r="D320" s="432"/>
      <c r="E320" s="432"/>
      <c r="F320" s="432"/>
      <c r="G320" s="432"/>
      <c r="H320" s="432"/>
    </row>
    <row r="321" s="1" customFormat="1" ht="12.6" customHeight="1" outlineLevel="2"/>
    <row r="322" s="1" customFormat="1" ht="12.6" customHeight="1" outlineLevel="2"/>
    <row r="323" s="1" customFormat="1" ht="12.6" customHeight="1" outlineLevel="2"/>
    <row r="324" s="1" customFormat="1" ht="12.6" customHeight="1" outlineLevel="2"/>
    <row r="325" s="1" customFormat="1" ht="12.6" customHeight="1" outlineLevel="2"/>
    <row r="326" s="1" customFormat="1" ht="12.6" customHeight="1" outlineLevel="2"/>
    <row r="327" s="1" customFormat="1" ht="12.6" customHeight="1" outlineLevel="2"/>
    <row r="328" s="1" customFormat="1" ht="12.6" customHeight="1" outlineLevel="2"/>
    <row r="329" s="1" customFormat="1" ht="12.6" customHeight="1" outlineLevel="2"/>
    <row r="330" s="1" customFormat="1" ht="12.6" customHeight="1" outlineLevel="2"/>
    <row r="331" s="1" customFormat="1" ht="12.6" customHeight="1" outlineLevel="2"/>
    <row r="332" s="1" customFormat="1" ht="12.6" customHeight="1" outlineLevel="2"/>
    <row r="333" s="1" customFormat="1" ht="12.6" customHeight="1" outlineLevel="2"/>
    <row r="334" s="1" customFormat="1" ht="12.6" customHeight="1" outlineLevel="2"/>
    <row r="335" s="1" customFormat="1" ht="12.6" customHeight="1" outlineLevel="2"/>
    <row r="336" s="1" customFormat="1" ht="12.6" customHeight="1" outlineLevel="2"/>
    <row r="337" s="1" customFormat="1" ht="12.6" customHeight="1" outlineLevel="2"/>
    <row r="338" s="1" customFormat="1" ht="12.6" customHeight="1" outlineLevel="2"/>
    <row r="339" s="1" customFormat="1" ht="12.6" customHeight="1" outlineLevel="2"/>
    <row r="340" s="1" customFormat="1" ht="12.6" customHeight="1" outlineLevel="2"/>
    <row r="341" s="1" customFormat="1" ht="12.6" customHeight="1" outlineLevel="2"/>
    <row r="342" s="1" customFormat="1" ht="12.6" customHeight="1" outlineLevel="2"/>
    <row r="343" s="1" customFormat="1" ht="12.6" customHeight="1" outlineLevel="2"/>
    <row r="344" s="1" customFormat="1" ht="12.6" customHeight="1" outlineLevel="2"/>
    <row r="345" s="1" customFormat="1" ht="12.6" customHeight="1" outlineLevel="2"/>
    <row r="346" s="1" customFormat="1" ht="12.6" customHeight="1" outlineLevel="2"/>
    <row r="347" s="1" customFormat="1" ht="12.6" customHeight="1" outlineLevel="2"/>
    <row r="348" s="1" customFormat="1" ht="12.6" customHeight="1" outlineLevel="2"/>
    <row r="349" s="1" customFormat="1" ht="12.6" customHeight="1" outlineLevel="2"/>
    <row r="350" s="1" customFormat="1" ht="12.6" customHeight="1" outlineLevel="2"/>
    <row r="351" s="1" customFormat="1" ht="12.6" customHeight="1" outlineLevel="2"/>
    <row r="352" s="1" customFormat="1" ht="12.6" customHeight="1" outlineLevel="2"/>
    <row r="353" spans="1:15" s="390" customFormat="1" outlineLevel="2" collapsed="1"/>
    <row r="354" spans="1:15" s="446" customFormat="1" ht="21" customHeight="1" outlineLevel="1" thickBot="1">
      <c r="A354" s="446" t="s">
        <v>73</v>
      </c>
    </row>
    <row r="355" spans="1:15" s="5" customFormat="1" ht="29.45" customHeight="1" outlineLevel="2" thickBot="1">
      <c r="A355" s="9" t="s">
        <v>17</v>
      </c>
      <c r="B355" s="10" t="s">
        <v>5</v>
      </c>
      <c r="C355" s="10" t="s">
        <v>8</v>
      </c>
      <c r="D355" s="10" t="s">
        <v>6</v>
      </c>
      <c r="E355" s="10" t="s">
        <v>3</v>
      </c>
      <c r="F355" s="11" t="s">
        <v>2</v>
      </c>
      <c r="G355" s="11" t="s">
        <v>18</v>
      </c>
      <c r="H355" s="3" t="s">
        <v>24</v>
      </c>
    </row>
    <row r="356" spans="1:15" s="5" customFormat="1" ht="18" customHeight="1" outlineLevel="2">
      <c r="A356" s="258">
        <v>45838</v>
      </c>
      <c r="B356" s="259">
        <v>3409.8903699400003</v>
      </c>
      <c r="C356" s="259">
        <v>2652.66513588</v>
      </c>
      <c r="D356" s="259">
        <v>40.486536879999996</v>
      </c>
      <c r="E356" s="259">
        <v>29.065290789999999</v>
      </c>
      <c r="F356" s="260">
        <v>49.659757700000007</v>
      </c>
      <c r="G356" s="261">
        <v>6181.7670911900013</v>
      </c>
      <c r="H356" s="262"/>
      <c r="I356" s="262"/>
      <c r="J356" s="263"/>
      <c r="K356" s="263"/>
      <c r="L356" s="263"/>
      <c r="M356" s="263"/>
      <c r="N356" s="264"/>
      <c r="O356" s="265"/>
    </row>
    <row r="357" spans="1:15" s="5" customFormat="1" ht="18" customHeight="1" outlineLevel="3">
      <c r="A357" s="258">
        <v>45930</v>
      </c>
      <c r="B357" s="259">
        <v>3612.4162324600006</v>
      </c>
      <c r="C357" s="259">
        <v>2691.2607531599997</v>
      </c>
      <c r="D357" s="259">
        <v>46.877054109999989</v>
      </c>
      <c r="E357" s="259">
        <v>29.065290789999999</v>
      </c>
      <c r="F357" s="260">
        <v>54.811476639999995</v>
      </c>
      <c r="G357" s="261">
        <v>6434.4308071600017</v>
      </c>
      <c r="H357" s="262"/>
      <c r="I357" s="262"/>
      <c r="J357" s="263"/>
      <c r="K357" s="263"/>
      <c r="L357" s="263"/>
      <c r="M357" s="263"/>
      <c r="N357" s="264"/>
      <c r="O357" s="265"/>
    </row>
    <row r="358" spans="1:15" s="5" customFormat="1" ht="18" customHeight="1" outlineLevel="3">
      <c r="A358" s="258">
        <v>46022</v>
      </c>
      <c r="B358" s="259">
        <v>3871.7852616499999</v>
      </c>
      <c r="C358" s="259">
        <v>2717.3371669899998</v>
      </c>
      <c r="D358" s="259">
        <v>55.252209989999997</v>
      </c>
      <c r="E358" s="259">
        <v>29.169985789999998</v>
      </c>
      <c r="F358" s="260">
        <v>51.42328762999999</v>
      </c>
      <c r="G358" s="261">
        <v>6724.9679120499995</v>
      </c>
      <c r="M358" s="263"/>
      <c r="N358" s="264"/>
      <c r="O358" s="265"/>
    </row>
    <row r="359" spans="1:15" s="5" customFormat="1" ht="18" customHeight="1" outlineLevel="2">
      <c r="A359" s="258">
        <v>46112</v>
      </c>
      <c r="B359" s="259">
        <v>4103.5330243399985</v>
      </c>
      <c r="C359" s="259">
        <v>2822.7550804700004</v>
      </c>
      <c r="D359" s="259">
        <v>59.183552909999996</v>
      </c>
      <c r="E359" s="259">
        <v>29.106985790000003</v>
      </c>
      <c r="F359" s="260">
        <v>54.024904489999997</v>
      </c>
      <c r="G359" s="261">
        <v>7068.6035479999991</v>
      </c>
      <c r="M359" s="263"/>
      <c r="N359" s="264"/>
      <c r="O359" s="265"/>
    </row>
    <row r="360" spans="1:15" s="5" customFormat="1" ht="18" customHeight="1" outlineLevel="2" thickBot="1">
      <c r="A360" s="30">
        <v>46203</v>
      </c>
      <c r="B360" s="362">
        <v>4377.8216888400002</v>
      </c>
      <c r="C360" s="362">
        <v>2878.0603622399999</v>
      </c>
      <c r="D360" s="362">
        <v>53.679579209999993</v>
      </c>
      <c r="E360" s="362">
        <v>29.106985790000003</v>
      </c>
      <c r="F360" s="362">
        <v>49.299406160000011</v>
      </c>
      <c r="G360" s="77">
        <f>SUM(B360:F360)</f>
        <v>7387.9680222400002</v>
      </c>
      <c r="H360" s="262">
        <f>B360/B359-1</f>
        <v>6.6842075565875847E-2</v>
      </c>
      <c r="I360" s="262">
        <f>C360/C359-1</f>
        <v>1.9592660430458153E-2</v>
      </c>
      <c r="J360" s="262">
        <f>D360/D359-1</f>
        <v>-9.299836575154341E-2</v>
      </c>
      <c r="K360" s="262">
        <f>E360/E359-1</f>
        <v>0</v>
      </c>
      <c r="L360" s="262">
        <f>F360/F359-1</f>
        <v>-8.7468888184238702E-2</v>
      </c>
      <c r="M360" s="118" t="s">
        <v>112</v>
      </c>
      <c r="N360" s="80"/>
      <c r="O360" s="61"/>
    </row>
    <row r="361" spans="1:15" s="41" customFormat="1" outlineLevel="2">
      <c r="A361" s="431" t="s">
        <v>80</v>
      </c>
      <c r="B361" s="431"/>
      <c r="C361" s="431"/>
      <c r="D361" s="431"/>
      <c r="E361" s="431"/>
      <c r="F361" s="431"/>
      <c r="G361" s="431"/>
      <c r="H361" s="119">
        <f>B360/B356-1</f>
        <v>0.28385995263449826</v>
      </c>
      <c r="I361" s="119">
        <f t="shared" ref="I361:K361" si="17">C360/C356-1</f>
        <v>8.4969347736847611E-2</v>
      </c>
      <c r="J361" s="119">
        <f t="shared" si="17"/>
        <v>0.32586245568751648</v>
      </c>
      <c r="K361" s="119">
        <f t="shared" si="17"/>
        <v>1.4345289128967487E-3</v>
      </c>
      <c r="L361" s="119">
        <f>F360/F356-1</f>
        <v>-7.2564095494971337E-3</v>
      </c>
      <c r="M361" s="119" t="s">
        <v>105</v>
      </c>
    </row>
    <row r="362" spans="1:15" s="5" customFormat="1" ht="15" customHeight="1" outlineLevel="2">
      <c r="A362" s="8"/>
      <c r="B362" s="8"/>
      <c r="C362" s="8"/>
      <c r="D362" s="8"/>
      <c r="E362" s="8"/>
      <c r="F362" s="8"/>
      <c r="G362" s="8"/>
      <c r="H362" s="8"/>
      <c r="J362" s="34"/>
    </row>
    <row r="363" spans="1:15" s="5" customFormat="1" ht="15" customHeight="1" outlineLevel="2">
      <c r="A363" s="8"/>
      <c r="B363" s="8"/>
      <c r="C363" s="8"/>
      <c r="D363" s="8"/>
      <c r="E363" s="8"/>
      <c r="F363" s="8"/>
      <c r="G363" s="8"/>
      <c r="H363" s="8"/>
      <c r="L363" s="35"/>
    </row>
    <row r="364" spans="1:15" s="5" customFormat="1" ht="15" customHeight="1" outlineLevel="2">
      <c r="A364" s="8"/>
      <c r="B364" s="8"/>
      <c r="C364" s="8"/>
      <c r="D364" s="8"/>
      <c r="E364" s="8"/>
      <c r="F364" s="8"/>
      <c r="G364" s="8"/>
      <c r="H364" s="8"/>
      <c r="L364" s="35"/>
    </row>
    <row r="365" spans="1:15" s="5" customFormat="1" ht="15" customHeight="1" outlineLevel="2">
      <c r="A365" s="8"/>
      <c r="B365" s="8"/>
      <c r="C365" s="8"/>
      <c r="D365" s="8"/>
      <c r="E365" s="8"/>
      <c r="F365" s="8"/>
      <c r="G365" s="8"/>
      <c r="H365" s="8"/>
    </row>
    <row r="366" spans="1:15" s="5" customFormat="1" ht="15" customHeight="1" outlineLevel="2">
      <c r="A366" s="8"/>
      <c r="B366" s="8"/>
      <c r="C366" s="8"/>
      <c r="D366" s="8"/>
      <c r="E366" s="8"/>
      <c r="F366" s="8"/>
      <c r="G366" s="8"/>
      <c r="H366" s="8"/>
    </row>
    <row r="367" spans="1:15" s="5" customFormat="1" ht="15" customHeight="1" outlineLevel="2">
      <c r="A367" s="8"/>
      <c r="B367" s="8"/>
      <c r="C367" s="8"/>
      <c r="D367" s="8"/>
      <c r="E367" s="8"/>
      <c r="F367" s="8"/>
      <c r="G367" s="8"/>
      <c r="H367" s="8"/>
    </row>
    <row r="368" spans="1:15" s="5" customFormat="1" ht="15" customHeight="1" outlineLevel="2">
      <c r="A368" s="8"/>
      <c r="B368" s="8"/>
      <c r="C368" s="8"/>
      <c r="D368" s="8"/>
      <c r="E368" s="8"/>
      <c r="F368" s="8"/>
      <c r="G368" s="8"/>
      <c r="H368" s="8"/>
    </row>
    <row r="369" spans="1:8" s="5" customFormat="1" ht="15" customHeight="1" outlineLevel="2">
      <c r="A369" s="8"/>
      <c r="B369" s="8"/>
      <c r="C369" s="8"/>
      <c r="D369" s="8"/>
      <c r="E369" s="8"/>
      <c r="F369" s="8"/>
      <c r="G369" s="8"/>
      <c r="H369" s="8"/>
    </row>
    <row r="370" spans="1:8" s="5" customFormat="1" ht="15" customHeight="1" outlineLevel="2">
      <c r="A370" s="8"/>
      <c r="B370" s="8"/>
      <c r="C370" s="8"/>
      <c r="D370" s="8"/>
      <c r="E370" s="8"/>
      <c r="F370" s="8"/>
      <c r="G370" s="8"/>
      <c r="H370" s="8"/>
    </row>
    <row r="371" spans="1:8" s="5" customFormat="1" ht="15" customHeight="1" outlineLevel="2">
      <c r="A371" s="8"/>
      <c r="B371" s="8"/>
      <c r="C371" s="8"/>
      <c r="D371" s="8"/>
      <c r="E371" s="8"/>
      <c r="F371" s="8"/>
      <c r="G371" s="8"/>
      <c r="H371" s="8"/>
    </row>
    <row r="372" spans="1:8" s="5" customFormat="1" ht="15" customHeight="1" outlineLevel="2">
      <c r="A372" s="8"/>
      <c r="B372" s="8"/>
      <c r="C372" s="8"/>
      <c r="D372" s="8"/>
      <c r="E372" s="8"/>
      <c r="F372" s="8"/>
      <c r="G372" s="8"/>
      <c r="H372" s="8"/>
    </row>
    <row r="373" spans="1:8" s="5" customFormat="1" ht="15" customHeight="1" outlineLevel="2">
      <c r="A373" s="8"/>
      <c r="B373" s="8"/>
      <c r="C373" s="8"/>
      <c r="D373" s="8"/>
      <c r="E373" s="8"/>
      <c r="F373" s="8"/>
      <c r="G373" s="8"/>
      <c r="H373" s="8"/>
    </row>
    <row r="374" spans="1:8" s="5" customFormat="1" ht="15" customHeight="1" outlineLevel="2">
      <c r="A374" s="8"/>
      <c r="B374" s="8"/>
      <c r="C374" s="8"/>
      <c r="D374" s="8"/>
      <c r="E374" s="8"/>
      <c r="F374" s="8"/>
      <c r="G374" s="8"/>
      <c r="H374" s="8"/>
    </row>
    <row r="375" spans="1:8" s="5" customFormat="1" ht="15" customHeight="1" outlineLevel="2">
      <c r="A375" s="8"/>
      <c r="B375" s="8"/>
      <c r="C375" s="8"/>
      <c r="D375" s="8"/>
      <c r="E375" s="8"/>
      <c r="F375" s="8"/>
      <c r="G375" s="8"/>
      <c r="H375" s="8"/>
    </row>
    <row r="376" spans="1:8" s="5" customFormat="1" ht="15" customHeight="1" outlineLevel="2">
      <c r="A376" s="8"/>
      <c r="B376" s="8"/>
      <c r="C376" s="8"/>
      <c r="D376" s="8"/>
      <c r="E376" s="8"/>
      <c r="F376" s="8"/>
      <c r="G376" s="8"/>
      <c r="H376" s="8"/>
    </row>
    <row r="377" spans="1:8" s="5" customFormat="1" ht="15" customHeight="1" outlineLevel="2">
      <c r="A377" s="8"/>
      <c r="B377" s="8"/>
      <c r="C377" s="8"/>
      <c r="D377" s="8"/>
      <c r="E377" s="8"/>
      <c r="F377" s="8"/>
      <c r="G377" s="8"/>
      <c r="H377" s="8"/>
    </row>
    <row r="378" spans="1:8" s="5" customFormat="1" ht="15" customHeight="1" outlineLevel="2">
      <c r="A378" s="8"/>
      <c r="B378" s="8"/>
      <c r="C378" s="8"/>
      <c r="D378" s="8"/>
      <c r="E378" s="8"/>
      <c r="F378" s="8"/>
      <c r="G378" s="8"/>
      <c r="H378" s="8"/>
    </row>
    <row r="379" spans="1:8" s="5" customFormat="1" ht="15" customHeight="1" outlineLevel="2">
      <c r="A379" s="8"/>
      <c r="B379" s="8"/>
      <c r="C379" s="8"/>
      <c r="D379" s="8"/>
      <c r="E379" s="8"/>
      <c r="F379" s="8"/>
      <c r="G379" s="8"/>
      <c r="H379" s="8"/>
    </row>
    <row r="380" spans="1:8" s="5" customFormat="1" ht="15" customHeight="1" outlineLevel="2">
      <c r="A380" s="8"/>
      <c r="B380" s="8"/>
      <c r="C380" s="8"/>
      <c r="D380" s="8"/>
      <c r="E380" s="8"/>
      <c r="F380" s="8"/>
      <c r="G380" s="8"/>
      <c r="H380" s="8"/>
    </row>
    <row r="381" spans="1:8" s="5" customFormat="1" ht="15" customHeight="1" outlineLevel="2">
      <c r="A381" s="8"/>
      <c r="B381" s="8"/>
      <c r="C381" s="8"/>
      <c r="D381" s="8"/>
      <c r="E381" s="8"/>
      <c r="F381" s="8"/>
      <c r="G381" s="8"/>
      <c r="H381" s="8"/>
    </row>
    <row r="382" spans="1:8" s="5" customFormat="1" ht="15" customHeight="1" outlineLevel="2">
      <c r="A382" s="8"/>
      <c r="B382" s="8"/>
      <c r="C382" s="8"/>
      <c r="D382" s="8"/>
      <c r="E382" s="8"/>
      <c r="F382" s="8"/>
      <c r="G382" s="8"/>
      <c r="H382" s="8"/>
    </row>
    <row r="383" spans="1:8" s="5" customFormat="1" ht="15" customHeight="1" outlineLevel="2">
      <c r="A383" s="8"/>
      <c r="B383" s="8"/>
      <c r="C383" s="8"/>
      <c r="D383" s="8"/>
      <c r="E383" s="8"/>
      <c r="F383" s="8"/>
      <c r="G383" s="8"/>
      <c r="H383" s="8"/>
    </row>
    <row r="384" spans="1:8" s="5" customFormat="1" ht="15" customHeight="1" outlineLevel="2">
      <c r="A384" s="8"/>
      <c r="B384" s="8"/>
      <c r="C384" s="8"/>
      <c r="D384" s="8"/>
      <c r="E384" s="8"/>
      <c r="F384" s="8"/>
      <c r="G384" s="8"/>
      <c r="H384" s="8"/>
    </row>
    <row r="385" spans="1:12" s="5" customFormat="1" ht="15" customHeight="1" outlineLevel="2">
      <c r="A385" s="8"/>
      <c r="B385" s="8"/>
      <c r="C385" s="8"/>
      <c r="D385" s="8"/>
      <c r="E385" s="8"/>
      <c r="F385" s="8"/>
      <c r="G385" s="8"/>
      <c r="H385" s="8"/>
    </row>
    <row r="386" spans="1:12" s="5" customFormat="1" ht="15" customHeight="1" outlineLevel="2">
      <c r="A386" s="8"/>
      <c r="B386" s="8"/>
      <c r="C386" s="8"/>
      <c r="D386" s="8"/>
      <c r="E386" s="8"/>
      <c r="F386" s="8"/>
      <c r="G386" s="8"/>
      <c r="H386" s="8"/>
    </row>
    <row r="387" spans="1:12" s="5" customFormat="1" ht="15" customHeight="1" outlineLevel="2">
      <c r="A387" s="8"/>
      <c r="B387" s="8"/>
      <c r="C387" s="8"/>
      <c r="D387" s="8"/>
      <c r="E387" s="8"/>
      <c r="F387" s="8"/>
      <c r="G387" s="8"/>
      <c r="H387" s="8"/>
    </row>
    <row r="388" spans="1:12" s="438" customFormat="1" ht="15" customHeight="1" outlineLevel="2" collapsed="1"/>
    <row r="389" spans="1:12" s="452" customFormat="1" ht="24.75" customHeight="1" outlineLevel="1" thickBot="1">
      <c r="A389" s="452" t="s">
        <v>126</v>
      </c>
    </row>
    <row r="390" spans="1:12" s="1" customFormat="1" ht="18.600000000000001" customHeight="1" outlineLevel="2">
      <c r="A390" s="392" t="s">
        <v>13</v>
      </c>
      <c r="B390" s="448" t="s">
        <v>1</v>
      </c>
      <c r="C390" s="448" t="s">
        <v>10</v>
      </c>
      <c r="D390" s="448" t="s">
        <v>11</v>
      </c>
      <c r="E390" s="394" t="s">
        <v>19</v>
      </c>
      <c r="F390" s="450" t="s">
        <v>20</v>
      </c>
      <c r="G390" s="3" t="s">
        <v>24</v>
      </c>
      <c r="H390" s="436" t="s">
        <v>127</v>
      </c>
      <c r="I390" s="437"/>
      <c r="J390" s="447" t="s">
        <v>105</v>
      </c>
      <c r="K390" s="447"/>
    </row>
    <row r="391" spans="1:12" s="1" customFormat="1" ht="36" customHeight="1" outlineLevel="2" thickBot="1">
      <c r="A391" s="393"/>
      <c r="B391" s="449"/>
      <c r="C391" s="449"/>
      <c r="D391" s="449"/>
      <c r="E391" s="395"/>
      <c r="F391" s="451"/>
      <c r="G391" s="3"/>
      <c r="H391" s="269" t="s">
        <v>19</v>
      </c>
      <c r="I391" s="270" t="s">
        <v>20</v>
      </c>
      <c r="J391" s="268" t="s">
        <v>19</v>
      </c>
      <c r="K391" s="268" t="s">
        <v>20</v>
      </c>
    </row>
    <row r="392" spans="1:12" s="1" customFormat="1" ht="18" customHeight="1" outlineLevel="2">
      <c r="A392" s="13" t="s">
        <v>8</v>
      </c>
      <c r="B392" s="311">
        <v>1178.31158547</v>
      </c>
      <c r="C392" s="311">
        <v>139.56052137999998</v>
      </c>
      <c r="D392" s="312">
        <v>50.747255389999999</v>
      </c>
      <c r="E392" s="313">
        <v>1368.6193622399999</v>
      </c>
      <c r="F392" s="314">
        <v>2878.0603622399999</v>
      </c>
      <c r="G392" s="37"/>
      <c r="H392" s="284">
        <f>E392/'[12]Адміністрування НПФ'!E375-1</f>
        <v>4.3003065281199682E-3</v>
      </c>
      <c r="I392" s="285">
        <f>F392/'[12]Адміністрування НПФ'!F375-1</f>
        <v>1.9592660430458153E-2</v>
      </c>
      <c r="J392" s="286">
        <f>E392/'[13]Адміністрування НПФ'!E361-1</f>
        <v>-4.2929699507255892E-3</v>
      </c>
      <c r="K392" s="286">
        <f>F392/'[13]Адміністрування НПФ'!F361-1</f>
        <v>8.4969347736847611E-2</v>
      </c>
      <c r="L392" s="38"/>
    </row>
    <row r="393" spans="1:12" s="1" customFormat="1" ht="18" customHeight="1" outlineLevel="2">
      <c r="A393" s="14" t="s">
        <v>6</v>
      </c>
      <c r="B393" s="20">
        <v>53.679579209999993</v>
      </c>
      <c r="C393" s="321">
        <v>0</v>
      </c>
      <c r="D393" s="322">
        <v>0</v>
      </c>
      <c r="E393" s="315">
        <v>53.679579209999993</v>
      </c>
      <c r="F393" s="316">
        <v>53.679579209999993</v>
      </c>
      <c r="G393" s="323"/>
      <c r="H393" s="284">
        <f>E393/'[12]Адміністрування НПФ'!E376-1</f>
        <v>-9.299836575154341E-2</v>
      </c>
      <c r="I393" s="285">
        <f>F393/'[12]Адміністрування НПФ'!F376-1</f>
        <v>-9.299836575154341E-2</v>
      </c>
      <c r="J393" s="286">
        <f>E393/'[13]Адміністрування НПФ'!E362-1</f>
        <v>0.32586245568751648</v>
      </c>
      <c r="K393" s="286">
        <f>F393/'[13]Адміністрування НПФ'!F362-1</f>
        <v>0.32586245568751648</v>
      </c>
      <c r="L393" s="38"/>
    </row>
    <row r="394" spans="1:12" s="1" customFormat="1" ht="18" customHeight="1" outlineLevel="2">
      <c r="A394" s="13" t="s">
        <v>3</v>
      </c>
      <c r="B394" s="20">
        <v>22.101002090000001</v>
      </c>
      <c r="C394" s="321">
        <v>0</v>
      </c>
      <c r="D394" s="141">
        <v>7.0059836999999998</v>
      </c>
      <c r="E394" s="315">
        <v>29.106985790000003</v>
      </c>
      <c r="F394" s="316">
        <v>29.106985790000003</v>
      </c>
      <c r="G394" s="129"/>
      <c r="H394" s="284">
        <f>E394/'[12]Адміністрування НПФ'!E377-1</f>
        <v>0</v>
      </c>
      <c r="I394" s="285">
        <f>F394/'[12]Адміністрування НПФ'!F377-1</f>
        <v>0</v>
      </c>
      <c r="J394" s="286">
        <f>E394/'[13]Адміністрування НПФ'!E363-1</f>
        <v>1.4345289128967487E-3</v>
      </c>
      <c r="K394" s="286">
        <f>F394/'[13]Адміністрування НПФ'!F363-1</f>
        <v>1.4345289128967487E-3</v>
      </c>
      <c r="L394" s="38"/>
    </row>
    <row r="395" spans="1:12" s="1" customFormat="1" ht="18" customHeight="1" outlineLevel="2">
      <c r="A395" s="27" t="s">
        <v>2</v>
      </c>
      <c r="B395" s="141">
        <v>42.858337080000005</v>
      </c>
      <c r="C395" s="141">
        <v>1.1020691199999999</v>
      </c>
      <c r="D395" s="141">
        <v>5.3389999599999998</v>
      </c>
      <c r="E395" s="317">
        <v>49.299406160000011</v>
      </c>
      <c r="F395" s="316">
        <v>49.299406160000011</v>
      </c>
      <c r="G395" s="37"/>
      <c r="H395" s="284">
        <f>E395/'[12]Адміністрування НПФ'!E378-1</f>
        <v>-8.7468888184238702E-2</v>
      </c>
      <c r="I395" s="285">
        <f>F395/'[12]Адміністрування НПФ'!F378-1</f>
        <v>-8.7468888184238702E-2</v>
      </c>
      <c r="J395" s="286">
        <f>E395/'[13]Адміністрування НПФ'!E364-1</f>
        <v>-7.2564095494971337E-3</v>
      </c>
      <c r="K395" s="286">
        <f>F395/'[13]Адміністрування НПФ'!F364-1</f>
        <v>-7.2564095494971337E-3</v>
      </c>
      <c r="L395" s="38"/>
    </row>
    <row r="396" spans="1:12" s="1" customFormat="1" ht="18" customHeight="1" outlineLevel="2">
      <c r="A396" s="28" t="s">
        <v>4</v>
      </c>
      <c r="B396" s="318">
        <v>80.014291780000008</v>
      </c>
      <c r="C396" s="321">
        <v>0</v>
      </c>
      <c r="D396" s="318">
        <v>4.2637999999999998</v>
      </c>
      <c r="E396" s="319">
        <v>84.278091780000011</v>
      </c>
      <c r="F396" s="320">
        <v>94.901091780000016</v>
      </c>
      <c r="G396" s="323"/>
      <c r="H396" s="284">
        <f>E396/'[12]Адміністрування НПФ'!E379-1</f>
        <v>0.35118401067883109</v>
      </c>
      <c r="I396" s="285">
        <f>F396/'[12]Адміністрування НПФ'!F379-1</f>
        <v>0.30007707891602453</v>
      </c>
      <c r="J396" s="286">
        <f>E396/'[13]Адміністрування НПФ'!E365-1</f>
        <v>0.67591633843499088</v>
      </c>
      <c r="K396" s="286">
        <f>F396/'[13]Адміністрування НПФ'!F365-1</f>
        <v>0.55517514377133037</v>
      </c>
    </row>
    <row r="397" spans="1:12" s="1" customFormat="1" ht="18" customHeight="1" outlineLevel="2">
      <c r="A397" s="14" t="s">
        <v>78</v>
      </c>
      <c r="B397" s="20">
        <v>501.41989513999994</v>
      </c>
      <c r="C397" s="20">
        <v>89.350479609999994</v>
      </c>
      <c r="D397" s="20">
        <v>36.683133630000007</v>
      </c>
      <c r="E397" s="315">
        <v>627.45350838000002</v>
      </c>
      <c r="F397" s="316">
        <v>627.45350838000002</v>
      </c>
      <c r="G397" s="37"/>
      <c r="H397" s="284">
        <f>E397/'[12]Адміністрування НПФ'!E380-1</f>
        <v>0.11465492111926157</v>
      </c>
      <c r="I397" s="285">
        <f>F397/'[12]Адміністрування НПФ'!F380-1</f>
        <v>0.11465492111926157</v>
      </c>
      <c r="J397" s="286">
        <f>E397/'[13]Адміністрування НПФ'!E366-1</f>
        <v>1.0676212604007467</v>
      </c>
      <c r="K397" s="286">
        <f>F397/'[13]Адміністрування НПФ'!F366-1</f>
        <v>1.0676212604007467</v>
      </c>
    </row>
    <row r="398" spans="1:12" s="1" customFormat="1" ht="18" customHeight="1" outlineLevel="2">
      <c r="A398" s="14" t="s">
        <v>103</v>
      </c>
      <c r="B398" s="321">
        <v>0</v>
      </c>
      <c r="C398" s="321">
        <v>0</v>
      </c>
      <c r="D398" s="321">
        <v>0</v>
      </c>
      <c r="E398" s="325">
        <v>0</v>
      </c>
      <c r="F398" s="326">
        <v>0</v>
      </c>
      <c r="G398" s="112"/>
      <c r="H398" s="330" t="s">
        <v>117</v>
      </c>
      <c r="I398" s="331" t="s">
        <v>117</v>
      </c>
      <c r="J398" s="286">
        <f>E398/'[13]Адміністрування НПФ'!E367-1</f>
        <v>-1</v>
      </c>
      <c r="K398" s="286">
        <f>F398/'[13]Адміністрування НПФ'!F367-1</f>
        <v>-1</v>
      </c>
    </row>
    <row r="399" spans="1:12" s="1" customFormat="1" ht="30" customHeight="1" outlineLevel="2">
      <c r="A399" s="14" t="s">
        <v>15</v>
      </c>
      <c r="B399" s="20">
        <v>1807.2121303800006</v>
      </c>
      <c r="C399" s="20">
        <v>233.19701202999997</v>
      </c>
      <c r="D399" s="20">
        <v>103.75994627000001</v>
      </c>
      <c r="E399" s="315">
        <v>2144.1690886800006</v>
      </c>
      <c r="F399" s="316">
        <v>3655.4670886800004</v>
      </c>
      <c r="G399" s="37"/>
      <c r="H399" s="284">
        <f>E399/'[12]Адміністрування НПФ'!E382-1</f>
        <v>5.9068734991793992E-2</v>
      </c>
      <c r="I399" s="285">
        <f>F399/'[12]Адміністрування НПФ'!F382-1</f>
        <v>5.4170630421497501E-2</v>
      </c>
      <c r="J399" s="286">
        <f>E399/'[13]Адміністрування НПФ'!E368-1</f>
        <v>0.22828349930967096</v>
      </c>
      <c r="K399" s="286">
        <f>F399/'[13]Адміністрування НПФ'!F368-1</f>
        <v>0.20861543720254527</v>
      </c>
    </row>
    <row r="400" spans="1:12" s="1" customFormat="1" ht="18" customHeight="1" outlineLevel="2" thickBot="1">
      <c r="A400" s="15" t="s">
        <v>5</v>
      </c>
      <c r="B400" s="33">
        <f>SUM(B396:B399)</f>
        <v>2388.6463173000006</v>
      </c>
      <c r="C400" s="33">
        <f>SUM(C396:C399)</f>
        <v>322.54749163999998</v>
      </c>
      <c r="D400" s="33">
        <f>SUM(D396:D399)</f>
        <v>144.70687990000002</v>
      </c>
      <c r="E400" s="23">
        <f t="shared" ref="E400" si="18">SUM(B400:D400)</f>
        <v>2855.9006888400004</v>
      </c>
      <c r="F400" s="24">
        <f>SUM(F396:F399)</f>
        <v>4377.8216888400002</v>
      </c>
      <c r="G400" s="38"/>
      <c r="H400" s="284">
        <f>E400/'[12]Адміністрування НПФ'!E383-1</f>
        <v>7.7752860939948487E-2</v>
      </c>
      <c r="I400" s="285">
        <f>F400/'[12]Адміністрування НПФ'!F383-1</f>
        <v>6.6842075565875847E-2</v>
      </c>
      <c r="J400" s="286">
        <f>E400/'[13]Адміністрування НПФ'!E369-1</f>
        <v>0.34692577526789892</v>
      </c>
      <c r="K400" s="286">
        <f>F400/'[13]Адміністрування НПФ'!F369-1</f>
        <v>0.28385995263449826</v>
      </c>
    </row>
    <row r="401" spans="1:11" s="1" customFormat="1" ht="18" customHeight="1" outlineLevel="3">
      <c r="A401" s="3" t="s">
        <v>21</v>
      </c>
      <c r="B401" s="6">
        <f>B400/B402</f>
        <v>0.64810298934289889</v>
      </c>
      <c r="C401" s="6">
        <f>C400/C402</f>
        <v>0.69633089623147215</v>
      </c>
      <c r="D401" s="6">
        <f>D400/D402</f>
        <v>0.69637869800024965</v>
      </c>
      <c r="E401" s="6">
        <f>E400/E402</f>
        <v>0.6555333840748826</v>
      </c>
      <c r="F401" s="6">
        <f>F400/F402</f>
        <v>0.59256099588702105</v>
      </c>
      <c r="H401" s="287">
        <f>E401/'[12]Адміністрування НПФ'!E384-1</f>
        <v>2.7864130881401161E-2</v>
      </c>
      <c r="I401" s="288">
        <f>F401/'[12]Адміністрування НПФ'!F384-1</f>
        <v>2.0725002842420182E-2</v>
      </c>
      <c r="J401" s="289">
        <f>E401/'[13]Адміністрування НПФ'!E370-1</f>
        <v>0.11734832589338651</v>
      </c>
      <c r="K401" s="289">
        <f>F401/'[13]Адміністрування НПФ'!F370-1</f>
        <v>7.4249804682610554E-2</v>
      </c>
    </row>
    <row r="402" spans="1:11" s="1" customFormat="1" ht="18" customHeight="1" outlineLevel="2" thickBot="1">
      <c r="A402" s="29" t="s">
        <v>18</v>
      </c>
      <c r="B402" s="31">
        <f>SUM(B392:B399)</f>
        <v>3685.5968211500003</v>
      </c>
      <c r="C402" s="31">
        <f>SUM(C392:C399)</f>
        <v>463.21008213999994</v>
      </c>
      <c r="D402" s="31">
        <f>SUM(D392:D399)</f>
        <v>207.79911895000004</v>
      </c>
      <c r="E402" s="31">
        <f>SUM(B402:D402)</f>
        <v>4356.6060222400001</v>
      </c>
      <c r="F402" s="12">
        <f>SUM(F392:F399)</f>
        <v>7387.9680222400011</v>
      </c>
      <c r="G402" s="104"/>
      <c r="H402" s="290">
        <f>E402/'[12]Адміністрування НПФ'!E385-1</f>
        <v>4.8536308019395014E-2</v>
      </c>
      <c r="I402" s="291">
        <f>F402/'[12]Адміністрування НПФ'!F385-1</f>
        <v>4.5180702534995509E-2</v>
      </c>
      <c r="J402" s="292">
        <f>E402/'[13]Адміністрування НПФ'!E371-1</f>
        <v>0.20546632062204218</v>
      </c>
      <c r="K402" s="292">
        <f>F402/'[13]Адміністрування НПФ'!F371-1</f>
        <v>0.19512235146630297</v>
      </c>
    </row>
    <row r="403" spans="1:11" s="41" customFormat="1" ht="18" customHeight="1" outlineLevel="2">
      <c r="A403" s="431" t="s">
        <v>71</v>
      </c>
      <c r="B403" s="431"/>
      <c r="C403" s="431"/>
      <c r="D403" s="431"/>
      <c r="E403" s="431"/>
      <c r="F403" s="431"/>
      <c r="G403" s="1"/>
      <c r="H403" s="39"/>
      <c r="I403" s="39"/>
      <c r="J403" s="39"/>
      <c r="K403" s="39"/>
    </row>
    <row r="404" spans="1:11" s="1" customFormat="1" ht="12.6" customHeight="1" outlineLevel="2"/>
    <row r="405" spans="1:11" s="1" customFormat="1" ht="12.6" customHeight="1" outlineLevel="2"/>
    <row r="406" spans="1:11" s="1" customFormat="1" ht="12.6" customHeight="1" outlineLevel="2"/>
    <row r="407" spans="1:11" s="1" customFormat="1" ht="12.6" customHeight="1" outlineLevel="2"/>
    <row r="408" spans="1:11" s="1" customFormat="1" ht="12.6" customHeight="1" outlineLevel="2"/>
    <row r="409" spans="1:11" s="1" customFormat="1" ht="12.6" customHeight="1" outlineLevel="2"/>
    <row r="410" spans="1:11" s="1" customFormat="1" ht="12.6" customHeight="1" outlineLevel="2"/>
    <row r="411" spans="1:11" s="1" customFormat="1" ht="12.6" customHeight="1" outlineLevel="2"/>
    <row r="412" spans="1:11" s="1" customFormat="1" ht="12.6" customHeight="1" outlineLevel="2"/>
    <row r="413" spans="1:11" s="1" customFormat="1" ht="12.6" customHeight="1" outlineLevel="2"/>
    <row r="414" spans="1:11" s="1" customFormat="1" ht="12.6" customHeight="1" outlineLevel="2"/>
    <row r="415" spans="1:11" s="1" customFormat="1" ht="12.6" customHeight="1" outlineLevel="2"/>
    <row r="416" spans="1:11" s="1" customFormat="1" ht="12.6" customHeight="1" outlineLevel="2"/>
    <row r="417" s="1" customFormat="1" ht="12.6" customHeight="1" outlineLevel="2"/>
    <row r="418" s="1" customFormat="1" ht="12.6" customHeight="1" outlineLevel="2"/>
    <row r="419" s="1" customFormat="1" ht="12.6" customHeight="1" outlineLevel="2"/>
    <row r="420" s="1" customFormat="1" ht="12.6" customHeight="1" outlineLevel="2"/>
    <row r="421" s="1" customFormat="1" ht="12.6" customHeight="1" outlineLevel="2"/>
    <row r="422" s="1" customFormat="1" ht="12.6" customHeight="1" outlineLevel="2"/>
    <row r="423" s="1" customFormat="1" ht="12.6" customHeight="1" outlineLevel="2"/>
    <row r="424" s="1" customFormat="1" ht="12.6" customHeight="1" outlineLevel="2"/>
    <row r="425" s="1" customFormat="1" ht="12.6" customHeight="1" outlineLevel="2"/>
    <row r="426" s="1" customFormat="1" ht="12.6" customHeight="1" outlineLevel="2"/>
    <row r="427" s="1" customFormat="1" ht="12.6" customHeight="1" outlineLevel="2"/>
    <row r="428" s="1" customFormat="1" ht="12.6" customHeight="1" outlineLevel="2"/>
    <row r="429" s="1" customFormat="1" ht="12.6" customHeight="1" outlineLevel="2"/>
    <row r="430" s="1" customFormat="1" ht="12.6" customHeight="1" outlineLevel="2"/>
    <row r="431" s="1" customFormat="1" ht="12.6" customHeight="1" outlineLevel="2"/>
    <row r="432" s="1" customFormat="1" ht="12.6" customHeight="1" outlineLevel="2"/>
    <row r="433" spans="5:5" s="1" customFormat="1" outlineLevel="2">
      <c r="E433" s="2"/>
    </row>
    <row r="434" spans="5:5" s="1" customFormat="1" outlineLevel="2"/>
    <row r="435" spans="5:5" s="1" customFormat="1" outlineLevel="2"/>
    <row r="436" spans="5:5" s="1" customFormat="1" outlineLevel="2"/>
    <row r="437" spans="5:5" s="1" customFormat="1" outlineLevel="2"/>
    <row r="438" spans="5:5" s="1" customFormat="1" outlineLevel="2"/>
    <row r="439" spans="5:5" s="1" customFormat="1" outlineLevel="2"/>
    <row r="440" spans="5:5" s="1" customFormat="1" outlineLevel="2"/>
    <row r="441" spans="5:5" s="1" customFormat="1" outlineLevel="2"/>
    <row r="442" spans="5:5" s="1" customFormat="1" outlineLevel="2"/>
    <row r="443" spans="5:5" s="1" customFormat="1" outlineLevel="2"/>
    <row r="444" spans="5:5" s="1" customFormat="1" outlineLevel="2"/>
    <row r="445" spans="5:5" s="1" customFormat="1" outlineLevel="2"/>
    <row r="446" spans="5:5" s="1" customFormat="1" outlineLevel="2"/>
    <row r="447" spans="5:5" s="1" customFormat="1" outlineLevel="2"/>
    <row r="448" spans="5:5" s="1" customFormat="1" outlineLevel="2"/>
    <row r="449" s="1" customFormat="1" outlineLevel="2"/>
    <row r="450" s="1" customFormat="1" outlineLevel="2"/>
    <row r="451" s="1" customFormat="1" outlineLevel="2"/>
    <row r="452" s="1" customFormat="1" outlineLevel="2"/>
    <row r="453" s="1" customFormat="1" outlineLevel="2"/>
    <row r="454" outlineLevel="1"/>
  </sheetData>
  <mergeCells count="97">
    <mergeCell ref="A354:XFD354"/>
    <mergeCell ref="A361:G361"/>
    <mergeCell ref="B281:D281"/>
    <mergeCell ref="E281:G281"/>
    <mergeCell ref="J390:K390"/>
    <mergeCell ref="A390:A391"/>
    <mergeCell ref="B390:B391"/>
    <mergeCell ref="C390:C391"/>
    <mergeCell ref="D390:D391"/>
    <mergeCell ref="E390:E391"/>
    <mergeCell ref="F390:F391"/>
    <mergeCell ref="A389:XFD389"/>
    <mergeCell ref="A318:F318"/>
    <mergeCell ref="A317:XFD317"/>
    <mergeCell ref="A297:F297"/>
    <mergeCell ref="A303:XFD303"/>
    <mergeCell ref="A286:G286"/>
    <mergeCell ref="B284:D284"/>
    <mergeCell ref="E284:G284"/>
    <mergeCell ref="E268:G268"/>
    <mergeCell ref="B271:D271"/>
    <mergeCell ref="E271:G271"/>
    <mergeCell ref="E275:G275"/>
    <mergeCell ref="B275:D275"/>
    <mergeCell ref="B277:D277"/>
    <mergeCell ref="E277:G277"/>
    <mergeCell ref="B269:D269"/>
    <mergeCell ref="E269:G269"/>
    <mergeCell ref="B282:D282"/>
    <mergeCell ref="E282:G282"/>
    <mergeCell ref="B270:D270"/>
    <mergeCell ref="E270:G270"/>
    <mergeCell ref="A142:D142"/>
    <mergeCell ref="A168:L168"/>
    <mergeCell ref="A403:F403"/>
    <mergeCell ref="A320:H320"/>
    <mergeCell ref="A288:XFD288"/>
    <mergeCell ref="A290:F290"/>
    <mergeCell ref="H290:O290"/>
    <mergeCell ref="A296:XFD296"/>
    <mergeCell ref="A319:XFD319"/>
    <mergeCell ref="H390:I390"/>
    <mergeCell ref="A353:XFD353"/>
    <mergeCell ref="A388:XFD388"/>
    <mergeCell ref="A236:E236"/>
    <mergeCell ref="A144:XFD144"/>
    <mergeCell ref="B264:D264"/>
    <mergeCell ref="E264:G264"/>
    <mergeCell ref="A1:XFD1"/>
    <mergeCell ref="A2:XFD2"/>
    <mergeCell ref="A3:XFD3"/>
    <mergeCell ref="A48:XFD48"/>
    <mergeCell ref="A96:XFD96"/>
    <mergeCell ref="A27:L27"/>
    <mergeCell ref="A94:E94"/>
    <mergeCell ref="A95:XFD95"/>
    <mergeCell ref="A47:XFD47"/>
    <mergeCell ref="A143:XFD143"/>
    <mergeCell ref="A262:XFD262"/>
    <mergeCell ref="B263:D263"/>
    <mergeCell ref="A260:E260"/>
    <mergeCell ref="E263:G263"/>
    <mergeCell ref="A261:XFD261"/>
    <mergeCell ref="A237:XFD237"/>
    <mergeCell ref="A211:XFD211"/>
    <mergeCell ref="B266:D266"/>
    <mergeCell ref="E266:G266"/>
    <mergeCell ref="B267:D267"/>
    <mergeCell ref="E267:G267"/>
    <mergeCell ref="A210:E210"/>
    <mergeCell ref="A212:XFD212"/>
    <mergeCell ref="B265:D265"/>
    <mergeCell ref="E265:G265"/>
    <mergeCell ref="B272:D272"/>
    <mergeCell ref="E272:G272"/>
    <mergeCell ref="B268:D268"/>
    <mergeCell ref="B283:D283"/>
    <mergeCell ref="E283:G283"/>
    <mergeCell ref="B280:D280"/>
    <mergeCell ref="B279:D279"/>
    <mergeCell ref="E279:G279"/>
    <mergeCell ref="A304:F304"/>
    <mergeCell ref="A310:XFD310"/>
    <mergeCell ref="A311:F311"/>
    <mergeCell ref="E280:G280"/>
    <mergeCell ref="B273:D273"/>
    <mergeCell ref="E273:G273"/>
    <mergeCell ref="B274:D274"/>
    <mergeCell ref="E274:G274"/>
    <mergeCell ref="A289:XFD289"/>
    <mergeCell ref="A287:XFD287"/>
    <mergeCell ref="B285:D285"/>
    <mergeCell ref="E285:G285"/>
    <mergeCell ref="B276:D276"/>
    <mergeCell ref="E276:G276"/>
    <mergeCell ref="B278:D278"/>
    <mergeCell ref="E278:G278"/>
  </mergeCells>
  <conditionalFormatting sqref="A3 C97:D97">
    <cfRule type="cellIs" dxfId="13" priority="27" stopIfTrue="1" operator="lessThan">
      <formula>0</formula>
    </cfRule>
  </conditionalFormatting>
  <conditionalFormatting sqref="A48">
    <cfRule type="cellIs" dxfId="12" priority="26" stopIfTrue="1" operator="lessThan">
      <formula>0</formula>
    </cfRule>
  </conditionalFormatting>
  <conditionalFormatting sqref="A96">
    <cfRule type="cellIs" dxfId="11" priority="23" stopIfTrue="1" operator="lessThan">
      <formula>0</formula>
    </cfRule>
  </conditionalFormatting>
  <conditionalFormatting sqref="A144">
    <cfRule type="cellIs" dxfId="10" priority="22" stopIfTrue="1" operator="lessThan">
      <formula>0</formula>
    </cfRule>
  </conditionalFormatting>
  <conditionalFormatting sqref="A212">
    <cfRule type="cellIs" dxfId="9" priority="20" stopIfTrue="1" operator="lessThan">
      <formula>0</formula>
    </cfRule>
  </conditionalFormatting>
  <conditionalFormatting sqref="A262">
    <cfRule type="cellIs" dxfId="8" priority="19" stopIfTrue="1" operator="lessThan">
      <formula>0</formula>
    </cfRule>
  </conditionalFormatting>
  <conditionalFormatting sqref="C49:E49">
    <cfRule type="cellIs" dxfId="7" priority="25" stopIfTrue="1" operator="lessThan">
      <formula>0</formula>
    </cfRule>
  </conditionalFormatting>
  <conditionalFormatting sqref="C188:E188">
    <cfRule type="cellIs" dxfId="6" priority="13" stopIfTrue="1" operator="lessThan">
      <formula>0</formula>
    </cfRule>
  </conditionalFormatting>
  <conditionalFormatting sqref="C213:E213">
    <cfRule type="cellIs" dxfId="5" priority="21" stopIfTrue="1" operator="lessThan">
      <formula>0</formula>
    </cfRule>
  </conditionalFormatting>
  <conditionalFormatting sqref="C238:E238">
    <cfRule type="cellIs" dxfId="4" priority="4" stopIfTrue="1" operator="lessThan">
      <formula>0</formula>
    </cfRule>
  </conditionalFormatting>
  <conditionalFormatting sqref="C4:L4">
    <cfRule type="cellIs" dxfId="3" priority="24" stopIfTrue="1" operator="lessThan">
      <formula>0</formula>
    </cfRule>
  </conditionalFormatting>
  <conditionalFormatting sqref="C145:L145">
    <cfRule type="cellIs" dxfId="2" priority="17" stopIfTrue="1" operator="lessThan">
      <formula>0</formula>
    </cfRule>
  </conditionalFormatting>
  <conditionalFormatting sqref="H392:K402">
    <cfRule type="cellIs" dxfId="1" priority="1" operator="lessThan">
      <formula>0</formula>
    </cfRule>
  </conditionalFormatting>
  <conditionalFormatting sqref="H292:O295">
    <cfRule type="cellIs" dxfId="0" priority="3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НПФ в управлінні</vt:lpstr>
      <vt:lpstr>Адміністрування НПФ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Sergiy Kutsy</cp:lastModifiedBy>
  <dcterms:created xsi:type="dcterms:W3CDTF">1996-10-08T23:32:33Z</dcterms:created>
  <dcterms:modified xsi:type="dcterms:W3CDTF">2026-09-22T11:46:38Z</dcterms:modified>
</cp:coreProperties>
</file>