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<sst xmlns="http://schemas.openxmlformats.org/spreadsheetml/2006/main" count="535" uniqueCount="172">
  <si>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</si>
  <si>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</si>
  <si>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</si>
  <si>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</si>
  <si>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</si>
  <si>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</si>
  <si>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</si>
  <si>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</si>
  <si>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</si>
  <si>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</si>
  <si>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</si>
  <si>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</si>
  <si>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</si>
  <si>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</si>
  <si>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</si>
  <si>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</si>
  <si>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</si>
  <si>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</si>
  <si>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</si>
  <si>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</si>
  <si>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</si>
  <si>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Конкорд Достаток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</si>
  <si>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</si>
  <si>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</si>
  <si>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</si>
  <si>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</si>
  <si>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</si>
  <si>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</si>
  <si>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</si>
  <si>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</si>
  <si>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</si>
  <si>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</si>
  <si>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</si>
  <si>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</si>
  <si>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</si>
  <si>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</si>
  <si>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</si>
  <si>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</si>
  <si>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</si>
  <si>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</si>
  <si>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</si>
  <si>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</si>
  <si>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</si>
  <si>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</si>
  <si>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</si>
  <si>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</si>
  <si>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</si>
  <si>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</si>
  <si>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</si>
  <si>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</si>
  <si>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</si>
  <si>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</si>
  <si>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</si>
  <si>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</si>
  <si>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</si>
  <si>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</si>
  <si>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</si>
  <si>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</si>
  <si>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</si>
  <si>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</si>
  <si>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</si>
  <si>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</si>
  <si>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</si>
  <si>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</si>
  <si>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</si>
  <si>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</si>
  <si>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</si>
  <si>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</si>
  <si>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</si>
  <si>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</si>
  <si>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</si>
  <si>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</si>
  <si>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</si>
  <si>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</si>
  <si>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</si>
  <si>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</si>
  <si>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</si>
  <si>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</si>
  <si>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</si>
  <si>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</si>
  <si>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</si>
  <si>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</si>
  <si>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</si>
  <si>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</si>
  <si>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</si>
  <si>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</si>
  <si>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</si>
  <si>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</si>
  <si>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</si>
  <si>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</si>
  <si>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</si>
  <si>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</si>
  <si>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</si>
  <si>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</si>
  <si>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</si>
  <si>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</si>
  <si>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</si>
  <si>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</si>
  <si>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</si>
  <si>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</si>
  <si>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</si>
  <si>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</si>
  <si>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</si>
  <si>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</si>
  <si>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</si>
  <si>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</si>
  <si>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</si>
  <si>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</si>
  <si>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</si>
  <si>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</si>
  <si>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</si>
  <si>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</si>
  <si>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</si>
  <si>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</si>
  <si>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</si>
  <si>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</si>
  <si>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</si>
  <si>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КІНТО-Весна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</si>
  <si>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</si>
  <si>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</si>
  <si>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</si>
  <si>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</si>
  <si>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</si>
  <si>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</si>
  <si>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</si>
  <si>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</si>
  <si>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</si>
  <si>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</si>
  <si>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</si>
  <si>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</si>
  <si>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</si>
  <si>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</si>
  <si>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</si>
  <si>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</si>
  <si>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</si>
  <si>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</si>
  <si>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</si>
  <si>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</si>
  <si>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</si>
  <si>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3 місяці</t>
  </si>
  <si>
    <t/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</si>
  <si>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</si>
  <si>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</si>
  <si>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</si>
  <si>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</si>
  <si>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</si>
  <si>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Оріон</t>
  </si>
  <si>
    <t>ТОВ "КУА "УПІ КАПІТАЛ"</t>
  </si>
  <si>
    <t>http://upicapital.com</t>
  </si>
  <si>
    <t>Центавр</t>
  </si>
  <si>
    <t>ТОВ "КУА "ФІДО ІНВЕСТМЕНТС"</t>
  </si>
  <si>
    <t>http://fidobank.ua/</t>
  </si>
  <si>
    <t>КІНТО-Казначейський</t>
  </si>
  <si>
    <t>Середнє значення</t>
  </si>
  <si>
    <t>з початку 2014 року</t>
  </si>
  <si>
    <t>WIG20 (Польща)</t>
  </si>
  <si>
    <t>ФІДО Фонд Облігаційний</t>
  </si>
  <si>
    <t>ОТП Облігаційний</t>
  </si>
  <si>
    <t>"Золотий" депозит (за офіційним курсом золота)</t>
  </si>
  <si>
    <t>ТАСК Український Капітал</t>
  </si>
  <si>
    <t>ТАСК Універсал</t>
  </si>
  <si>
    <t>березень</t>
  </si>
  <si>
    <t>квітень</t>
  </si>
  <si>
    <t>Бонум Оптімум</t>
  </si>
  <si>
    <t>ТОВ КУА "Бонум Груп"</t>
  </si>
  <si>
    <t>http://bonum-group.com/</t>
  </si>
  <si>
    <t>КІНТО-Народний</t>
  </si>
  <si>
    <t>ПрАТ "КІНТО"</t>
  </si>
  <si>
    <t>Прем'єр фонд облігацій</t>
  </si>
  <si>
    <t>корпорат.</t>
  </si>
  <si>
    <t>ТОВ КУА "Фоїл Ессет Менеджмент Юкрейн"</t>
  </si>
  <si>
    <t>http://www.foyil.com.ua/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</si>
</sst>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10" fontId="11" fillId="0" borderId="21" xfId="0" applyNumberFormat="1" applyFont="1" applyFill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жовтні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12216260"/>
        <c:axId val="42837477"/>
      </c:barChart>
      <c:catAx>
        <c:axId val="122162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2837477"/>
        <c:crosses val="autoZero"/>
        <c:auto val="1"/>
        <c:lblOffset val="0"/>
        <c:noMultiLvlLbl val="0"/>
      </c:catAx>
      <c:valAx>
        <c:axId val="42837477"/>
        <c:scaling>
          <c:orientation val="minMax"/>
          <c:max val="0.34"/>
          <c:min val="-0.18"/>
        </c:scaling>
        <c:axPos val="l"/>
        <c:delete val="0"/>
        <c:numFmt formatCode="0%" sourceLinked="0"/>
        <c:majorTickMark val="out"/>
        <c:minorTickMark val="none"/>
        <c:tickLblPos val="nextTo"/>
        <c:crossAx val="12216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у жовтні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9992974"/>
        <c:axId val="47283583"/>
      </c:barChart>
      <c:catAx>
        <c:axId val="49992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83583"/>
        <c:crosses val="autoZero"/>
        <c:auto val="0"/>
        <c:lblOffset val="100"/>
        <c:tickLblSkip val="1"/>
        <c:noMultiLvlLbl val="0"/>
      </c:catAx>
      <c:valAx>
        <c:axId val="47283583"/>
        <c:scaling>
          <c:orientation val="minMax"/>
          <c:max val="0.34"/>
          <c:min val="-0.2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92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05"/>
          <c:y val="0.3135"/>
          <c:w val="0.446"/>
          <c:h val="0.366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В_ВЧА!$B$35:$B$45</c:f>
              <c:strCache/>
            </c:strRef>
          </c:cat>
          <c:val>
            <c:numRef>
              <c:f>В_ВЧА!$C$35:$C$45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В_ВЧА!$B$35:$B$45</c:f>
              <c:strCache/>
            </c:strRef>
          </c:cat>
          <c:val>
            <c:numRef>
              <c:f>В_ВЧА!$D$35:$D$45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ВЧА'!$B$68:$B$78</c:f>
              <c:strCache/>
            </c:strRef>
          </c:cat>
          <c:val>
            <c:numRef>
              <c:f>'В_динаміка ВЧА'!$C$68:$C$78</c:f>
              <c:numCache/>
            </c:numRef>
          </c:val>
        </c:ser>
        <c:ser>
          <c:idx val="0"/>
          <c:order val="1"/>
          <c:tx>
            <c:strRef>
              <c:f>'В_динаміка ВЧА'!$E$67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ВЧА'!$B$68:$B$78</c:f>
              <c:strCache/>
            </c:strRef>
          </c:cat>
          <c:val>
            <c:numRef>
              <c:f>'В_динаміка ВЧА'!$E$68:$E$78</c:f>
              <c:numCache/>
            </c:numRef>
          </c:val>
        </c:ser>
        <c:overlap val="-30"/>
        <c:axId val="22899064"/>
        <c:axId val="4764985"/>
      </c:barChart>
      <c:lineChart>
        <c:grouping val="standard"/>
        <c:varyColors val="0"/>
        <c:ser>
          <c:idx val="2"/>
          <c:order val="2"/>
          <c:tx>
            <c:strRef>
              <c:f>'В_динаміка ВЧА'!$D$67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ВЧА'!$B$68:$B$77</c:f>
              <c:strCache/>
            </c:strRef>
          </c:cat>
          <c:val>
            <c:numRef>
              <c:f>'В_динаміка ВЧА'!$D$68:$D$77</c:f>
              <c:numCache/>
            </c:numRef>
          </c:val>
          <c:smooth val="0"/>
        </c:ser>
        <c:axId val="42884866"/>
        <c:axId val="50419475"/>
      </c:lineChart>
      <c:catAx>
        <c:axId val="228990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764985"/>
        <c:crosses val="autoZero"/>
        <c:auto val="0"/>
        <c:lblOffset val="40"/>
        <c:noMultiLvlLbl val="0"/>
      </c:catAx>
      <c:valAx>
        <c:axId val="4764985"/>
        <c:scaling>
          <c:orientation val="minMax"/>
          <c:min val="-2500"/>
        </c:scaling>
        <c:axPos val="l"/>
        <c:delete val="0"/>
        <c:numFmt formatCode="#,##0" sourceLinked="0"/>
        <c:majorTickMark val="in"/>
        <c:minorTickMark val="none"/>
        <c:tickLblPos val="nextTo"/>
        <c:crossAx val="22899064"/>
        <c:crossesAt val="1"/>
        <c:crossBetween val="between"/>
        <c:dispUnits/>
      </c:valAx>
      <c:catAx>
        <c:axId val="42884866"/>
        <c:scaling>
          <c:orientation val="minMax"/>
        </c:scaling>
        <c:axPos val="b"/>
        <c:delete val="1"/>
        <c:majorTickMark val="in"/>
        <c:minorTickMark val="none"/>
        <c:tickLblPos val="nextTo"/>
        <c:crossAx val="50419475"/>
        <c:crosses val="autoZero"/>
        <c:auto val="0"/>
        <c:lblOffset val="100"/>
        <c:noMultiLvlLbl val="0"/>
      </c:catAx>
      <c:valAx>
        <c:axId val="5041947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28848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75"/>
          <c:w val="1"/>
          <c:h val="0.8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'В_діаграма(дох)'!$A$2:$A$37</c:f>
              <c:strCache/>
            </c:strRef>
          </c:cat>
          <c:val>
            <c:numRef>
              <c:f>'В_діаграма(дох)'!$B$2:$B$37</c:f>
              <c:numCache/>
            </c:numRef>
          </c:val>
        </c:ser>
        <c:gapWidth val="60"/>
        <c:axId val="51122092"/>
        <c:axId val="57445645"/>
      </c:barChart>
      <c:catAx>
        <c:axId val="51122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45645"/>
        <c:crosses val="autoZero"/>
        <c:auto val="0"/>
        <c:lblOffset val="0"/>
        <c:tickLblSkip val="1"/>
        <c:noMultiLvlLbl val="0"/>
      </c:catAx>
      <c:valAx>
        <c:axId val="57445645"/>
        <c:scaling>
          <c:orientation val="minMax"/>
          <c:max val="0.1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22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ВЧА'!$C$40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ВЧА'!$B$41:$B$48</c:f>
              <c:strCache/>
            </c:strRef>
          </c:cat>
          <c:val>
            <c:numRef>
              <c:f>'І_динаміка ВЧА'!$C$41:$C$48</c:f>
              <c:numCache/>
            </c:numRef>
          </c:val>
        </c:ser>
        <c:ser>
          <c:idx val="0"/>
          <c:order val="1"/>
          <c:tx>
            <c:strRef>
              <c:f>'І_динаміка ВЧА'!$E$40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ВЧА'!$B$41:$B$48</c:f>
              <c:strCache/>
            </c:strRef>
          </c:cat>
          <c:val>
            <c:numRef>
              <c:f>'І_динаміка ВЧА'!$E$41:$E$48</c:f>
              <c:numCache/>
            </c:numRef>
          </c:val>
        </c:ser>
        <c:overlap val="-20"/>
        <c:axId val="47248758"/>
        <c:axId val="22585639"/>
      </c:barChart>
      <c:lineChart>
        <c:grouping val="standard"/>
        <c:varyColors val="0"/>
        <c:ser>
          <c:idx val="2"/>
          <c:order val="2"/>
          <c:tx>
            <c:strRef>
              <c:f>'І_динаміка ВЧА'!$D$40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ВЧА'!$D$41:$D$48</c:f>
              <c:numCache/>
            </c:numRef>
          </c:val>
          <c:smooth val="0"/>
        </c:ser>
        <c:axId val="1944160"/>
        <c:axId val="17497441"/>
      </c:lineChart>
      <c:catAx>
        <c:axId val="472487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2585639"/>
        <c:crosses val="autoZero"/>
        <c:auto val="0"/>
        <c:lblOffset val="100"/>
        <c:noMultiLvlLbl val="0"/>
      </c:catAx>
      <c:valAx>
        <c:axId val="2258563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248758"/>
        <c:crossesAt val="1"/>
        <c:crossBetween val="between"/>
        <c:dispUnits/>
      </c:valAx>
      <c:catAx>
        <c:axId val="1944160"/>
        <c:scaling>
          <c:orientation val="minMax"/>
        </c:scaling>
        <c:axPos val="b"/>
        <c:delete val="1"/>
        <c:majorTickMark val="in"/>
        <c:minorTickMark val="none"/>
        <c:tickLblPos val="nextTo"/>
        <c:crossAx val="17497441"/>
        <c:crosses val="autoZero"/>
        <c:auto val="0"/>
        <c:lblOffset val="100"/>
        <c:noMultiLvlLbl val="0"/>
      </c:catAx>
      <c:valAx>
        <c:axId val="1749744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441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595"/>
          <c:w val="0.9625"/>
          <c:h val="0.8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'І_діаграма(дох)'!$A$2:$A$15</c:f>
              <c:strCache/>
            </c:strRef>
          </c:cat>
          <c:val>
            <c:numRef>
              <c:f>'І_діаграма(дох)'!$B$2:$B$15</c:f>
              <c:numCache/>
            </c:numRef>
          </c:val>
        </c:ser>
        <c:gapWidth val="60"/>
        <c:axId val="23259242"/>
        <c:axId val="8006587"/>
      </c:barChart>
      <c:catAx>
        <c:axId val="23259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06587"/>
        <c:crosses val="autoZero"/>
        <c:auto val="0"/>
        <c:lblOffset val="100"/>
        <c:tickLblSkip val="1"/>
        <c:noMultiLvlLbl val="0"/>
      </c:catAx>
      <c:valAx>
        <c:axId val="8006587"/>
        <c:scaling>
          <c:orientation val="minMax"/>
          <c:max val="0.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59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ВЧА'!$B$40:$B$45</c:f>
              <c:strCache/>
            </c:strRef>
          </c:cat>
          <c:val>
            <c:numRef>
              <c:f>'3_динаміка ВЧА'!$C$40:$C$45</c:f>
              <c:numCache/>
            </c:numRef>
          </c:val>
        </c:ser>
        <c:ser>
          <c:idx val="0"/>
          <c:order val="1"/>
          <c:tx>
            <c:strRef>
              <c:f>'3_динаміка ВЧА'!$E$39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ВЧА'!$B$40:$B$45</c:f>
              <c:strCache/>
            </c:strRef>
          </c:cat>
          <c:val>
            <c:numRef>
              <c:f>'3_динаміка ВЧА'!$E$40:$E$45</c:f>
              <c:numCache/>
            </c:numRef>
          </c:val>
        </c:ser>
        <c:overlap val="-20"/>
        <c:axId val="4950420"/>
        <c:axId val="44553781"/>
      </c:barChart>
      <c:lineChart>
        <c:grouping val="standard"/>
        <c:varyColors val="0"/>
        <c:ser>
          <c:idx val="2"/>
          <c:order val="2"/>
          <c:tx>
            <c:strRef>
              <c:f>'3_динаміка ВЧА'!$D$39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ВЧА'!$D$40:$D$45</c:f>
              <c:numCache/>
            </c:numRef>
          </c:val>
          <c:smooth val="0"/>
        </c:ser>
        <c:axId val="65439710"/>
        <c:axId val="52086479"/>
      </c:lineChart>
      <c:catAx>
        <c:axId val="49504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4553781"/>
        <c:crosses val="autoZero"/>
        <c:auto val="0"/>
        <c:lblOffset val="100"/>
        <c:noMultiLvlLbl val="0"/>
      </c:catAx>
      <c:valAx>
        <c:axId val="4455378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50420"/>
        <c:crossesAt val="1"/>
        <c:crossBetween val="between"/>
        <c:dispUnits/>
      </c:valAx>
      <c:catAx>
        <c:axId val="65439710"/>
        <c:scaling>
          <c:orientation val="minMax"/>
        </c:scaling>
        <c:axPos val="b"/>
        <c:delete val="1"/>
        <c:majorTickMark val="in"/>
        <c:minorTickMark val="none"/>
        <c:tickLblPos val="nextTo"/>
        <c:crossAx val="52086479"/>
        <c:crosses val="autoZero"/>
        <c:auto val="0"/>
        <c:lblOffset val="100"/>
        <c:noMultiLvlLbl val="0"/>
      </c:catAx>
      <c:valAx>
        <c:axId val="52086479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4397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"/>
          <c:w val="1"/>
          <c:h val="0.8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'З_діаграма(дох)'!$A$2:$A$14</c:f>
              <c:strCache/>
            </c:strRef>
          </c:cat>
          <c:val>
            <c:numRef>
              <c:f>'З_діаграма(дох)'!$B$2:$B$14</c:f>
              <c:numCache/>
            </c:numRef>
          </c:val>
        </c:ser>
        <c:gapWidth val="60"/>
        <c:axId val="66125128"/>
        <c:axId val="58255241"/>
      </c:barChart>
      <c:catAx>
        <c:axId val="66125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55241"/>
        <c:crosses val="autoZero"/>
        <c:auto val="0"/>
        <c:lblOffset val="100"/>
        <c:tickLblSkip val="1"/>
        <c:noMultiLvlLbl val="0"/>
      </c:catAx>
      <c:valAx>
        <c:axId val="58255241"/>
        <c:scaling>
          <c:orientation val="minMax"/>
          <c:max val="0.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25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45</xdr:row>
      <xdr:rowOff>95250</xdr:rowOff>
    </xdr:from>
    <xdr:to>
      <xdr:col>4</xdr:col>
      <xdr:colOff>609600</xdr:colOff>
      <xdr:row>69</xdr:row>
      <xdr:rowOff>95250</xdr:rowOff>
    </xdr:to>
    <xdr:graphicFrame>
      <xdr:nvGraphicFramePr>
        <xdr:cNvPr id="1" name="Chart 2"/>
        <xdr:cNvGraphicFramePr/>
      </xdr:nvGraphicFramePr>
      <xdr:xfrm>
        <a:off x="304800" y="847725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</xdr:row>
      <xdr:rowOff>104775</xdr:rowOff>
    </xdr:from>
    <xdr:to>
      <xdr:col>12</xdr:col>
      <xdr:colOff>390525</xdr:colOff>
      <xdr:row>58</xdr:row>
      <xdr:rowOff>161925</xdr:rowOff>
    </xdr:to>
    <xdr:graphicFrame>
      <xdr:nvGraphicFramePr>
        <xdr:cNvPr id="1" name="Chart 7"/>
        <xdr:cNvGraphicFramePr/>
      </xdr:nvGraphicFramePr>
      <xdr:xfrm>
        <a:off x="47625" y="654367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19050</xdr:rowOff>
    </xdr:from>
    <xdr:to>
      <xdr:col>9</xdr:col>
      <xdr:colOff>666750</xdr:colOff>
      <xdr:row>33</xdr:row>
      <xdr:rowOff>152400</xdr:rowOff>
    </xdr:to>
    <xdr:graphicFrame>
      <xdr:nvGraphicFramePr>
        <xdr:cNvPr id="1" name="Chart 8"/>
        <xdr:cNvGraphicFramePr/>
      </xdr:nvGraphicFramePr>
      <xdr:xfrm>
        <a:off x="85725" y="30194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15</xdr:col>
      <xdr:colOff>390525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4972050" y="228600"/>
        <a:ext cx="85915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9525</xdr:rowOff>
    </xdr:from>
    <xdr:to>
      <xdr:col>9</xdr:col>
      <xdr:colOff>647700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323850" y="264795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152400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4953000" y="200025"/>
        <a:ext cx="104298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www.art-capital.com.ua/" TargetMode="External" /><Relationship Id="rId6" Type="http://schemas.openxmlformats.org/officeDocument/2006/relationships/hyperlink" Target="http://pioglobal.ua/" TargetMode="External" /><Relationship Id="rId7" Type="http://schemas.openxmlformats.org/officeDocument/2006/relationships/hyperlink" Target="http://www.kinto.com/" TargetMode="External" /><Relationship Id="rId8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www.am.troika.ua/" TargetMode="External" /><Relationship Id="rId20" Type="http://schemas.openxmlformats.org/officeDocument/2006/relationships/hyperlink" Target="http://univer.ua/" TargetMode="External" /><Relationship Id="rId21" Type="http://schemas.openxmlformats.org/officeDocument/2006/relationships/hyperlink" Target="http://ukrsibfunds.com/" TargetMode="External" /><Relationship Id="rId22" Type="http://schemas.openxmlformats.org/officeDocument/2006/relationships/hyperlink" Target="http://am.concorde.ua/" TargetMode="External" /><Relationship Id="rId23" Type="http://schemas.openxmlformats.org/officeDocument/2006/relationships/hyperlink" Target="http://www.vseswit.com.ua/" TargetMode="External" /><Relationship Id="rId24" Type="http://schemas.openxmlformats.org/officeDocument/2006/relationships/hyperlink" Target="http://pioglobal.ua/" TargetMode="External" /><Relationship Id="rId25" Type="http://schemas.openxmlformats.org/officeDocument/2006/relationships/hyperlink" Target="http://www.seb.ua/" TargetMode="External" /><Relationship Id="rId26" Type="http://schemas.openxmlformats.org/officeDocument/2006/relationships/hyperlink" Target="http://art-capital.com.ua/" TargetMode="External" /><Relationship Id="rId27" Type="http://schemas.openxmlformats.org/officeDocument/2006/relationships/hyperlink" Target="http://www.dragon-am.com/" TargetMode="External" /><Relationship Id="rId28" Type="http://schemas.openxmlformats.org/officeDocument/2006/relationships/drawing" Target="../drawings/drawing2.xm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H4" sqref="H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0" t="s">
        <v>130</v>
      </c>
      <c r="B1" s="80"/>
      <c r="C1" s="80"/>
      <c r="D1" s="81"/>
      <c r="E1" s="81"/>
      <c r="F1" s="81"/>
    </row>
    <row r="2" spans="1:9" ht="15.75" thickBot="1">
      <c r="A2" s="25" t="s">
        <v>73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5" t="s">
        <v>161</v>
      </c>
      <c r="B3" s="96">
        <v>-0.06154198123999077</v>
      </c>
      <c r="C3" s="96">
        <v>-0.08890933945659063</v>
      </c>
      <c r="D3" s="96">
        <v>-0.025042127047867322</v>
      </c>
      <c r="E3" s="96">
        <v>-0.04968812587208761</v>
      </c>
      <c r="F3" s="96">
        <v>-0.035089150692351745</v>
      </c>
      <c r="G3" s="63"/>
      <c r="H3" s="63"/>
      <c r="I3" s="2"/>
      <c r="J3" s="2"/>
      <c r="K3" s="2"/>
      <c r="L3" s="2"/>
    </row>
    <row r="4" spans="1:12" ht="14.25">
      <c r="A4" s="95" t="s">
        <v>162</v>
      </c>
      <c r="B4" s="96">
        <v>0.08567636383336041</v>
      </c>
      <c r="C4" s="96">
        <v>0.08194406307613855</v>
      </c>
      <c r="D4" s="96">
        <v>0.025327302594274657</v>
      </c>
      <c r="E4" s="96">
        <v>0.014592217712325148</v>
      </c>
      <c r="F4" s="96">
        <v>0.024046384508794</v>
      </c>
      <c r="G4" s="63"/>
      <c r="H4" s="63"/>
      <c r="I4" s="2"/>
      <c r="J4" s="2"/>
      <c r="K4" s="2"/>
      <c r="L4" s="2"/>
    </row>
    <row r="5" spans="1:12" ht="15" thickBot="1">
      <c r="A5" s="84" t="s">
        <v>154</v>
      </c>
      <c r="B5" s="86">
        <v>0.33367717033241284</v>
      </c>
      <c r="C5" s="86">
        <v>0.21234231462353303</v>
      </c>
      <c r="D5" s="86">
        <v>0.10217528544324933</v>
      </c>
      <c r="E5" s="86">
        <v>0.05355656873224973</v>
      </c>
      <c r="F5" s="86">
        <v>0.08811821878197512</v>
      </c>
      <c r="G5" s="63"/>
      <c r="H5" s="63"/>
      <c r="I5" s="2"/>
      <c r="J5" s="2"/>
      <c r="K5" s="2"/>
      <c r="L5" s="2"/>
    </row>
    <row r="6" spans="1:14" ht="14.25">
      <c r="A6" s="78"/>
      <c r="B6" s="77"/>
      <c r="C6" s="77"/>
      <c r="D6" s="79"/>
      <c r="E6" s="79"/>
      <c r="F6" s="79"/>
      <c r="G6" s="10"/>
      <c r="J6" s="2"/>
      <c r="K6" s="2"/>
      <c r="L6" s="2"/>
      <c r="M6" s="2"/>
      <c r="N6" s="2"/>
    </row>
    <row r="7" spans="1:14" ht="14.25">
      <c r="A7" s="78"/>
      <c r="B7" s="79"/>
      <c r="C7" s="79"/>
      <c r="D7" s="79"/>
      <c r="E7" s="79"/>
      <c r="F7" s="79"/>
      <c r="J7" s="4"/>
      <c r="K7" s="4"/>
      <c r="L7" s="4"/>
      <c r="M7" s="4"/>
      <c r="N7" s="4"/>
    </row>
    <row r="8" spans="1:6" ht="14.25">
      <c r="A8" s="78"/>
      <c r="B8" s="79"/>
      <c r="C8" s="79"/>
      <c r="D8" s="79"/>
      <c r="E8" s="79"/>
      <c r="F8" s="79"/>
    </row>
    <row r="9" spans="1:6" ht="14.25">
      <c r="A9" s="78"/>
      <c r="B9" s="79"/>
      <c r="C9" s="79"/>
      <c r="D9" s="79"/>
      <c r="E9" s="79"/>
      <c r="F9" s="79"/>
    </row>
    <row r="10" spans="1:14" ht="14.25">
      <c r="A10" s="78"/>
      <c r="B10" s="79"/>
      <c r="C10" s="79"/>
      <c r="D10" s="79"/>
      <c r="E10" s="79"/>
      <c r="F10" s="79"/>
      <c r="N10" s="10"/>
    </row>
    <row r="11" spans="1:6" ht="14.25">
      <c r="A11" s="78"/>
      <c r="B11" s="79"/>
      <c r="C11" s="79"/>
      <c r="D11" s="79"/>
      <c r="E11" s="79"/>
      <c r="F11" s="79"/>
    </row>
    <row r="12" spans="1:6" ht="14.25">
      <c r="A12" s="78"/>
      <c r="B12" s="79"/>
      <c r="C12" s="79"/>
      <c r="D12" s="79"/>
      <c r="E12" s="79"/>
      <c r="F12" s="79"/>
    </row>
    <row r="13" spans="1:6" ht="14.25">
      <c r="A13" s="78"/>
      <c r="B13" s="79"/>
      <c r="C13" s="79"/>
      <c r="D13" s="79"/>
      <c r="E13" s="79"/>
      <c r="F13" s="79"/>
    </row>
    <row r="14" spans="1:6" ht="14.25">
      <c r="A14" s="78"/>
      <c r="B14" s="79"/>
      <c r="C14" s="79"/>
      <c r="D14" s="79"/>
      <c r="E14" s="79"/>
      <c r="F14" s="79"/>
    </row>
    <row r="15" spans="1:6" ht="14.25">
      <c r="A15" s="78"/>
      <c r="B15" s="79"/>
      <c r="C15" s="79"/>
      <c r="D15" s="79"/>
      <c r="E15" s="79"/>
      <c r="F15" s="79"/>
    </row>
    <row r="16" spans="1:6" ht="14.25">
      <c r="A16" s="78"/>
      <c r="B16" s="79"/>
      <c r="C16" s="79"/>
      <c r="D16" s="79"/>
      <c r="E16" s="79"/>
      <c r="F16" s="79"/>
    </row>
    <row r="17" spans="1:6" ht="14.25">
      <c r="A17" s="78"/>
      <c r="B17" s="79"/>
      <c r="C17" s="79"/>
      <c r="D17" s="79"/>
      <c r="E17" s="79"/>
      <c r="F17" s="79"/>
    </row>
    <row r="18" spans="1:6" ht="14.25">
      <c r="A18" s="78"/>
      <c r="B18" s="79"/>
      <c r="C18" s="79"/>
      <c r="D18" s="79"/>
      <c r="E18" s="79"/>
      <c r="F18" s="79"/>
    </row>
    <row r="19" spans="1:6" ht="14.25">
      <c r="A19" s="78"/>
      <c r="B19" s="79"/>
      <c r="C19" s="79"/>
      <c r="D19" s="79"/>
      <c r="E19" s="79"/>
      <c r="F19" s="79"/>
    </row>
    <row r="20" spans="1:6" ht="14.25">
      <c r="A20" s="78"/>
      <c r="B20" s="79"/>
      <c r="C20" s="79"/>
      <c r="D20" s="79"/>
      <c r="E20" s="79"/>
      <c r="F20" s="79"/>
    </row>
    <row r="21" spans="1:6" ht="15" thickBot="1">
      <c r="A21" s="78"/>
      <c r="B21" s="79"/>
      <c r="C21" s="79"/>
      <c r="D21" s="79"/>
      <c r="E21" s="79"/>
      <c r="F21" s="79"/>
    </row>
    <row r="22" spans="1:6" ht="30.75" thickBot="1">
      <c r="A22" s="25" t="s">
        <v>109</v>
      </c>
      <c r="B22" s="18" t="s">
        <v>119</v>
      </c>
      <c r="C22" s="18" t="s">
        <v>93</v>
      </c>
      <c r="D22" s="83"/>
      <c r="E22" s="79"/>
      <c r="F22" s="79"/>
    </row>
    <row r="23" spans="1:6" ht="14.25">
      <c r="A23" s="27" t="s">
        <v>69</v>
      </c>
      <c r="B23" s="28">
        <v>-0.05741782888834501</v>
      </c>
      <c r="C23" s="70">
        <v>-0.19894921433670887</v>
      </c>
      <c r="D23" s="83"/>
      <c r="E23" s="79"/>
      <c r="F23" s="79"/>
    </row>
    <row r="24" spans="1:6" ht="14.25">
      <c r="A24" s="27" t="s">
        <v>97</v>
      </c>
      <c r="B24" s="28">
        <v>-0.04621373120376249</v>
      </c>
      <c r="C24" s="70">
        <v>-0.13168847401733952</v>
      </c>
      <c r="D24" s="83"/>
      <c r="E24" s="79"/>
      <c r="F24" s="79"/>
    </row>
    <row r="25" spans="1:6" ht="14.25">
      <c r="A25" s="27" t="s">
        <v>9</v>
      </c>
      <c r="B25" s="28">
        <v>-0.035320070435120976</v>
      </c>
      <c r="C25" s="70">
        <v>-0.12197914102671914</v>
      </c>
      <c r="D25" s="83"/>
      <c r="E25" s="79"/>
      <c r="F25" s="79"/>
    </row>
    <row r="26" spans="1:6" ht="14.25">
      <c r="A26" s="27" t="s">
        <v>155</v>
      </c>
      <c r="B26" s="28">
        <v>-0.00949453191307903</v>
      </c>
      <c r="C26" s="70">
        <v>0.01587268532016095</v>
      </c>
      <c r="D26" s="83"/>
      <c r="E26" s="79"/>
      <c r="F26" s="79"/>
    </row>
    <row r="27" spans="1:6" ht="28.5">
      <c r="A27" s="27" t="s">
        <v>5</v>
      </c>
      <c r="B27" s="28">
        <v>-0.003418072010662465</v>
      </c>
      <c r="C27" s="70">
        <v>-0.033930384785915035</v>
      </c>
      <c r="D27" s="83"/>
      <c r="E27" s="79"/>
      <c r="F27" s="79"/>
    </row>
    <row r="28" spans="1:6" ht="14.25">
      <c r="A28" s="27" t="s">
        <v>8</v>
      </c>
      <c r="B28" s="28">
        <v>-0.0007715206405471964</v>
      </c>
      <c r="C28" s="70">
        <v>-0.04779119005612842</v>
      </c>
      <c r="D28" s="83"/>
      <c r="E28" s="79"/>
      <c r="F28" s="79"/>
    </row>
    <row r="29" spans="1:6" ht="14.25">
      <c r="A29" s="27" t="s">
        <v>10</v>
      </c>
      <c r="B29" s="28">
        <v>0.004951909341967431</v>
      </c>
      <c r="C29" s="70">
        <v>0.005346434733086491</v>
      </c>
      <c r="D29" s="83"/>
      <c r="E29" s="79"/>
      <c r="F29" s="79"/>
    </row>
    <row r="30" spans="1:6" ht="14.25">
      <c r="A30" s="27" t="s">
        <v>12</v>
      </c>
      <c r="B30" s="28">
        <v>0.0062007968638175814</v>
      </c>
      <c r="C30" s="70">
        <v>0.023290803717403552</v>
      </c>
      <c r="D30" s="83"/>
      <c r="E30" s="79"/>
      <c r="F30" s="79"/>
    </row>
    <row r="31" spans="1:6" ht="14.25">
      <c r="A31" s="27" t="s">
        <v>11</v>
      </c>
      <c r="B31" s="28">
        <v>0.007484660638268137</v>
      </c>
      <c r="C31" s="70">
        <v>0.0046381880105110795</v>
      </c>
      <c r="D31" s="83"/>
      <c r="E31" s="79"/>
      <c r="F31" s="79"/>
    </row>
    <row r="32" spans="1:6" ht="14.25">
      <c r="A32" s="27" t="s">
        <v>6</v>
      </c>
      <c r="B32" s="28">
        <v>0.021835363770921212</v>
      </c>
      <c r="C32" s="70">
        <v>0.04950756716428395</v>
      </c>
      <c r="D32" s="83"/>
      <c r="E32" s="79"/>
      <c r="F32" s="79"/>
    </row>
    <row r="33" spans="1:6" ht="14.25">
      <c r="A33" s="27" t="s">
        <v>7</v>
      </c>
      <c r="B33" s="28">
        <v>0.027531041757282493</v>
      </c>
      <c r="C33" s="70">
        <v>0.007243803918131286</v>
      </c>
      <c r="D33" s="83"/>
      <c r="E33" s="79"/>
      <c r="F33" s="79"/>
    </row>
    <row r="34" spans="1:6" ht="14.25">
      <c r="A34" s="27" t="s">
        <v>1</v>
      </c>
      <c r="B34" s="28">
        <v>0.08194406307613855</v>
      </c>
      <c r="C34" s="70">
        <v>0.21234231462353303</v>
      </c>
      <c r="D34" s="83"/>
      <c r="E34" s="79"/>
      <c r="F34" s="79"/>
    </row>
    <row r="35" spans="1:6" ht="15" thickBot="1">
      <c r="A35" s="84" t="s">
        <v>0</v>
      </c>
      <c r="B35" s="85">
        <v>0.08567636383336041</v>
      </c>
      <c r="C35" s="86">
        <v>0.33367717033241284</v>
      </c>
      <c r="D35" s="83"/>
      <c r="E35" s="79"/>
      <c r="F35" s="79"/>
    </row>
    <row r="36" spans="1:6" ht="14.25">
      <c r="A36" s="78"/>
      <c r="B36" s="79"/>
      <c r="C36" s="79"/>
      <c r="D36" s="83"/>
      <c r="E36" s="79"/>
      <c r="F36" s="79"/>
    </row>
    <row r="37" spans="1:6" ht="14.25">
      <c r="A37" s="78"/>
      <c r="B37" s="79"/>
      <c r="C37" s="79"/>
      <c r="D37" s="83"/>
      <c r="E37" s="79"/>
      <c r="F37" s="79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0"/>
  <sheetViews>
    <sheetView zoomScale="85" zoomScaleNormal="85" workbookViewId="0" topLeftCell="A1">
      <selection activeCell="B9" sqref="B9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45.253906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1" t="s">
        <v>143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30.75" thickBot="1">
      <c r="A2" s="15" t="s">
        <v>52</v>
      </c>
      <c r="B2" s="49" t="s">
        <v>33</v>
      </c>
      <c r="C2" s="18" t="s">
        <v>45</v>
      </c>
      <c r="D2" s="18" t="s">
        <v>46</v>
      </c>
      <c r="E2" s="17" t="s">
        <v>53</v>
      </c>
      <c r="F2" s="17" t="s">
        <v>85</v>
      </c>
      <c r="G2" s="17" t="s">
        <v>86</v>
      </c>
      <c r="H2" s="18" t="s">
        <v>87</v>
      </c>
      <c r="I2" s="18" t="s">
        <v>16</v>
      </c>
      <c r="J2" s="18" t="s">
        <v>17</v>
      </c>
    </row>
    <row r="3" spans="1:11" ht="14.25" customHeight="1">
      <c r="A3" s="21">
        <v>1</v>
      </c>
      <c r="B3" s="118" t="s">
        <v>107</v>
      </c>
      <c r="C3" s="119" t="s">
        <v>50</v>
      </c>
      <c r="D3" s="120" t="s">
        <v>47</v>
      </c>
      <c r="E3" s="121">
        <v>4505781.16</v>
      </c>
      <c r="F3" s="122">
        <v>124444</v>
      </c>
      <c r="G3" s="121">
        <v>36.207299347497674</v>
      </c>
      <c r="H3" s="56">
        <v>100</v>
      </c>
      <c r="I3" s="118" t="s">
        <v>131</v>
      </c>
      <c r="J3" s="123" t="s">
        <v>99</v>
      </c>
      <c r="K3" s="50"/>
    </row>
    <row r="4" spans="1:11" ht="14.25">
      <c r="A4" s="21">
        <v>2</v>
      </c>
      <c r="B4" s="118" t="s">
        <v>68</v>
      </c>
      <c r="C4" s="119" t="s">
        <v>50</v>
      </c>
      <c r="D4" s="120" t="s">
        <v>51</v>
      </c>
      <c r="E4" s="121">
        <v>3811311.85</v>
      </c>
      <c r="F4" s="122">
        <v>4806</v>
      </c>
      <c r="G4" s="121">
        <v>793.032012068248</v>
      </c>
      <c r="H4" s="56">
        <v>1000</v>
      </c>
      <c r="I4" s="118" t="s">
        <v>31</v>
      </c>
      <c r="J4" s="123" t="s">
        <v>138</v>
      </c>
      <c r="K4" s="51"/>
    </row>
    <row r="5" spans="1:11" ht="14.25" customHeight="1">
      <c r="A5" s="21">
        <v>3</v>
      </c>
      <c r="B5" s="118" t="s">
        <v>149</v>
      </c>
      <c r="C5" s="119" t="s">
        <v>50</v>
      </c>
      <c r="D5" s="120" t="s">
        <v>51</v>
      </c>
      <c r="E5" s="121">
        <v>1433233.41</v>
      </c>
      <c r="F5" s="122">
        <v>1121</v>
      </c>
      <c r="G5" s="121">
        <v>1278.5311418376448</v>
      </c>
      <c r="H5" s="56">
        <v>1000</v>
      </c>
      <c r="I5" s="118" t="s">
        <v>147</v>
      </c>
      <c r="J5" s="123" t="s">
        <v>148</v>
      </c>
      <c r="K5" s="52"/>
    </row>
    <row r="6" spans="1:11" ht="14.25" customHeight="1">
      <c r="A6" s="21">
        <v>4</v>
      </c>
      <c r="B6" s="118" t="s">
        <v>108</v>
      </c>
      <c r="C6" s="119" t="s">
        <v>50</v>
      </c>
      <c r="D6" s="120" t="s">
        <v>47</v>
      </c>
      <c r="E6" s="121">
        <v>1301070.1</v>
      </c>
      <c r="F6" s="122">
        <v>1156</v>
      </c>
      <c r="G6" s="121">
        <v>1125.4931660899654</v>
      </c>
      <c r="H6" s="56">
        <v>1000</v>
      </c>
      <c r="I6" s="118" t="s">
        <v>84</v>
      </c>
      <c r="J6" s="123" t="s">
        <v>59</v>
      </c>
      <c r="K6" s="52"/>
    </row>
    <row r="7" spans="1:11" ht="14.25" customHeight="1">
      <c r="A7" s="21">
        <v>5</v>
      </c>
      <c r="B7" s="118" t="s">
        <v>160</v>
      </c>
      <c r="C7" s="119" t="s">
        <v>50</v>
      </c>
      <c r="D7" s="120" t="s">
        <v>47</v>
      </c>
      <c r="E7" s="121">
        <v>1242380.75</v>
      </c>
      <c r="F7" s="122">
        <v>648</v>
      </c>
      <c r="G7" s="121">
        <v>1917.2542438271605</v>
      </c>
      <c r="H7" s="56">
        <v>5000</v>
      </c>
      <c r="I7" s="118" t="s">
        <v>26</v>
      </c>
      <c r="J7" s="123" t="s">
        <v>140</v>
      </c>
      <c r="K7" s="53"/>
    </row>
    <row r="8" spans="1:11" ht="14.25" customHeight="1">
      <c r="A8" s="21">
        <v>6</v>
      </c>
      <c r="B8" s="118" t="s">
        <v>117</v>
      </c>
      <c r="C8" s="119" t="s">
        <v>50</v>
      </c>
      <c r="D8" s="120" t="s">
        <v>47</v>
      </c>
      <c r="E8" s="121">
        <v>525768.59</v>
      </c>
      <c r="F8" s="122">
        <v>1381</v>
      </c>
      <c r="G8" s="121">
        <v>380.71585083272987</v>
      </c>
      <c r="H8" s="56">
        <v>1000</v>
      </c>
      <c r="I8" s="118" t="s">
        <v>131</v>
      </c>
      <c r="J8" s="123" t="s">
        <v>99</v>
      </c>
      <c r="K8" s="51"/>
    </row>
    <row r="9" spans="1:11" ht="14.25">
      <c r="A9" s="21">
        <v>7</v>
      </c>
      <c r="B9" s="118" t="s">
        <v>168</v>
      </c>
      <c r="C9" s="119" t="s">
        <v>169</v>
      </c>
      <c r="D9" s="120" t="s">
        <v>47</v>
      </c>
      <c r="E9" s="121">
        <v>115443.31</v>
      </c>
      <c r="F9" s="122">
        <v>60</v>
      </c>
      <c r="G9" s="121">
        <v>1924.0551666666665</v>
      </c>
      <c r="H9" s="56">
        <v>2500</v>
      </c>
      <c r="I9" s="118" t="s">
        <v>170</v>
      </c>
      <c r="J9" s="123" t="s">
        <v>171</v>
      </c>
      <c r="K9" s="51"/>
    </row>
    <row r="10" spans="1:10" ht="15.75" thickBot="1">
      <c r="A10" s="182" t="s">
        <v>63</v>
      </c>
      <c r="B10" s="183"/>
      <c r="C10" s="124" t="s">
        <v>64</v>
      </c>
      <c r="D10" s="124" t="s">
        <v>64</v>
      </c>
      <c r="E10" s="106">
        <f>SUM(E3:E9)</f>
        <v>12934989.17</v>
      </c>
      <c r="F10" s="107">
        <f>SUM(F3:F9)</f>
        <v>133616</v>
      </c>
      <c r="G10" s="124" t="s">
        <v>64</v>
      </c>
      <c r="H10" s="124" t="s">
        <v>64</v>
      </c>
      <c r="I10" s="124" t="s">
        <v>64</v>
      </c>
      <c r="J10" s="125" t="s">
        <v>64</v>
      </c>
    </row>
  </sheetData>
  <mergeCells count="2">
    <mergeCell ref="A1:J1"/>
    <mergeCell ref="A10:B10"/>
  </mergeCells>
  <hyperlinks>
    <hyperlink ref="J3" r:id="rId1" display="http://www.kinto.com/"/>
    <hyperlink ref="J5" r:id="rId2" display="http://pioglobal.ua/"/>
    <hyperlink ref="J7" r:id="rId3" display="http://art-capital.com.ua/"/>
    <hyperlink ref="J9" r:id="rId4" display="http://raam.com.ua/"/>
    <hyperlink ref="J8" r:id="rId5" display="http://www.art-capital.com.ua/"/>
    <hyperlink ref="J4" r:id="rId6" display="http://pioglobal.ua/"/>
    <hyperlink ref="J10" r:id="rId7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8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7"/>
  <sheetViews>
    <sheetView zoomScale="85" zoomScaleNormal="85" workbookViewId="0" topLeftCell="A1">
      <selection activeCell="J11" sqref="J11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4" customFormat="1" ht="16.5" thickBot="1">
      <c r="A1" s="194" t="s">
        <v>129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s="22" customFormat="1" ht="15.75" customHeight="1" thickBot="1">
      <c r="A2" s="187" t="s">
        <v>52</v>
      </c>
      <c r="B2" s="110"/>
      <c r="C2" s="111"/>
      <c r="D2" s="112"/>
      <c r="E2" s="189" t="s">
        <v>90</v>
      </c>
      <c r="F2" s="189"/>
      <c r="G2" s="189"/>
      <c r="H2" s="189"/>
      <c r="I2" s="189"/>
      <c r="J2" s="189"/>
      <c r="K2" s="189"/>
    </row>
    <row r="3" spans="1:11" s="22" customFormat="1" ht="60.75" thickBot="1">
      <c r="A3" s="188"/>
      <c r="B3" s="113" t="s">
        <v>33</v>
      </c>
      <c r="C3" s="26" t="s">
        <v>13</v>
      </c>
      <c r="D3" s="26" t="s">
        <v>14</v>
      </c>
      <c r="E3" s="17" t="s">
        <v>124</v>
      </c>
      <c r="F3" s="17" t="s">
        <v>139</v>
      </c>
      <c r="G3" s="17" t="s">
        <v>144</v>
      </c>
      <c r="H3" s="17" t="s">
        <v>118</v>
      </c>
      <c r="I3" s="17" t="s">
        <v>145</v>
      </c>
      <c r="J3" s="17" t="s">
        <v>65</v>
      </c>
      <c r="K3" s="18" t="s">
        <v>125</v>
      </c>
    </row>
    <row r="4" spans="1:11" s="22" customFormat="1" ht="14.25" collapsed="1">
      <c r="A4" s="21">
        <v>1</v>
      </c>
      <c r="B4" s="27" t="s">
        <v>160</v>
      </c>
      <c r="C4" s="114">
        <v>38945</v>
      </c>
      <c r="D4" s="114">
        <v>39016</v>
      </c>
      <c r="E4" s="108">
        <v>0.037937513021433</v>
      </c>
      <c r="F4" s="108">
        <v>0.08840775392858591</v>
      </c>
      <c r="G4" s="108" t="s">
        <v>29</v>
      </c>
      <c r="H4" s="108" t="s">
        <v>29</v>
      </c>
      <c r="I4" s="108">
        <v>0.09462289273791158</v>
      </c>
      <c r="J4" s="115">
        <v>-0.6165491512345644</v>
      </c>
      <c r="K4" s="133">
        <v>-0.11975022818414505</v>
      </c>
    </row>
    <row r="5" spans="1:11" s="22" customFormat="1" ht="14.25" collapsed="1">
      <c r="A5" s="21">
        <v>2</v>
      </c>
      <c r="B5" s="27" t="s">
        <v>168</v>
      </c>
      <c r="C5" s="114">
        <v>39133</v>
      </c>
      <c r="D5" s="114">
        <v>39231</v>
      </c>
      <c r="E5" s="108" t="s">
        <v>29</v>
      </c>
      <c r="F5" s="108" t="s">
        <v>29</v>
      </c>
      <c r="G5" s="108" t="s">
        <v>29</v>
      </c>
      <c r="H5" s="108" t="s">
        <v>29</v>
      </c>
      <c r="I5" s="108" t="s">
        <v>29</v>
      </c>
      <c r="J5" s="115">
        <v>-0.23037793333334033</v>
      </c>
      <c r="K5" s="134">
        <v>-0.03710170878528907</v>
      </c>
    </row>
    <row r="6" spans="1:11" s="22" customFormat="1" ht="14.25" collapsed="1">
      <c r="A6" s="21">
        <v>3</v>
      </c>
      <c r="B6" s="27" t="s">
        <v>68</v>
      </c>
      <c r="C6" s="114">
        <v>39205</v>
      </c>
      <c r="D6" s="114">
        <v>39322</v>
      </c>
      <c r="E6" s="108">
        <v>0.028130158472531974</v>
      </c>
      <c r="F6" s="108">
        <v>0.09274512445032479</v>
      </c>
      <c r="G6" s="108">
        <v>0.13716826945489569</v>
      </c>
      <c r="H6" s="108">
        <v>0.24048259749220224</v>
      </c>
      <c r="I6" s="108">
        <v>0.12241297725527911</v>
      </c>
      <c r="J6" s="115">
        <v>-0.20696798793176785</v>
      </c>
      <c r="K6" s="134">
        <v>-0.03413520512595969</v>
      </c>
    </row>
    <row r="7" spans="1:11" s="22" customFormat="1" ht="14.25" collapsed="1">
      <c r="A7" s="21">
        <v>4</v>
      </c>
      <c r="B7" s="27" t="s">
        <v>108</v>
      </c>
      <c r="C7" s="114">
        <v>40050</v>
      </c>
      <c r="D7" s="114">
        <v>40319</v>
      </c>
      <c r="E7" s="108">
        <v>-0.037878515894059106</v>
      </c>
      <c r="F7" s="108">
        <v>0.04357853428572467</v>
      </c>
      <c r="G7" s="108">
        <v>0.08527682510453527</v>
      </c>
      <c r="H7" s="108">
        <v>0.3219240332714264</v>
      </c>
      <c r="I7" s="108">
        <v>0.06703057036977311</v>
      </c>
      <c r="J7" s="115">
        <v>0.12549316608996164</v>
      </c>
      <c r="K7" s="134">
        <v>0.030419311581680875</v>
      </c>
    </row>
    <row r="8" spans="1:11" s="22" customFormat="1" ht="14.25">
      <c r="A8" s="21">
        <v>5</v>
      </c>
      <c r="B8" s="27" t="s">
        <v>117</v>
      </c>
      <c r="C8" s="114">
        <v>40204</v>
      </c>
      <c r="D8" s="114">
        <v>40329</v>
      </c>
      <c r="E8" s="108">
        <v>0.05515003482224912</v>
      </c>
      <c r="F8" s="108">
        <v>0.09779902366888504</v>
      </c>
      <c r="G8" s="108">
        <v>0.029970887381582045</v>
      </c>
      <c r="H8" s="108">
        <v>-0.14043659372502548</v>
      </c>
      <c r="I8" s="108" t="s">
        <v>29</v>
      </c>
      <c r="J8" s="115">
        <v>-0.6192841491672519</v>
      </c>
      <c r="K8" s="134">
        <v>-0.21846110886984405</v>
      </c>
    </row>
    <row r="9" spans="1:11" s="22" customFormat="1" ht="14.25">
      <c r="A9" s="21">
        <v>6</v>
      </c>
      <c r="B9" s="27" t="s">
        <v>107</v>
      </c>
      <c r="C9" s="114">
        <v>40555</v>
      </c>
      <c r="D9" s="114">
        <v>40626</v>
      </c>
      <c r="E9" s="108">
        <v>0.07971604469516036</v>
      </c>
      <c r="F9" s="108">
        <v>0.22694523288295132</v>
      </c>
      <c r="G9" s="108">
        <v>0.25565190951958594</v>
      </c>
      <c r="H9" s="108">
        <v>0.3130186592075026</v>
      </c>
      <c r="I9" s="108">
        <v>0.19479080379001745</v>
      </c>
      <c r="J9" s="115">
        <v>-0.6379270065250197</v>
      </c>
      <c r="K9" s="134">
        <v>-0.27911731045230426</v>
      </c>
    </row>
    <row r="10" spans="1:11" s="22" customFormat="1" ht="14.25">
      <c r="A10" s="21">
        <v>7</v>
      </c>
      <c r="B10" s="27" t="s">
        <v>149</v>
      </c>
      <c r="C10" s="114">
        <v>40716</v>
      </c>
      <c r="D10" s="114">
        <v>40995</v>
      </c>
      <c r="E10" s="108">
        <v>-0.018776928064551335</v>
      </c>
      <c r="F10" s="108">
        <v>-0.05912894084539211</v>
      </c>
      <c r="G10" s="108">
        <v>-0.02626898186857729</v>
      </c>
      <c r="H10" s="108">
        <v>0.02789647389974137</v>
      </c>
      <c r="I10" s="108">
        <v>-0.038266150243105646</v>
      </c>
      <c r="J10" s="115">
        <v>0.2785311418376486</v>
      </c>
      <c r="K10" s="134">
        <v>0.12455626414866905</v>
      </c>
    </row>
    <row r="11" spans="1:11" s="22" customFormat="1" ht="15.75" collapsed="1" thickBot="1">
      <c r="A11" s="21"/>
      <c r="B11" s="166" t="s">
        <v>153</v>
      </c>
      <c r="C11" s="167" t="s">
        <v>64</v>
      </c>
      <c r="D11" s="167" t="s">
        <v>64</v>
      </c>
      <c r="E11" s="168">
        <f aca="true" t="shared" si="0" ref="E11:J11">AVERAGE(E4:E10)</f>
        <v>0.024046384508794</v>
      </c>
      <c r="F11" s="168">
        <f t="shared" si="0"/>
        <v>0.08172445472851327</v>
      </c>
      <c r="G11" s="168">
        <f t="shared" si="0"/>
        <v>0.09635978191840433</v>
      </c>
      <c r="H11" s="168">
        <f t="shared" si="0"/>
        <v>0.15257703402916942</v>
      </c>
      <c r="I11" s="168">
        <f t="shared" si="0"/>
        <v>0.08811821878197512</v>
      </c>
      <c r="J11" s="167" t="s">
        <v>64</v>
      </c>
      <c r="K11" s="167" t="s">
        <v>64</v>
      </c>
    </row>
    <row r="12" spans="1:11" s="22" customFormat="1" ht="14.25">
      <c r="A12" s="197" t="s">
        <v>126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 s="22" customFormat="1" ht="15" thickBot="1">
      <c r="A13" s="196" t="s">
        <v>127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</row>
    <row r="14" spans="3:4" s="22" customFormat="1" ht="15.75" customHeight="1">
      <c r="C14" s="69"/>
      <c r="D14" s="69"/>
    </row>
    <row r="15" spans="2:8" ht="14.25">
      <c r="B15" s="29"/>
      <c r="C15" s="116"/>
      <c r="E15" s="116"/>
      <c r="F15" s="116"/>
      <c r="G15" s="116"/>
      <c r="H15" s="116"/>
    </row>
    <row r="16" spans="2:5" ht="14.25">
      <c r="B16" s="29"/>
      <c r="C16" s="116"/>
      <c r="E16" s="116"/>
    </row>
    <row r="17" spans="5:6" ht="14.25">
      <c r="E17" s="116"/>
      <c r="F17" s="116"/>
    </row>
  </sheetData>
  <mergeCells count="5">
    <mergeCell ref="A13:K13"/>
    <mergeCell ref="A1:J1"/>
    <mergeCell ref="A2:A3"/>
    <mergeCell ref="E2:K2"/>
    <mergeCell ref="A12:K1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9"/>
  <sheetViews>
    <sheetView zoomScale="85" zoomScaleNormal="85" workbookViewId="0" topLeftCell="A1">
      <selection activeCell="F11" sqref="F11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5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122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1" t="s">
        <v>52</v>
      </c>
      <c r="B2" s="98"/>
      <c r="C2" s="192" t="s">
        <v>34</v>
      </c>
      <c r="D2" s="198"/>
      <c r="E2" s="199" t="s">
        <v>88</v>
      </c>
      <c r="F2" s="200"/>
      <c r="G2" s="99"/>
    </row>
    <row r="3" spans="1:7" s="29" customFormat="1" ht="45.75" thickBot="1">
      <c r="A3" s="188"/>
      <c r="B3" s="35" t="s">
        <v>33</v>
      </c>
      <c r="C3" s="35" t="s">
        <v>66</v>
      </c>
      <c r="D3" s="35" t="s">
        <v>36</v>
      </c>
      <c r="E3" s="35" t="s">
        <v>37</v>
      </c>
      <c r="F3" s="35" t="s">
        <v>36</v>
      </c>
      <c r="G3" s="36" t="s">
        <v>133</v>
      </c>
    </row>
    <row r="4" spans="1:7" s="29" customFormat="1" ht="14.25">
      <c r="A4" s="21">
        <v>1</v>
      </c>
      <c r="B4" s="37" t="s">
        <v>107</v>
      </c>
      <c r="C4" s="38">
        <v>962.26698</v>
      </c>
      <c r="D4" s="108">
        <v>0.2715572539348495</v>
      </c>
      <c r="E4" s="39">
        <v>18775</v>
      </c>
      <c r="F4" s="108">
        <v>0.17767746453548344</v>
      </c>
      <c r="G4" s="40">
        <v>683.9794129947131</v>
      </c>
    </row>
    <row r="5" spans="1:7" s="29" customFormat="1" ht="14.25">
      <c r="A5" s="21">
        <v>2</v>
      </c>
      <c r="B5" s="37" t="s">
        <v>68</v>
      </c>
      <c r="C5" s="38">
        <v>104.27941000000015</v>
      </c>
      <c r="D5" s="108">
        <v>0.02813015847252746</v>
      </c>
      <c r="E5" s="39">
        <v>0</v>
      </c>
      <c r="F5" s="108">
        <v>0</v>
      </c>
      <c r="G5" s="40">
        <v>0</v>
      </c>
    </row>
    <row r="6" spans="1:7" s="45" customFormat="1" ht="14.25">
      <c r="A6" s="21">
        <v>3</v>
      </c>
      <c r="B6" s="37" t="s">
        <v>160</v>
      </c>
      <c r="C6" s="38">
        <v>45.41009000000008</v>
      </c>
      <c r="D6" s="108">
        <v>0.03793751302141365</v>
      </c>
      <c r="E6" s="39">
        <v>0</v>
      </c>
      <c r="F6" s="108">
        <v>0</v>
      </c>
      <c r="G6" s="40">
        <v>0</v>
      </c>
    </row>
    <row r="7" spans="1:7" s="45" customFormat="1" ht="14.25">
      <c r="A7" s="21"/>
      <c r="B7" s="37" t="s">
        <v>117</v>
      </c>
      <c r="C7" s="38">
        <v>27.480599999999978</v>
      </c>
      <c r="D7" s="108">
        <v>0.05515003482223197</v>
      </c>
      <c r="E7" s="39">
        <v>0</v>
      </c>
      <c r="F7" s="108">
        <v>0</v>
      </c>
      <c r="G7" s="40">
        <v>0</v>
      </c>
    </row>
    <row r="8" spans="1:7" s="45" customFormat="1" ht="14.25">
      <c r="A8" s="21">
        <v>4</v>
      </c>
      <c r="B8" s="37" t="s">
        <v>149</v>
      </c>
      <c r="C8" s="38">
        <v>-27.4267100000002</v>
      </c>
      <c r="D8" s="108">
        <v>-0.01877692806455221</v>
      </c>
      <c r="E8" s="39">
        <v>0</v>
      </c>
      <c r="F8" s="108">
        <v>0</v>
      </c>
      <c r="G8" s="40">
        <v>0</v>
      </c>
    </row>
    <row r="9" spans="1:7" s="45" customFormat="1" ht="14.25">
      <c r="A9" s="21">
        <v>5</v>
      </c>
      <c r="B9" s="37" t="s">
        <v>108</v>
      </c>
      <c r="C9" s="38">
        <v>-51.22284999999985</v>
      </c>
      <c r="D9" s="108">
        <v>-0.03787851589405968</v>
      </c>
      <c r="E9" s="39">
        <v>0</v>
      </c>
      <c r="F9" s="108">
        <v>0</v>
      </c>
      <c r="G9" s="40">
        <v>0</v>
      </c>
    </row>
    <row r="10" spans="1:7" s="45" customFormat="1" ht="14.25">
      <c r="A10" s="21">
        <v>6</v>
      </c>
      <c r="B10" s="37" t="s">
        <v>168</v>
      </c>
      <c r="C10" s="38" t="s">
        <v>29</v>
      </c>
      <c r="D10" s="108" t="s">
        <v>29</v>
      </c>
      <c r="E10" s="39" t="s">
        <v>29</v>
      </c>
      <c r="F10" s="108" t="s">
        <v>29</v>
      </c>
      <c r="G10" s="40" t="s">
        <v>29</v>
      </c>
    </row>
    <row r="11" spans="1:7" s="29" customFormat="1" ht="15.75" thickBot="1">
      <c r="A11" s="128"/>
      <c r="B11" s="100" t="s">
        <v>63</v>
      </c>
      <c r="C11" s="101">
        <f>SUM(C4:C10)</f>
        <v>1060.78752</v>
      </c>
      <c r="D11" s="105">
        <v>0.09021254534940974</v>
      </c>
      <c r="E11" s="102">
        <f>SUM(E4:E10)</f>
        <v>18775</v>
      </c>
      <c r="F11" s="105">
        <v>0.16357236824910046</v>
      </c>
      <c r="G11" s="129">
        <f>SUM(G4:G10)</f>
        <v>683.9794129947131</v>
      </c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="29" customFormat="1" ht="14.25">
      <c r="D30" s="6"/>
    </row>
    <row r="31" s="29" customFormat="1" ht="14.25">
      <c r="D31" s="6"/>
    </row>
    <row r="32" s="29" customFormat="1" ht="14.25">
      <c r="D32" s="6"/>
    </row>
    <row r="33" spans="2:5" s="29" customFormat="1" ht="15" thickBot="1">
      <c r="B33" s="88"/>
      <c r="C33" s="88"/>
      <c r="D33" s="89"/>
      <c r="E33" s="88"/>
    </row>
    <row r="34" s="29" customFormat="1" ht="14.25"/>
    <row r="35" s="29" customFormat="1" ht="14.25"/>
    <row r="36" s="29" customFormat="1" ht="14.25"/>
    <row r="37" s="29" customFormat="1" ht="14.25"/>
    <row r="38" s="29" customFormat="1" ht="14.25"/>
    <row r="39" spans="2:5" s="29" customFormat="1" ht="30.75" thickBot="1">
      <c r="B39" s="48" t="s">
        <v>33</v>
      </c>
      <c r="C39" s="35" t="s">
        <v>71</v>
      </c>
      <c r="D39" s="35" t="s">
        <v>72</v>
      </c>
      <c r="E39" s="36" t="s">
        <v>67</v>
      </c>
    </row>
    <row r="40" spans="2:5" s="29" customFormat="1" ht="14.25">
      <c r="B40" s="142" t="str">
        <f aca="true" t="shared" si="0" ref="B40:D45">B4</f>
        <v>Індекс Української Біржі</v>
      </c>
      <c r="C40" s="143">
        <f t="shared" si="0"/>
        <v>962.26698</v>
      </c>
      <c r="D40" s="172">
        <f t="shared" si="0"/>
        <v>0.2715572539348495</v>
      </c>
      <c r="E40" s="144">
        <f aca="true" t="shared" si="1" ref="E40:E45">G4</f>
        <v>683.9794129947131</v>
      </c>
    </row>
    <row r="41" spans="2:5" s="29" customFormat="1" ht="14.25">
      <c r="B41" s="37" t="str">
        <f t="shared" si="0"/>
        <v>АнтиБанк</v>
      </c>
      <c r="C41" s="38">
        <f t="shared" si="0"/>
        <v>104.27941000000015</v>
      </c>
      <c r="D41" s="173">
        <f t="shared" si="0"/>
        <v>0.02813015847252746</v>
      </c>
      <c r="E41" s="40">
        <f t="shared" si="1"/>
        <v>0</v>
      </c>
    </row>
    <row r="42" spans="2:5" s="29" customFormat="1" ht="14.25">
      <c r="B42" s="37" t="str">
        <f t="shared" si="0"/>
        <v>ТАСК Універсал</v>
      </c>
      <c r="C42" s="38">
        <f t="shared" si="0"/>
        <v>45.41009000000008</v>
      </c>
      <c r="D42" s="173">
        <f t="shared" si="0"/>
        <v>0.03793751302141365</v>
      </c>
      <c r="E42" s="40">
        <f t="shared" si="1"/>
        <v>0</v>
      </c>
    </row>
    <row r="43" spans="2:5" s="29" customFormat="1" ht="14.25">
      <c r="B43" s="37" t="str">
        <f t="shared" si="0"/>
        <v>КІНТО-Весна</v>
      </c>
      <c r="C43" s="38">
        <f t="shared" si="0"/>
        <v>27.480599999999978</v>
      </c>
      <c r="D43" s="173">
        <f t="shared" si="0"/>
        <v>0.05515003482223197</v>
      </c>
      <c r="E43" s="40">
        <f t="shared" si="1"/>
        <v>0</v>
      </c>
    </row>
    <row r="44" spans="2:5" s="29" customFormat="1" ht="14.25">
      <c r="B44" s="37" t="str">
        <f t="shared" si="0"/>
        <v>Центавр</v>
      </c>
      <c r="C44" s="38">
        <f t="shared" si="0"/>
        <v>-27.4267100000002</v>
      </c>
      <c r="D44" s="173">
        <f t="shared" si="0"/>
        <v>-0.01877692806455221</v>
      </c>
      <c r="E44" s="40">
        <f t="shared" si="1"/>
        <v>0</v>
      </c>
    </row>
    <row r="45" spans="2:6" ht="14.25">
      <c r="B45" s="37" t="str">
        <f t="shared" si="0"/>
        <v>УНІВЕР.УА/Скiф: Фонд Нерухомостi</v>
      </c>
      <c r="C45" s="38">
        <f t="shared" si="0"/>
        <v>-51.22284999999985</v>
      </c>
      <c r="D45" s="173">
        <f t="shared" si="0"/>
        <v>-0.03787851589405968</v>
      </c>
      <c r="E45" s="40">
        <f t="shared" si="1"/>
        <v>0</v>
      </c>
      <c r="F45" s="19"/>
    </row>
    <row r="46" spans="2:6" ht="14.25">
      <c r="B46" s="37"/>
      <c r="C46" s="38"/>
      <c r="D46" s="173"/>
      <c r="E46" s="40"/>
      <c r="F46" s="19"/>
    </row>
    <row r="47" spans="2:6" ht="14.25">
      <c r="B47" s="37"/>
      <c r="C47" s="38"/>
      <c r="D47" s="173"/>
      <c r="E47" s="40"/>
      <c r="F47" s="19"/>
    </row>
    <row r="48" spans="2:6" ht="14.25">
      <c r="B48" s="37"/>
      <c r="C48" s="38"/>
      <c r="D48" s="173"/>
      <c r="E48" s="40"/>
      <c r="F48" s="19"/>
    </row>
    <row r="49" spans="2:6" ht="14.25">
      <c r="B49" s="174"/>
      <c r="C49" s="175"/>
      <c r="D49" s="176"/>
      <c r="E49" s="177"/>
      <c r="F49" s="19"/>
    </row>
    <row r="50" spans="2:6" ht="14.25">
      <c r="B50" s="29"/>
      <c r="C50" s="178"/>
      <c r="D50" s="6"/>
      <c r="F50" s="19"/>
    </row>
    <row r="51" spans="2:6" ht="14.25">
      <c r="B51" s="29"/>
      <c r="C51" s="29"/>
      <c r="D51" s="6"/>
      <c r="F51" s="19"/>
    </row>
    <row r="52" spans="2:6" ht="14.25">
      <c r="B52" s="29"/>
      <c r="C52" s="29"/>
      <c r="D52" s="6"/>
      <c r="F52" s="19"/>
    </row>
    <row r="53" spans="2:6" ht="14.25">
      <c r="B53" s="29"/>
      <c r="C53" s="29"/>
      <c r="D53" s="6"/>
      <c r="F53" s="19"/>
    </row>
    <row r="54" spans="2:6" ht="14.25">
      <c r="B54" s="29"/>
      <c r="C54" s="29"/>
      <c r="D54" s="6"/>
      <c r="F54" s="19"/>
    </row>
    <row r="55" spans="2:6" ht="14.25">
      <c r="B55" s="29"/>
      <c r="C55" s="29"/>
      <c r="D55" s="6"/>
      <c r="F55" s="19"/>
    </row>
    <row r="56" spans="2:6" ht="14.25">
      <c r="B56" s="29"/>
      <c r="C56" s="29"/>
      <c r="D56" s="6"/>
      <c r="F56" s="19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  <row r="124" spans="2:4" ht="14.25">
      <c r="B124" s="29"/>
      <c r="C124" s="29"/>
      <c r="D124" s="6"/>
    </row>
    <row r="125" spans="2:4" ht="14.25">
      <c r="B125" s="29"/>
      <c r="C125" s="29"/>
      <c r="D125" s="6"/>
    </row>
    <row r="126" spans="2:4" ht="14.25">
      <c r="B126" s="29"/>
      <c r="C126" s="29"/>
      <c r="D126" s="6"/>
    </row>
    <row r="127" spans="2:4" ht="14.25">
      <c r="B127" s="29"/>
      <c r="C127" s="29"/>
      <c r="D127" s="6"/>
    </row>
    <row r="128" spans="2:4" ht="14.25">
      <c r="B128" s="29"/>
      <c r="C128" s="29"/>
      <c r="D128" s="6"/>
    </row>
    <row r="129" spans="2:4" ht="14.25">
      <c r="B129" s="29"/>
      <c r="C129" s="29"/>
      <c r="D129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8"/>
  <sheetViews>
    <sheetView zoomScale="85" zoomScaleNormal="85" workbookViewId="0" topLeftCell="A1">
      <selection activeCell="A2" sqref="A2:B7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33</v>
      </c>
      <c r="B1" s="72" t="s">
        <v>115</v>
      </c>
      <c r="C1" s="10"/>
      <c r="D1" s="10"/>
    </row>
    <row r="2" spans="1:4" ht="14.25">
      <c r="A2" s="27" t="s">
        <v>108</v>
      </c>
      <c r="B2" s="154">
        <v>-0.037878515894059106</v>
      </c>
      <c r="C2" s="10"/>
      <c r="D2" s="10"/>
    </row>
    <row r="3" spans="1:4" ht="14.25">
      <c r="A3" s="27" t="s">
        <v>149</v>
      </c>
      <c r="B3" s="154">
        <v>-0.018776928064551335</v>
      </c>
      <c r="C3" s="10"/>
      <c r="D3" s="10"/>
    </row>
    <row r="4" spans="1:4" ht="14.25">
      <c r="A4" s="27" t="s">
        <v>68</v>
      </c>
      <c r="B4" s="154">
        <v>0.028130158472531974</v>
      </c>
      <c r="C4" s="10"/>
      <c r="D4" s="10"/>
    </row>
    <row r="5" spans="1:4" ht="14.25">
      <c r="A5" s="27" t="s">
        <v>160</v>
      </c>
      <c r="B5" s="154">
        <v>0.037937513021433</v>
      </c>
      <c r="C5" s="10"/>
      <c r="D5" s="10"/>
    </row>
    <row r="6" spans="1:4" ht="14.25">
      <c r="A6" s="27" t="s">
        <v>117</v>
      </c>
      <c r="B6" s="154">
        <v>0.05515003482224912</v>
      </c>
      <c r="C6" s="10"/>
      <c r="D6" s="10"/>
    </row>
    <row r="7" spans="1:4" ht="14.25">
      <c r="A7" s="27" t="s">
        <v>107</v>
      </c>
      <c r="B7" s="154">
        <v>0.07971604469516036</v>
      </c>
      <c r="C7" s="10"/>
      <c r="D7" s="10"/>
    </row>
    <row r="8" spans="1:4" ht="14.25">
      <c r="A8" s="27" t="s">
        <v>38</v>
      </c>
      <c r="B8" s="155">
        <v>0.024046384508794</v>
      </c>
      <c r="C8" s="10"/>
      <c r="D8" s="10"/>
    </row>
    <row r="9" spans="1:4" ht="14.25">
      <c r="A9" s="27" t="s">
        <v>1</v>
      </c>
      <c r="B9" s="155">
        <v>0.08194406307613855</v>
      </c>
      <c r="C9" s="10"/>
      <c r="D9" s="10"/>
    </row>
    <row r="10" spans="1:4" ht="14.25">
      <c r="A10" s="27" t="s">
        <v>0</v>
      </c>
      <c r="B10" s="155">
        <v>0.08567636383336041</v>
      </c>
      <c r="C10" s="10"/>
      <c r="D10" s="10"/>
    </row>
    <row r="11" spans="1:4" ht="14.25">
      <c r="A11" s="27" t="s">
        <v>39</v>
      </c>
      <c r="B11" s="155">
        <v>0.052748252506565896</v>
      </c>
      <c r="C11" s="10"/>
      <c r="D11" s="10"/>
    </row>
    <row r="12" spans="1:4" ht="14.25">
      <c r="A12" s="27" t="s">
        <v>40</v>
      </c>
      <c r="B12" s="155">
        <v>0.047646678082817084</v>
      </c>
      <c r="C12" s="10"/>
      <c r="D12" s="10"/>
    </row>
    <row r="13" spans="1:4" ht="14.25">
      <c r="A13" s="27" t="s">
        <v>41</v>
      </c>
      <c r="B13" s="155">
        <v>0.014794520547945205</v>
      </c>
      <c r="C13" s="10"/>
      <c r="D13" s="10"/>
    </row>
    <row r="14" spans="1:4" ht="15" thickBot="1">
      <c r="A14" s="84" t="s">
        <v>158</v>
      </c>
      <c r="B14" s="156">
        <v>0.03999439876802513</v>
      </c>
      <c r="C14" s="10"/>
      <c r="D14" s="10"/>
    </row>
    <row r="15" spans="3:4" ht="12.75">
      <c r="C15" s="10"/>
      <c r="D15" s="10"/>
    </row>
    <row r="16" spans="1:4" ht="12.75">
      <c r="A16" s="10"/>
      <c r="B16" s="10"/>
      <c r="C16" s="10"/>
      <c r="D16" s="10"/>
    </row>
    <row r="17" spans="2:4" ht="12.75">
      <c r="B17" s="10"/>
      <c r="C17" s="10"/>
      <c r="D17" s="10"/>
    </row>
    <row r="18" ht="12.75">
      <c r="C1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5"/>
  <sheetViews>
    <sheetView zoomScale="80" zoomScaleNormal="80" workbookViewId="0" topLeftCell="A1">
      <selection activeCell="C40" sqref="C40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1" t="s">
        <v>141</v>
      </c>
      <c r="B1" s="181"/>
      <c r="C1" s="181"/>
      <c r="D1" s="181"/>
      <c r="E1" s="181"/>
      <c r="F1" s="181"/>
      <c r="G1" s="181"/>
      <c r="H1" s="181"/>
      <c r="I1" s="13"/>
    </row>
    <row r="2" spans="1:9" ht="30.75" thickBot="1">
      <c r="A2" s="15" t="s">
        <v>52</v>
      </c>
      <c r="B2" s="16" t="s">
        <v>116</v>
      </c>
      <c r="C2" s="17" t="s">
        <v>53</v>
      </c>
      <c r="D2" s="17" t="s">
        <v>54</v>
      </c>
      <c r="E2" s="17" t="s">
        <v>55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1" t="s">
        <v>98</v>
      </c>
      <c r="C3" s="92">
        <v>19760705.049</v>
      </c>
      <c r="D3" s="93">
        <v>54592</v>
      </c>
      <c r="E3" s="92">
        <v>361.9707108917057</v>
      </c>
      <c r="F3" s="93">
        <v>100</v>
      </c>
      <c r="G3" s="91" t="s">
        <v>131</v>
      </c>
      <c r="H3" s="94" t="s">
        <v>99</v>
      </c>
      <c r="I3" s="19"/>
    </row>
    <row r="4" spans="1:9" ht="14.25">
      <c r="A4" s="21">
        <v>2</v>
      </c>
      <c r="B4" s="91" t="s">
        <v>134</v>
      </c>
      <c r="C4" s="92">
        <v>9095633.81</v>
      </c>
      <c r="D4" s="93">
        <v>68625</v>
      </c>
      <c r="E4" s="92">
        <v>132.54111198542805</v>
      </c>
      <c r="F4" s="93">
        <v>100</v>
      </c>
      <c r="G4" s="91" t="s">
        <v>135</v>
      </c>
      <c r="H4" s="94" t="s">
        <v>136</v>
      </c>
      <c r="I4" s="19"/>
    </row>
    <row r="5" spans="1:9" ht="14.25" customHeight="1">
      <c r="A5" s="21">
        <v>3</v>
      </c>
      <c r="B5" s="91" t="s">
        <v>23</v>
      </c>
      <c r="C5" s="92">
        <v>6389340.98</v>
      </c>
      <c r="D5" s="93">
        <v>3696</v>
      </c>
      <c r="E5" s="92">
        <v>1728.7177976190478</v>
      </c>
      <c r="F5" s="93">
        <v>1000</v>
      </c>
      <c r="G5" s="91" t="s">
        <v>24</v>
      </c>
      <c r="H5" s="94" t="s">
        <v>62</v>
      </c>
      <c r="I5" s="19"/>
    </row>
    <row r="6" spans="1:9" ht="14.25">
      <c r="A6" s="21">
        <v>4</v>
      </c>
      <c r="B6" s="91" t="s">
        <v>156</v>
      </c>
      <c r="C6" s="92">
        <v>4842690.65</v>
      </c>
      <c r="D6" s="93">
        <v>2119</v>
      </c>
      <c r="E6" s="92">
        <v>2285.366045304389</v>
      </c>
      <c r="F6" s="93">
        <v>1000</v>
      </c>
      <c r="G6" s="91" t="s">
        <v>150</v>
      </c>
      <c r="H6" s="94" t="s">
        <v>151</v>
      </c>
      <c r="I6" s="19"/>
    </row>
    <row r="7" spans="1:9" ht="14.25" customHeight="1">
      <c r="A7" s="21">
        <v>5</v>
      </c>
      <c r="B7" s="91" t="s">
        <v>100</v>
      </c>
      <c r="C7" s="92">
        <v>3596488.1</v>
      </c>
      <c r="D7" s="93">
        <v>4984</v>
      </c>
      <c r="E7" s="92">
        <v>721.6067616372392</v>
      </c>
      <c r="F7" s="93">
        <v>1000</v>
      </c>
      <c r="G7" s="91" t="s">
        <v>131</v>
      </c>
      <c r="H7" s="94" t="s">
        <v>99</v>
      </c>
      <c r="I7" s="19"/>
    </row>
    <row r="8" spans="1:9" ht="14.25">
      <c r="A8" s="21">
        <v>6</v>
      </c>
      <c r="B8" s="91" t="s">
        <v>22</v>
      </c>
      <c r="C8" s="92">
        <v>3557592.86</v>
      </c>
      <c r="D8" s="93">
        <v>10525</v>
      </c>
      <c r="E8" s="92">
        <v>338.0135733966746</v>
      </c>
      <c r="F8" s="93">
        <v>1000</v>
      </c>
      <c r="G8" s="91" t="s">
        <v>48</v>
      </c>
      <c r="H8" s="94" t="s">
        <v>49</v>
      </c>
      <c r="I8" s="19"/>
    </row>
    <row r="9" spans="1:9" ht="14.25">
      <c r="A9" s="21">
        <v>7</v>
      </c>
      <c r="B9" s="91" t="s">
        <v>78</v>
      </c>
      <c r="C9" s="92">
        <v>3556195.88</v>
      </c>
      <c r="D9" s="93">
        <v>4605</v>
      </c>
      <c r="E9" s="92">
        <v>772.2466623235613</v>
      </c>
      <c r="F9" s="93">
        <v>1000</v>
      </c>
      <c r="G9" s="91" t="s">
        <v>101</v>
      </c>
      <c r="H9" s="94" t="s">
        <v>111</v>
      </c>
      <c r="I9" s="19"/>
    </row>
    <row r="10" spans="1:9" ht="14.25">
      <c r="A10" s="21">
        <v>8</v>
      </c>
      <c r="B10" s="91" t="s">
        <v>77</v>
      </c>
      <c r="C10" s="92">
        <v>2437386.84</v>
      </c>
      <c r="D10" s="93">
        <v>3202132</v>
      </c>
      <c r="E10" s="92">
        <v>0.7611762538208918</v>
      </c>
      <c r="F10" s="93">
        <v>1</v>
      </c>
      <c r="G10" s="91" t="s">
        <v>24</v>
      </c>
      <c r="H10" s="94" t="s">
        <v>62</v>
      </c>
      <c r="I10" s="19"/>
    </row>
    <row r="11" spans="1:9" ht="14.25">
      <c r="A11" s="21">
        <v>9</v>
      </c>
      <c r="B11" s="91" t="s">
        <v>103</v>
      </c>
      <c r="C11" s="92">
        <v>2308868.93</v>
      </c>
      <c r="D11" s="93">
        <v>1417</v>
      </c>
      <c r="E11" s="92">
        <v>1629.4064431898378</v>
      </c>
      <c r="F11" s="93">
        <v>1000</v>
      </c>
      <c r="G11" s="91" t="s">
        <v>20</v>
      </c>
      <c r="H11" s="94" t="s">
        <v>59</v>
      </c>
      <c r="I11" s="19"/>
    </row>
    <row r="12" spans="1:9" ht="14.25">
      <c r="A12" s="21">
        <v>10</v>
      </c>
      <c r="B12" s="91" t="s">
        <v>81</v>
      </c>
      <c r="C12" s="92">
        <v>2156358.37</v>
      </c>
      <c r="D12" s="93">
        <v>1295</v>
      </c>
      <c r="E12" s="92">
        <v>1665.1415984555986</v>
      </c>
      <c r="F12" s="93">
        <v>1000</v>
      </c>
      <c r="G12" s="91" t="s">
        <v>58</v>
      </c>
      <c r="H12" s="94" t="s">
        <v>80</v>
      </c>
      <c r="I12" s="19"/>
    </row>
    <row r="13" spans="1:9" ht="14.25">
      <c r="A13" s="21">
        <v>11</v>
      </c>
      <c r="B13" s="91" t="s">
        <v>32</v>
      </c>
      <c r="C13" s="92">
        <v>1982800.71</v>
      </c>
      <c r="D13" s="93">
        <v>50675</v>
      </c>
      <c r="E13" s="92">
        <v>39.12778904785397</v>
      </c>
      <c r="F13" s="93">
        <v>100</v>
      </c>
      <c r="G13" s="91" t="s">
        <v>56</v>
      </c>
      <c r="H13" s="94" t="s">
        <v>57</v>
      </c>
      <c r="I13" s="19"/>
    </row>
    <row r="14" spans="1:9" ht="14.25">
      <c r="A14" s="21">
        <v>12</v>
      </c>
      <c r="B14" s="91" t="s">
        <v>79</v>
      </c>
      <c r="C14" s="92">
        <v>1761988.93</v>
      </c>
      <c r="D14" s="93">
        <v>746</v>
      </c>
      <c r="E14" s="92">
        <v>2361.915455764075</v>
      </c>
      <c r="F14" s="93">
        <v>1000</v>
      </c>
      <c r="G14" s="91" t="s">
        <v>19</v>
      </c>
      <c r="H14" s="94" t="s">
        <v>80</v>
      </c>
      <c r="I14" s="19"/>
    </row>
    <row r="15" spans="1:9" ht="14.25">
      <c r="A15" s="21">
        <v>13</v>
      </c>
      <c r="B15" s="91" t="s">
        <v>104</v>
      </c>
      <c r="C15" s="92">
        <v>1725143.4</v>
      </c>
      <c r="D15" s="93">
        <v>1392</v>
      </c>
      <c r="E15" s="92">
        <v>1239.3271551724138</v>
      </c>
      <c r="F15" s="93">
        <v>1000</v>
      </c>
      <c r="G15" s="91" t="s">
        <v>20</v>
      </c>
      <c r="H15" s="94" t="s">
        <v>59</v>
      </c>
      <c r="I15" s="19"/>
    </row>
    <row r="16" spans="1:9" ht="14.25">
      <c r="A16" s="21">
        <v>14</v>
      </c>
      <c r="B16" s="91" t="s">
        <v>152</v>
      </c>
      <c r="C16" s="92">
        <v>1723832.48</v>
      </c>
      <c r="D16" s="93">
        <v>15278</v>
      </c>
      <c r="E16" s="92">
        <v>112.83103023956015</v>
      </c>
      <c r="F16" s="93">
        <v>100</v>
      </c>
      <c r="G16" s="91" t="s">
        <v>131</v>
      </c>
      <c r="H16" s="94" t="s">
        <v>99</v>
      </c>
      <c r="I16" s="19"/>
    </row>
    <row r="17" spans="1:9" ht="14.25">
      <c r="A17" s="21">
        <v>15</v>
      </c>
      <c r="B17" s="91" t="s">
        <v>94</v>
      </c>
      <c r="C17" s="92">
        <v>1574132.41</v>
      </c>
      <c r="D17" s="93">
        <v>1809</v>
      </c>
      <c r="E17" s="92">
        <v>870.1671697070204</v>
      </c>
      <c r="F17" s="93">
        <v>1000</v>
      </c>
      <c r="G17" s="91" t="s">
        <v>95</v>
      </c>
      <c r="H17" s="94" t="s">
        <v>96</v>
      </c>
      <c r="I17" s="19"/>
    </row>
    <row r="18" spans="1:9" ht="14.25">
      <c r="A18" s="21">
        <v>16</v>
      </c>
      <c r="B18" s="91" t="s">
        <v>112</v>
      </c>
      <c r="C18" s="92">
        <v>1403573.97</v>
      </c>
      <c r="D18" s="93">
        <v>815</v>
      </c>
      <c r="E18" s="92">
        <v>1722.1766503067483</v>
      </c>
      <c r="F18" s="93">
        <v>1000</v>
      </c>
      <c r="G18" s="91" t="s">
        <v>113</v>
      </c>
      <c r="H18" s="94" t="s">
        <v>114</v>
      </c>
      <c r="I18" s="19"/>
    </row>
    <row r="19" spans="1:9" ht="14.25">
      <c r="A19" s="21">
        <v>17</v>
      </c>
      <c r="B19" s="91" t="s">
        <v>21</v>
      </c>
      <c r="C19" s="92">
        <v>1278236.71</v>
      </c>
      <c r="D19" s="93">
        <v>27734</v>
      </c>
      <c r="E19" s="92">
        <v>46.089158073123244</v>
      </c>
      <c r="F19" s="93">
        <v>100</v>
      </c>
      <c r="G19" s="91" t="s">
        <v>48</v>
      </c>
      <c r="H19" s="94" t="s">
        <v>49</v>
      </c>
      <c r="I19" s="19"/>
    </row>
    <row r="20" spans="1:9" ht="14.25">
      <c r="A20" s="21">
        <v>18</v>
      </c>
      <c r="B20" s="91" t="s">
        <v>137</v>
      </c>
      <c r="C20" s="92">
        <v>1157376.36</v>
      </c>
      <c r="D20" s="93">
        <v>125</v>
      </c>
      <c r="E20" s="92">
        <v>9259.010880000002</v>
      </c>
      <c r="F20" s="93">
        <v>10000</v>
      </c>
      <c r="G20" s="91" t="s">
        <v>135</v>
      </c>
      <c r="H20" s="94" t="s">
        <v>136</v>
      </c>
      <c r="I20" s="19"/>
    </row>
    <row r="21" spans="1:9" ht="14.25">
      <c r="A21" s="21">
        <v>19</v>
      </c>
      <c r="B21" s="91" t="s">
        <v>102</v>
      </c>
      <c r="C21" s="92">
        <v>1027500.78</v>
      </c>
      <c r="D21" s="93">
        <v>1467</v>
      </c>
      <c r="E21" s="92">
        <v>700.4095296523518</v>
      </c>
      <c r="F21" s="93">
        <v>1000</v>
      </c>
      <c r="G21" s="91" t="s">
        <v>20</v>
      </c>
      <c r="H21" s="94" t="s">
        <v>59</v>
      </c>
      <c r="I21" s="19"/>
    </row>
    <row r="22" spans="1:9" ht="14.25">
      <c r="A22" s="21">
        <v>20</v>
      </c>
      <c r="B22" s="91" t="s">
        <v>25</v>
      </c>
      <c r="C22" s="92">
        <v>1000601.74</v>
      </c>
      <c r="D22" s="93">
        <v>983</v>
      </c>
      <c r="E22" s="92">
        <v>1017.9061444557477</v>
      </c>
      <c r="F22" s="93">
        <v>1000</v>
      </c>
      <c r="G22" s="91" t="s">
        <v>26</v>
      </c>
      <c r="H22" s="94" t="s">
        <v>44</v>
      </c>
      <c r="I22" s="19"/>
    </row>
    <row r="23" spans="1:9" ht="14.25">
      <c r="A23" s="21">
        <v>21</v>
      </c>
      <c r="B23" s="91" t="s">
        <v>105</v>
      </c>
      <c r="C23" s="92">
        <v>918049.72</v>
      </c>
      <c r="D23" s="93">
        <v>586</v>
      </c>
      <c r="E23" s="92">
        <v>1566.637747440273</v>
      </c>
      <c r="F23" s="93">
        <v>1000</v>
      </c>
      <c r="G23" s="91" t="s">
        <v>20</v>
      </c>
      <c r="H23" s="94" t="s">
        <v>59</v>
      </c>
      <c r="I23" s="19"/>
    </row>
    <row r="24" spans="1:9" ht="14.25">
      <c r="A24" s="21">
        <v>22</v>
      </c>
      <c r="B24" s="91" t="s">
        <v>82</v>
      </c>
      <c r="C24" s="92">
        <v>892328.98</v>
      </c>
      <c r="D24" s="93">
        <v>496</v>
      </c>
      <c r="E24" s="92">
        <v>1799.0503629032257</v>
      </c>
      <c r="F24" s="93">
        <v>1000</v>
      </c>
      <c r="G24" s="91" t="s">
        <v>58</v>
      </c>
      <c r="H24" s="94" t="s">
        <v>80</v>
      </c>
      <c r="I24" s="19"/>
    </row>
    <row r="25" spans="1:9" ht="14.25">
      <c r="A25" s="21">
        <v>23</v>
      </c>
      <c r="B25" s="91" t="s">
        <v>18</v>
      </c>
      <c r="C25" s="92">
        <v>884007.12</v>
      </c>
      <c r="D25" s="93">
        <v>2540</v>
      </c>
      <c r="E25" s="92">
        <v>348.0342992125984</v>
      </c>
      <c r="F25" s="93">
        <v>1000</v>
      </c>
      <c r="G25" s="91" t="s">
        <v>48</v>
      </c>
      <c r="H25" s="94" t="s">
        <v>49</v>
      </c>
      <c r="I25" s="19"/>
    </row>
    <row r="26" spans="1:9" ht="14.25">
      <c r="A26" s="21">
        <v>24</v>
      </c>
      <c r="B26" s="91" t="s">
        <v>163</v>
      </c>
      <c r="C26" s="92">
        <v>770388.7177</v>
      </c>
      <c r="D26" s="93">
        <v>8937</v>
      </c>
      <c r="E26" s="92">
        <v>86.20216154190445</v>
      </c>
      <c r="F26" s="93">
        <v>100</v>
      </c>
      <c r="G26" s="91" t="s">
        <v>164</v>
      </c>
      <c r="H26" s="94" t="s">
        <v>165</v>
      </c>
      <c r="I26" s="19"/>
    </row>
    <row r="27" spans="1:9" ht="14.25">
      <c r="A27" s="21">
        <v>25</v>
      </c>
      <c r="B27" s="91" t="s">
        <v>30</v>
      </c>
      <c r="C27" s="92">
        <v>724045.19</v>
      </c>
      <c r="D27" s="93">
        <v>10562</v>
      </c>
      <c r="E27" s="92">
        <v>68.55190210187465</v>
      </c>
      <c r="F27" s="93">
        <v>100</v>
      </c>
      <c r="G27" s="91" t="s">
        <v>60</v>
      </c>
      <c r="H27" s="94" t="s">
        <v>138</v>
      </c>
      <c r="I27" s="19"/>
    </row>
    <row r="28" spans="1:9" ht="14.25">
      <c r="A28" s="21">
        <v>26</v>
      </c>
      <c r="B28" s="91" t="s">
        <v>27</v>
      </c>
      <c r="C28" s="92">
        <v>627692.67</v>
      </c>
      <c r="D28" s="93">
        <v>1141</v>
      </c>
      <c r="E28" s="92">
        <v>550.1250394390886</v>
      </c>
      <c r="F28" s="93">
        <v>1000</v>
      </c>
      <c r="G28" s="91" t="s">
        <v>28</v>
      </c>
      <c r="H28" s="94" t="s">
        <v>61</v>
      </c>
      <c r="I28" s="19"/>
    </row>
    <row r="29" spans="1:9" ht="14.25">
      <c r="A29" s="21">
        <v>27</v>
      </c>
      <c r="B29" s="91" t="s">
        <v>110</v>
      </c>
      <c r="C29" s="92">
        <v>522800.75</v>
      </c>
      <c r="D29" s="93">
        <v>15184</v>
      </c>
      <c r="E29" s="92">
        <v>34.43102937302424</v>
      </c>
      <c r="F29" s="93">
        <v>100</v>
      </c>
      <c r="G29" s="91" t="s">
        <v>48</v>
      </c>
      <c r="H29" s="94" t="s">
        <v>49</v>
      </c>
      <c r="I29" s="19"/>
    </row>
    <row r="30" spans="1:9" ht="14.25">
      <c r="A30" s="21">
        <v>28</v>
      </c>
      <c r="B30" s="91" t="s">
        <v>157</v>
      </c>
      <c r="C30" s="92">
        <v>476326.92</v>
      </c>
      <c r="D30" s="93">
        <v>388</v>
      </c>
      <c r="E30" s="92">
        <v>1227.6467010309277</v>
      </c>
      <c r="F30" s="93">
        <v>1000</v>
      </c>
      <c r="G30" s="91" t="s">
        <v>24</v>
      </c>
      <c r="H30" s="94" t="s">
        <v>62</v>
      </c>
      <c r="I30" s="19"/>
    </row>
    <row r="31" spans="1:9" ht="14.25">
      <c r="A31" s="21">
        <v>29</v>
      </c>
      <c r="B31" s="91" t="s">
        <v>83</v>
      </c>
      <c r="C31" s="92">
        <v>196933.16</v>
      </c>
      <c r="D31" s="93">
        <v>5193</v>
      </c>
      <c r="E31" s="92">
        <v>37.92281147698825</v>
      </c>
      <c r="F31" s="93">
        <v>100</v>
      </c>
      <c r="G31" s="91" t="s">
        <v>60</v>
      </c>
      <c r="H31" s="94" t="s">
        <v>138</v>
      </c>
      <c r="I31" s="19"/>
    </row>
    <row r="32" spans="1:8" ht="15" customHeight="1" thickBot="1">
      <c r="A32" s="182" t="s">
        <v>63</v>
      </c>
      <c r="B32" s="183"/>
      <c r="C32" s="106">
        <f>SUM(C3:C31)</f>
        <v>78349022.18669999</v>
      </c>
      <c r="D32" s="107">
        <f>SUM(D3:D31)</f>
        <v>3500041</v>
      </c>
      <c r="E32" s="60" t="s">
        <v>64</v>
      </c>
      <c r="F32" s="60" t="s">
        <v>64</v>
      </c>
      <c r="G32" s="60" t="s">
        <v>64</v>
      </c>
      <c r="H32" s="61" t="s">
        <v>64</v>
      </c>
    </row>
    <row r="33" spans="1:8" ht="15" customHeight="1" thickBot="1">
      <c r="A33" s="184" t="s">
        <v>132</v>
      </c>
      <c r="B33" s="184"/>
      <c r="C33" s="184"/>
      <c r="D33" s="184"/>
      <c r="E33" s="184"/>
      <c r="F33" s="184"/>
      <c r="G33" s="184"/>
      <c r="H33" s="184"/>
    </row>
    <row r="35" spans="2:4" ht="14.25">
      <c r="B35" s="20" t="s">
        <v>70</v>
      </c>
      <c r="C35" s="23">
        <f>C32-SUM(C3:C12)</f>
        <v>20647760.71769999</v>
      </c>
      <c r="D35" s="141">
        <f>C35/$C$32</f>
        <v>0.2635356529210778</v>
      </c>
    </row>
    <row r="36" spans="2:8" ht="14.25">
      <c r="B36" s="91" t="str">
        <f aca="true" t="shared" si="0" ref="B36:C45">B3</f>
        <v>КІНТО-Класичний</v>
      </c>
      <c r="C36" s="92">
        <f t="shared" si="0"/>
        <v>19760705.049</v>
      </c>
      <c r="D36" s="141">
        <f>C36/$C$32</f>
        <v>0.2522138055777095</v>
      </c>
      <c r="H36" s="19"/>
    </row>
    <row r="37" spans="2:8" ht="14.25">
      <c r="B37" s="91" t="str">
        <f t="shared" si="0"/>
        <v>Спарта Збалансований</v>
      </c>
      <c r="C37" s="92">
        <f t="shared" si="0"/>
        <v>9095633.81</v>
      </c>
      <c r="D37" s="141">
        <f aca="true" t="shared" si="1" ref="D37:D45">C37/$C$32</f>
        <v>0.11609122304456806</v>
      </c>
      <c r="H37" s="19"/>
    </row>
    <row r="38" spans="2:8" ht="14.25">
      <c r="B38" s="91" t="str">
        <f t="shared" si="0"/>
        <v>ОТП Класичний</v>
      </c>
      <c r="C38" s="92">
        <f t="shared" si="0"/>
        <v>6389340.98</v>
      </c>
      <c r="D38" s="141">
        <f t="shared" si="1"/>
        <v>0.08154972202173331</v>
      </c>
      <c r="H38" s="19"/>
    </row>
    <row r="39" spans="2:8" ht="14.25">
      <c r="B39" s="91" t="str">
        <f t="shared" si="0"/>
        <v>ФІДО Фонд Облігаційний</v>
      </c>
      <c r="C39" s="92">
        <f t="shared" si="0"/>
        <v>4842690.65</v>
      </c>
      <c r="D39" s="141">
        <f t="shared" si="1"/>
        <v>0.061809203418776854</v>
      </c>
      <c r="H39" s="19"/>
    </row>
    <row r="40" spans="2:8" ht="14.25">
      <c r="B40" s="91" t="str">
        <f t="shared" si="0"/>
        <v>КІНТО-Еквіті</v>
      </c>
      <c r="C40" s="92">
        <f t="shared" si="0"/>
        <v>3596488.1</v>
      </c>
      <c r="D40" s="141">
        <f t="shared" si="1"/>
        <v>0.045903420357050945</v>
      </c>
      <c r="H40" s="19"/>
    </row>
    <row r="41" spans="2:8" ht="14.25">
      <c r="B41" s="91" t="str">
        <f t="shared" si="0"/>
        <v>Преміум-фонд Індексний</v>
      </c>
      <c r="C41" s="92">
        <f t="shared" si="0"/>
        <v>3557592.86</v>
      </c>
      <c r="D41" s="141">
        <f t="shared" si="1"/>
        <v>0.045406984806045395</v>
      </c>
      <c r="H41" s="19"/>
    </row>
    <row r="42" spans="2:8" ht="14.25">
      <c r="B42" s="91" t="str">
        <f t="shared" si="0"/>
        <v>Софіївський</v>
      </c>
      <c r="C42" s="92">
        <f t="shared" si="0"/>
        <v>3556195.88</v>
      </c>
      <c r="D42" s="141">
        <f t="shared" si="1"/>
        <v>0.045389154589904716</v>
      </c>
      <c r="H42" s="19"/>
    </row>
    <row r="43" spans="2:8" ht="14.25">
      <c r="B43" s="91" t="str">
        <f t="shared" si="0"/>
        <v>ОТП Фонд Акцій</v>
      </c>
      <c r="C43" s="92">
        <f t="shared" si="0"/>
        <v>2437386.84</v>
      </c>
      <c r="D43" s="141">
        <f t="shared" si="1"/>
        <v>0.031109346000411917</v>
      </c>
      <c r="H43" s="19"/>
    </row>
    <row r="44" spans="2:4" ht="14.25">
      <c r="B44" s="91" t="str">
        <f t="shared" si="0"/>
        <v>УНIВЕР.УА/Михайло Грушевський: Фонд Державних Паперiв</v>
      </c>
      <c r="C44" s="92">
        <f t="shared" si="0"/>
        <v>2308868.93</v>
      </c>
      <c r="D44" s="141">
        <f t="shared" si="1"/>
        <v>0.029469020359924013</v>
      </c>
    </row>
    <row r="45" spans="2:4" ht="14.25">
      <c r="B45" s="91" t="str">
        <f t="shared" si="0"/>
        <v>Альтус-Депозит</v>
      </c>
      <c r="C45" s="92">
        <f t="shared" si="0"/>
        <v>2156358.37</v>
      </c>
      <c r="D45" s="141">
        <f t="shared" si="1"/>
        <v>0.027522466902797534</v>
      </c>
    </row>
  </sheetData>
  <mergeCells count="3">
    <mergeCell ref="A1:H1"/>
    <mergeCell ref="A32:B32"/>
    <mergeCell ref="A33:H33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7" r:id="rId17" display="http://upicapital.com/"/>
    <hyperlink ref="H29" r:id="rId18" display="http://www.task.ua/"/>
    <hyperlink ref="H30" r:id="rId19" display="http://www.am.troika.ua/"/>
    <hyperlink ref="H31" r:id="rId20" display="http://univer.ua/"/>
    <hyperlink ref="H23" r:id="rId21" display="http://ukrsibfunds.com"/>
    <hyperlink ref="H22" r:id="rId22" display="http://am.concorde.ua/"/>
    <hyperlink ref="H12" r:id="rId23" display="http://www.vseswit.com.ua/"/>
    <hyperlink ref="H20" r:id="rId24" display="http://pioglobal.ua/"/>
    <hyperlink ref="H18" r:id="rId25" display="http://www.seb.ua/"/>
    <hyperlink ref="H32" r:id="rId26" display="http://art-capital.com.ua/"/>
    <hyperlink ref="H19" r:id="rId27" display="http://www.dragon-am.com/"/>
  </hyperlinks>
  <printOptions/>
  <pageMargins left="0.75" right="0.75" top="1" bottom="1" header="0.5" footer="0.5"/>
  <pageSetup horizontalDpi="600" verticalDpi="600" orientation="portrait" paperSize="9" scale="29" r:id="rId29"/>
  <drawing r:id="rId2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75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6" t="s">
        <v>123</v>
      </c>
      <c r="B1" s="186"/>
      <c r="C1" s="186"/>
      <c r="D1" s="186"/>
      <c r="E1" s="186"/>
      <c r="F1" s="186"/>
      <c r="G1" s="186"/>
      <c r="H1" s="186"/>
      <c r="I1" s="186"/>
      <c r="J1" s="109"/>
    </row>
    <row r="2" spans="1:11" s="20" customFormat="1" ht="15.75" customHeight="1" thickBot="1">
      <c r="A2" s="187" t="s">
        <v>52</v>
      </c>
      <c r="B2" s="110"/>
      <c r="C2" s="111"/>
      <c r="D2" s="112"/>
      <c r="E2" s="189" t="s">
        <v>90</v>
      </c>
      <c r="F2" s="189"/>
      <c r="G2" s="189"/>
      <c r="H2" s="189"/>
      <c r="I2" s="189"/>
      <c r="J2" s="189"/>
      <c r="K2" s="189"/>
    </row>
    <row r="3" spans="1:11" s="22" customFormat="1" ht="60.75" thickBot="1">
      <c r="A3" s="188"/>
      <c r="B3" s="113" t="s">
        <v>33</v>
      </c>
      <c r="C3" s="26" t="s">
        <v>13</v>
      </c>
      <c r="D3" s="26" t="s">
        <v>14</v>
      </c>
      <c r="E3" s="17" t="s">
        <v>124</v>
      </c>
      <c r="F3" s="17" t="s">
        <v>139</v>
      </c>
      <c r="G3" s="17" t="s">
        <v>144</v>
      </c>
      <c r="H3" s="17" t="s">
        <v>118</v>
      </c>
      <c r="I3" s="17" t="s">
        <v>145</v>
      </c>
      <c r="J3" s="17" t="s">
        <v>65</v>
      </c>
      <c r="K3" s="18" t="s">
        <v>125</v>
      </c>
    </row>
    <row r="4" spans="1:11" s="20" customFormat="1" ht="14.25" collapsed="1">
      <c r="A4" s="21">
        <v>1</v>
      </c>
      <c r="B4" s="162" t="s">
        <v>98</v>
      </c>
      <c r="C4" s="163">
        <v>38118</v>
      </c>
      <c r="D4" s="163">
        <v>38182</v>
      </c>
      <c r="E4" s="164">
        <v>0.03285353314127626</v>
      </c>
      <c r="F4" s="164">
        <v>0.017353639970983936</v>
      </c>
      <c r="G4" s="164">
        <v>0.013923916500607314</v>
      </c>
      <c r="H4" s="164">
        <v>0.09807883463271927</v>
      </c>
      <c r="I4" s="164">
        <v>0.028806360028709177</v>
      </c>
      <c r="J4" s="165">
        <v>2.6197071089171446</v>
      </c>
      <c r="K4" s="133">
        <v>0.1402694605860042</v>
      </c>
    </row>
    <row r="5" spans="1:11" s="20" customFormat="1" ht="14.25" collapsed="1">
      <c r="A5" s="21">
        <v>2</v>
      </c>
      <c r="B5" s="162" t="s">
        <v>18</v>
      </c>
      <c r="C5" s="163">
        <v>38492</v>
      </c>
      <c r="D5" s="163">
        <v>38629</v>
      </c>
      <c r="E5" s="164">
        <v>0.023333269201872175</v>
      </c>
      <c r="F5" s="164">
        <v>0.012241159125411238</v>
      </c>
      <c r="G5" s="164">
        <v>0.039993187259748764</v>
      </c>
      <c r="H5" s="164">
        <v>0.05593031742841004</v>
      </c>
      <c r="I5" s="164">
        <v>0.010770046460563787</v>
      </c>
      <c r="J5" s="165">
        <v>-0.6519657007873968</v>
      </c>
      <c r="K5" s="134">
        <v>-0.11580718834107007</v>
      </c>
    </row>
    <row r="6" spans="1:11" s="20" customFormat="1" ht="14.25" collapsed="1">
      <c r="A6" s="21">
        <v>3</v>
      </c>
      <c r="B6" s="162" t="s">
        <v>79</v>
      </c>
      <c r="C6" s="163">
        <v>38828</v>
      </c>
      <c r="D6" s="163">
        <v>39028</v>
      </c>
      <c r="E6" s="164">
        <v>0.01060026605907649</v>
      </c>
      <c r="F6" s="164">
        <v>0.02930860886787423</v>
      </c>
      <c r="G6" s="164">
        <v>0.06287859081763258</v>
      </c>
      <c r="H6" s="164">
        <v>0.14271692170417882</v>
      </c>
      <c r="I6" s="164">
        <v>0.04359653242777983</v>
      </c>
      <c r="J6" s="165">
        <v>1.3619154557641058</v>
      </c>
      <c r="K6" s="134">
        <v>0.12172663708925624</v>
      </c>
    </row>
    <row r="7" spans="1:11" s="20" customFormat="1" ht="14.25" collapsed="1">
      <c r="A7" s="21">
        <v>4</v>
      </c>
      <c r="B7" s="162" t="s">
        <v>105</v>
      </c>
      <c r="C7" s="163">
        <v>38919</v>
      </c>
      <c r="D7" s="163">
        <v>39092</v>
      </c>
      <c r="E7" s="164">
        <v>0.0612126925769747</v>
      </c>
      <c r="F7" s="164">
        <v>0.22181337840165383</v>
      </c>
      <c r="G7" s="164">
        <v>0.24575507623601167</v>
      </c>
      <c r="H7" s="164">
        <v>0.28062690569338766</v>
      </c>
      <c r="I7" s="164">
        <v>0.23122278155827014</v>
      </c>
      <c r="J7" s="165">
        <v>0.5666377474402664</v>
      </c>
      <c r="K7" s="134">
        <v>0.06336653818809035</v>
      </c>
    </row>
    <row r="8" spans="1:11" s="20" customFormat="1" ht="14.25" collapsed="1">
      <c r="A8" s="21">
        <v>5</v>
      </c>
      <c r="B8" s="162" t="s">
        <v>102</v>
      </c>
      <c r="C8" s="163">
        <v>38919</v>
      </c>
      <c r="D8" s="163">
        <v>39092</v>
      </c>
      <c r="E8" s="164">
        <v>0.0686112931223648</v>
      </c>
      <c r="F8" s="164">
        <v>0.23301808871273733</v>
      </c>
      <c r="G8" s="164">
        <v>0.22268810837310338</v>
      </c>
      <c r="H8" s="164">
        <v>0.296802371625156</v>
      </c>
      <c r="I8" s="164">
        <v>0.2405572509586913</v>
      </c>
      <c r="J8" s="165">
        <v>-0.2995904703476472</v>
      </c>
      <c r="K8" s="134">
        <v>-0.04756530591924302</v>
      </c>
    </row>
    <row r="9" spans="1:11" s="20" customFormat="1" ht="14.25" collapsed="1">
      <c r="A9" s="21">
        <v>6</v>
      </c>
      <c r="B9" s="162" t="s">
        <v>163</v>
      </c>
      <c r="C9" s="163">
        <v>38968</v>
      </c>
      <c r="D9" s="163">
        <v>39140</v>
      </c>
      <c r="E9" s="164">
        <v>0.00234057093864104</v>
      </c>
      <c r="F9" s="164">
        <v>0.5944155298532339</v>
      </c>
      <c r="G9" s="164">
        <v>0.6090918407843677</v>
      </c>
      <c r="H9" s="164">
        <v>0.833998830369167</v>
      </c>
      <c r="I9" s="164">
        <v>0.09277880121969284</v>
      </c>
      <c r="J9" s="165">
        <v>-0.13797838458095713</v>
      </c>
      <c r="K9" s="134">
        <v>-0.020479764460320737</v>
      </c>
    </row>
    <row r="10" spans="1:11" s="20" customFormat="1" ht="14.25" collapsed="1">
      <c r="A10" s="21">
        <v>7</v>
      </c>
      <c r="B10" s="162" t="s">
        <v>156</v>
      </c>
      <c r="C10" s="163">
        <v>39066</v>
      </c>
      <c r="D10" s="163">
        <v>39258</v>
      </c>
      <c r="E10" s="164">
        <v>0.008045936489879502</v>
      </c>
      <c r="F10" s="164">
        <v>0.03740375297705478</v>
      </c>
      <c r="G10" s="164">
        <v>0.07593766820893966</v>
      </c>
      <c r="H10" s="164">
        <v>0.2772503818037739</v>
      </c>
      <c r="I10" s="164">
        <v>0.05056290197633784</v>
      </c>
      <c r="J10" s="165">
        <v>1.2853660453043654</v>
      </c>
      <c r="K10" s="134">
        <v>0.12820127935677306</v>
      </c>
    </row>
    <row r="11" spans="1:11" s="20" customFormat="1" ht="14.25" collapsed="1">
      <c r="A11" s="21">
        <v>8</v>
      </c>
      <c r="B11" s="162" t="s">
        <v>110</v>
      </c>
      <c r="C11" s="163">
        <v>39269</v>
      </c>
      <c r="D11" s="163">
        <v>39443</v>
      </c>
      <c r="E11" s="164">
        <v>0.026349583472073723</v>
      </c>
      <c r="F11" s="164">
        <v>0.043138596860758494</v>
      </c>
      <c r="G11" s="164">
        <v>0.044200794611370275</v>
      </c>
      <c r="H11" s="164">
        <v>0.0758454920450169</v>
      </c>
      <c r="I11" s="164">
        <v>0.03749447934036043</v>
      </c>
      <c r="J11" s="165">
        <v>-0.6556897062697633</v>
      </c>
      <c r="K11" s="134">
        <v>-0.15467514052819387</v>
      </c>
    </row>
    <row r="12" spans="1:11" s="20" customFormat="1" ht="14.25" collapsed="1">
      <c r="A12" s="21">
        <v>9</v>
      </c>
      <c r="B12" s="162" t="s">
        <v>21</v>
      </c>
      <c r="C12" s="163">
        <v>39269</v>
      </c>
      <c r="D12" s="163">
        <v>39471</v>
      </c>
      <c r="E12" s="164">
        <v>-0.0018698668091086112</v>
      </c>
      <c r="F12" s="164">
        <v>-0.005496295163499032</v>
      </c>
      <c r="G12" s="164">
        <v>-0.015367523200228161</v>
      </c>
      <c r="H12" s="164">
        <v>-0.03400648059491318</v>
      </c>
      <c r="I12" s="164">
        <v>-0.014305011747974494</v>
      </c>
      <c r="J12" s="165">
        <v>-0.5391084192687645</v>
      </c>
      <c r="K12" s="134">
        <v>-0.11623948362841019</v>
      </c>
    </row>
    <row r="13" spans="1:11" s="20" customFormat="1" ht="14.25" collapsed="1">
      <c r="A13" s="21">
        <v>10</v>
      </c>
      <c r="B13" s="162" t="s">
        <v>22</v>
      </c>
      <c r="C13" s="163">
        <v>39378</v>
      </c>
      <c r="D13" s="163">
        <v>39478</v>
      </c>
      <c r="E13" s="164">
        <v>0.0013942196277259011</v>
      </c>
      <c r="F13" s="164">
        <v>0.010567028931777855</v>
      </c>
      <c r="G13" s="164">
        <v>0.051725982534612136</v>
      </c>
      <c r="H13" s="164">
        <v>0.016510112910835373</v>
      </c>
      <c r="I13" s="164">
        <v>0.011256848729381153</v>
      </c>
      <c r="J13" s="165">
        <v>-0.6619864266033235</v>
      </c>
      <c r="K13" s="134">
        <v>-0.1593384160131045</v>
      </c>
    </row>
    <row r="14" spans="1:11" s="20" customFormat="1" ht="14.25" collapsed="1">
      <c r="A14" s="21">
        <v>11</v>
      </c>
      <c r="B14" s="162" t="s">
        <v>23</v>
      </c>
      <c r="C14" s="163">
        <v>39413</v>
      </c>
      <c r="D14" s="163">
        <v>39589</v>
      </c>
      <c r="E14" s="164">
        <v>-0.004761817497045295</v>
      </c>
      <c r="F14" s="164">
        <v>0.01210252832938119</v>
      </c>
      <c r="G14" s="164">
        <v>0.05881021608811032</v>
      </c>
      <c r="H14" s="164">
        <v>0.15017905213667193</v>
      </c>
      <c r="I14" s="164">
        <v>0.0348210532578066</v>
      </c>
      <c r="J14" s="165">
        <v>0.7287177976189705</v>
      </c>
      <c r="K14" s="134">
        <v>0.09644247541939466</v>
      </c>
    </row>
    <row r="15" spans="1:11" s="20" customFormat="1" ht="14.25" collapsed="1">
      <c r="A15" s="21">
        <v>12</v>
      </c>
      <c r="B15" s="162" t="s">
        <v>25</v>
      </c>
      <c r="C15" s="163">
        <v>39429</v>
      </c>
      <c r="D15" s="163">
        <v>39618</v>
      </c>
      <c r="E15" s="164">
        <v>0.019780912590245503</v>
      </c>
      <c r="F15" s="164">
        <v>0.044970453997410065</v>
      </c>
      <c r="G15" s="164">
        <v>0.06618862088467115</v>
      </c>
      <c r="H15" s="164">
        <v>0.08889275817931863</v>
      </c>
      <c r="I15" s="164">
        <v>0.053703651849762224</v>
      </c>
      <c r="J15" s="165">
        <v>0.017906144455764883</v>
      </c>
      <c r="K15" s="134">
        <v>0.0030302320720485554</v>
      </c>
    </row>
    <row r="16" spans="1:11" s="20" customFormat="1" ht="14.25" collapsed="1">
      <c r="A16" s="21">
        <v>13</v>
      </c>
      <c r="B16" s="162" t="s">
        <v>27</v>
      </c>
      <c r="C16" s="163">
        <v>39429</v>
      </c>
      <c r="D16" s="163">
        <v>39651</v>
      </c>
      <c r="E16" s="164">
        <v>0.010714422581784788</v>
      </c>
      <c r="F16" s="164">
        <v>0.04528202278105309</v>
      </c>
      <c r="G16" s="164">
        <v>-0.008387196004409847</v>
      </c>
      <c r="H16" s="164">
        <v>-0.059394477689520664</v>
      </c>
      <c r="I16" s="164">
        <v>0.08790282988720444</v>
      </c>
      <c r="J16" s="165">
        <v>-0.4498749605609117</v>
      </c>
      <c r="K16" s="134">
        <v>-0.09830239066545021</v>
      </c>
    </row>
    <row r="17" spans="1:11" s="20" customFormat="1" ht="14.25" collapsed="1">
      <c r="A17" s="21">
        <v>14</v>
      </c>
      <c r="B17" s="162" t="s">
        <v>82</v>
      </c>
      <c r="C17" s="163">
        <v>39527</v>
      </c>
      <c r="D17" s="163">
        <v>39715</v>
      </c>
      <c r="E17" s="164">
        <v>0.008921148945118418</v>
      </c>
      <c r="F17" s="164">
        <v>0.016886027910473667</v>
      </c>
      <c r="G17" s="164">
        <v>0.06095344431207805</v>
      </c>
      <c r="H17" s="164">
        <v>0.14726421491296882</v>
      </c>
      <c r="I17" s="164">
        <v>0.03970363082404571</v>
      </c>
      <c r="J17" s="165">
        <v>0.7990503629032251</v>
      </c>
      <c r="K17" s="134">
        <v>0.11056363925333512</v>
      </c>
    </row>
    <row r="18" spans="1:11" s="20" customFormat="1" ht="14.25" collapsed="1">
      <c r="A18" s="21">
        <v>15</v>
      </c>
      <c r="B18" s="162" t="s">
        <v>134</v>
      </c>
      <c r="C18" s="163">
        <v>39630</v>
      </c>
      <c r="D18" s="163">
        <v>39717</v>
      </c>
      <c r="E18" s="164">
        <v>0</v>
      </c>
      <c r="F18" s="164">
        <v>0</v>
      </c>
      <c r="G18" s="164">
        <v>0</v>
      </c>
      <c r="H18" s="164">
        <v>3.695193200980995E-06</v>
      </c>
      <c r="I18" s="164">
        <v>0</v>
      </c>
      <c r="J18" s="165">
        <v>0.3254111198542855</v>
      </c>
      <c r="K18" s="134">
        <v>0.051646357982176205</v>
      </c>
    </row>
    <row r="19" spans="1:11" s="20" customFormat="1" ht="14.25" collapsed="1">
      <c r="A19" s="21">
        <v>16</v>
      </c>
      <c r="B19" s="162" t="s">
        <v>30</v>
      </c>
      <c r="C19" s="163">
        <v>39560</v>
      </c>
      <c r="D19" s="163">
        <v>39770</v>
      </c>
      <c r="E19" s="164">
        <v>0.03821445364355602</v>
      </c>
      <c r="F19" s="164">
        <v>0.14129852966625878</v>
      </c>
      <c r="G19" s="164">
        <v>0.16794218889346957</v>
      </c>
      <c r="H19" s="164">
        <v>0.14002343248087779</v>
      </c>
      <c r="I19" s="164">
        <v>0.1485440363942987</v>
      </c>
      <c r="J19" s="165">
        <v>-0.3144809789812527</v>
      </c>
      <c r="K19" s="134">
        <v>-0.06694325908208965</v>
      </c>
    </row>
    <row r="20" spans="1:11" s="20" customFormat="1" ht="14.25" collapsed="1">
      <c r="A20" s="21">
        <v>17</v>
      </c>
      <c r="B20" s="162" t="s">
        <v>100</v>
      </c>
      <c r="C20" s="163">
        <v>39884</v>
      </c>
      <c r="D20" s="163">
        <v>40001</v>
      </c>
      <c r="E20" s="164">
        <v>0.05402069576884161</v>
      </c>
      <c r="F20" s="164">
        <v>0.0887412596112922</v>
      </c>
      <c r="G20" s="164">
        <v>0.08779718981858431</v>
      </c>
      <c r="H20" s="164">
        <v>0.07095300309656705</v>
      </c>
      <c r="I20" s="164">
        <v>0.09877016972562025</v>
      </c>
      <c r="J20" s="165">
        <v>-0.2783932383628198</v>
      </c>
      <c r="K20" s="134">
        <v>-0.06549841204458995</v>
      </c>
    </row>
    <row r="21" spans="1:11" s="20" customFormat="1" ht="14.25">
      <c r="A21" s="21">
        <v>18</v>
      </c>
      <c r="B21" s="162" t="s">
        <v>32</v>
      </c>
      <c r="C21" s="163">
        <v>40031</v>
      </c>
      <c r="D21" s="163">
        <v>40129</v>
      </c>
      <c r="E21" s="164">
        <v>0.03277014948525325</v>
      </c>
      <c r="F21" s="164">
        <v>0.08521243848661308</v>
      </c>
      <c r="G21" s="164">
        <v>0.10913431553862907</v>
      </c>
      <c r="H21" s="164">
        <v>0.08479625874064767</v>
      </c>
      <c r="I21" s="164">
        <v>0.08488238907647228</v>
      </c>
      <c r="J21" s="165">
        <v>-0.6087221095214617</v>
      </c>
      <c r="K21" s="134">
        <v>-0.18951177410375586</v>
      </c>
    </row>
    <row r="22" spans="1:11" s="20" customFormat="1" ht="14.25">
      <c r="A22" s="21">
        <v>19</v>
      </c>
      <c r="B22" s="162" t="s">
        <v>77</v>
      </c>
      <c r="C22" s="163">
        <v>40253</v>
      </c>
      <c r="D22" s="163">
        <v>40366</v>
      </c>
      <c r="E22" s="164">
        <v>0.059994456243960936</v>
      </c>
      <c r="F22" s="164">
        <v>0.2339246940755011</v>
      </c>
      <c r="G22" s="164">
        <v>0.25141145200702564</v>
      </c>
      <c r="H22" s="164">
        <v>0.33520910226400513</v>
      </c>
      <c r="I22" s="164">
        <v>0.24179837033412577</v>
      </c>
      <c r="J22" s="165">
        <v>-0.2388237461791083</v>
      </c>
      <c r="K22" s="134">
        <v>-0.06900738089481884</v>
      </c>
    </row>
    <row r="23" spans="1:11" s="20" customFormat="1" ht="14.25">
      <c r="A23" s="21">
        <v>20</v>
      </c>
      <c r="B23" s="162" t="s">
        <v>78</v>
      </c>
      <c r="C23" s="163">
        <v>40114</v>
      </c>
      <c r="D23" s="163">
        <v>40401</v>
      </c>
      <c r="E23" s="164">
        <v>0.09599587573211332</v>
      </c>
      <c r="F23" s="164">
        <v>0.3299468030205268</v>
      </c>
      <c r="G23" s="164">
        <v>0.39259571430459816</v>
      </c>
      <c r="H23" s="164">
        <v>0.3794745883291837</v>
      </c>
      <c r="I23" s="164">
        <v>0.3386778130949293</v>
      </c>
      <c r="J23" s="165">
        <v>-0.22775333767643546</v>
      </c>
      <c r="K23" s="134">
        <v>-0.06710807001059405</v>
      </c>
    </row>
    <row r="24" spans="1:11" s="20" customFormat="1" ht="14.25" collapsed="1">
      <c r="A24" s="21">
        <v>21</v>
      </c>
      <c r="B24" s="162" t="s">
        <v>81</v>
      </c>
      <c r="C24" s="163">
        <v>40226</v>
      </c>
      <c r="D24" s="163">
        <v>40430</v>
      </c>
      <c r="E24" s="164">
        <v>0.0110236430830577</v>
      </c>
      <c r="F24" s="164">
        <v>0.02356664819396559</v>
      </c>
      <c r="G24" s="164">
        <v>0.06422930611092048</v>
      </c>
      <c r="H24" s="164">
        <v>0.15002047000939478</v>
      </c>
      <c r="I24" s="164">
        <v>0.04307660170346761</v>
      </c>
      <c r="J24" s="165">
        <v>0.6651415984556048</v>
      </c>
      <c r="K24" s="134">
        <v>0.15032331608194038</v>
      </c>
    </row>
    <row r="25" spans="1:11" s="20" customFormat="1" ht="14.25" collapsed="1">
      <c r="A25" s="21">
        <v>22</v>
      </c>
      <c r="B25" s="162" t="s">
        <v>83</v>
      </c>
      <c r="C25" s="163">
        <v>40268</v>
      </c>
      <c r="D25" s="163">
        <v>40430</v>
      </c>
      <c r="E25" s="164">
        <v>0.03240758321873427</v>
      </c>
      <c r="F25" s="164">
        <v>0.14508630022455193</v>
      </c>
      <c r="G25" s="164">
        <v>0.1684340255667367</v>
      </c>
      <c r="H25" s="164">
        <v>0.14617947678822873</v>
      </c>
      <c r="I25" s="164">
        <v>0.14394269051348396</v>
      </c>
      <c r="J25" s="165">
        <v>-0.6207718852301221</v>
      </c>
      <c r="K25" s="134">
        <v>-0.23378940896083678</v>
      </c>
    </row>
    <row r="26" spans="1:11" s="20" customFormat="1" ht="14.25" collapsed="1">
      <c r="A26" s="21">
        <v>23</v>
      </c>
      <c r="B26" s="162" t="s">
        <v>104</v>
      </c>
      <c r="C26" s="163">
        <v>40427</v>
      </c>
      <c r="D26" s="163">
        <v>40543</v>
      </c>
      <c r="E26" s="164">
        <v>0.027478916947136556</v>
      </c>
      <c r="F26" s="164">
        <v>0.22512911644246958</v>
      </c>
      <c r="G26" s="164">
        <v>0.2466715503592778</v>
      </c>
      <c r="H26" s="164">
        <v>0.29344121286335034</v>
      </c>
      <c r="I26" s="164">
        <v>0.2368671947509211</v>
      </c>
      <c r="J26" s="165">
        <v>0.23932715517241676</v>
      </c>
      <c r="K26" s="134">
        <v>0.06652518742976188</v>
      </c>
    </row>
    <row r="27" spans="1:11" s="20" customFormat="1" ht="14.25" collapsed="1">
      <c r="A27" s="21">
        <v>24</v>
      </c>
      <c r="B27" s="162" t="s">
        <v>137</v>
      </c>
      <c r="C27" s="163">
        <v>40333</v>
      </c>
      <c r="D27" s="163">
        <v>40572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5">
        <v>-0.0740989120000024</v>
      </c>
      <c r="K27" s="134">
        <v>-0.023395585203926372</v>
      </c>
    </row>
    <row r="28" spans="1:11" s="20" customFormat="1" ht="14.25" collapsed="1">
      <c r="A28" s="21">
        <v>25</v>
      </c>
      <c r="B28" s="162" t="s">
        <v>94</v>
      </c>
      <c r="C28" s="163">
        <v>40444</v>
      </c>
      <c r="D28" s="163">
        <v>40638</v>
      </c>
      <c r="E28" s="164">
        <v>0.03148450552533655</v>
      </c>
      <c r="F28" s="164">
        <v>0.21082992291074887</v>
      </c>
      <c r="G28" s="164">
        <v>0.16318610057530325</v>
      </c>
      <c r="H28" s="164">
        <v>0.09683943717828503</v>
      </c>
      <c r="I28" s="164">
        <v>0.2349371386946717</v>
      </c>
      <c r="J28" s="165">
        <v>-0.1298328302929772</v>
      </c>
      <c r="K28" s="134">
        <v>-0.04427156408222499</v>
      </c>
    </row>
    <row r="29" spans="1:11" s="20" customFormat="1" ht="14.25" collapsed="1">
      <c r="A29" s="21">
        <v>26</v>
      </c>
      <c r="B29" s="162" t="s">
        <v>103</v>
      </c>
      <c r="C29" s="163">
        <v>40427</v>
      </c>
      <c r="D29" s="163">
        <v>40708</v>
      </c>
      <c r="E29" s="164">
        <v>0.057488004364078193</v>
      </c>
      <c r="F29" s="164">
        <v>0.23279934187162477</v>
      </c>
      <c r="G29" s="164">
        <v>0.263469061541453</v>
      </c>
      <c r="H29" s="164">
        <v>0.3126346922533263</v>
      </c>
      <c r="I29" s="164">
        <v>0.24727584520521062</v>
      </c>
      <c r="J29" s="165">
        <v>0.629406443189837</v>
      </c>
      <c r="K29" s="134">
        <v>0.1847735209978607</v>
      </c>
    </row>
    <row r="30" spans="1:11" s="20" customFormat="1" ht="14.25" collapsed="1">
      <c r="A30" s="21">
        <v>27</v>
      </c>
      <c r="B30" s="162" t="s">
        <v>112</v>
      </c>
      <c r="C30" s="163">
        <v>40716</v>
      </c>
      <c r="D30" s="163">
        <v>40897</v>
      </c>
      <c r="E30" s="164">
        <v>-0.025291321839252867</v>
      </c>
      <c r="F30" s="164">
        <v>-0.056324159534608675</v>
      </c>
      <c r="G30" s="164">
        <v>-0.036356796487250986</v>
      </c>
      <c r="H30" s="164">
        <v>0.00975767578131892</v>
      </c>
      <c r="I30" s="164">
        <v>-0.04783279977138433</v>
      </c>
      <c r="J30" s="165">
        <v>0.7221766503067395</v>
      </c>
      <c r="K30" s="134">
        <v>0.25881901307607325</v>
      </c>
    </row>
    <row r="31" spans="1:11" s="20" customFormat="1" ht="14.25" collapsed="1">
      <c r="A31" s="21">
        <v>28</v>
      </c>
      <c r="B31" s="162" t="s">
        <v>152</v>
      </c>
      <c r="C31" s="163">
        <v>41026</v>
      </c>
      <c r="D31" s="163">
        <v>41242</v>
      </c>
      <c r="E31" s="164">
        <v>0.04092499049727838</v>
      </c>
      <c r="F31" s="164">
        <v>0.1916819644860881</v>
      </c>
      <c r="G31" s="164">
        <v>0.1819651172037977</v>
      </c>
      <c r="H31" s="164">
        <v>0.20189644960284658</v>
      </c>
      <c r="I31" s="164">
        <v>0.19698742734042285</v>
      </c>
      <c r="J31" s="165">
        <v>0.12831030239560226</v>
      </c>
      <c r="K31" s="134">
        <v>0.08896608960574115</v>
      </c>
    </row>
    <row r="32" spans="1:11" s="20" customFormat="1" ht="14.25" collapsed="1">
      <c r="A32" s="21">
        <v>29</v>
      </c>
      <c r="B32" s="162" t="s">
        <v>157</v>
      </c>
      <c r="C32" s="163">
        <v>41127</v>
      </c>
      <c r="D32" s="163">
        <v>41332</v>
      </c>
      <c r="E32" s="164">
        <v>0.010453658122991705</v>
      </c>
      <c r="F32" s="164">
        <v>0.02783077099229847</v>
      </c>
      <c r="G32" s="164">
        <v>0.0699917487548618</v>
      </c>
      <c r="H32" s="164">
        <v>0.16962579012882273</v>
      </c>
      <c r="I32" s="164">
        <v>0.04628424402135978</v>
      </c>
      <c r="J32" s="165">
        <v>0.22764670103092777</v>
      </c>
      <c r="K32" s="134">
        <v>0.1916261542782216</v>
      </c>
    </row>
    <row r="33" spans="1:12" s="20" customFormat="1" ht="15.75" thickBot="1">
      <c r="A33" s="161"/>
      <c r="B33" s="166" t="s">
        <v>153</v>
      </c>
      <c r="C33" s="167" t="s">
        <v>64</v>
      </c>
      <c r="D33" s="167" t="s">
        <v>64</v>
      </c>
      <c r="E33" s="168">
        <f aca="true" t="shared" si="0" ref="E33:J33">AVERAGE(E4:E32)</f>
        <v>0.025327302594274657</v>
      </c>
      <c r="F33" s="168">
        <f t="shared" si="0"/>
        <v>0.1100940742070219</v>
      </c>
      <c r="G33" s="168">
        <f t="shared" si="0"/>
        <v>0.1261677138480697</v>
      </c>
      <c r="H33" s="168">
        <f t="shared" si="0"/>
        <v>0.1641913972368009</v>
      </c>
      <c r="I33" s="168">
        <f t="shared" si="0"/>
        <v>0.10217528544324933</v>
      </c>
      <c r="J33" s="167" t="s">
        <v>64</v>
      </c>
      <c r="K33" s="167" t="s">
        <v>64</v>
      </c>
      <c r="L33" s="169"/>
    </row>
    <row r="34" spans="1:11" s="20" customFormat="1" ht="14.25">
      <c r="A34" s="190" t="s">
        <v>126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</row>
    <row r="35" spans="1:11" s="20" customFormat="1" ht="15" thickBot="1">
      <c r="A35" s="185" t="s">
        <v>127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</row>
    <row r="36" s="20" customFormat="1" ht="14.25" collapsed="1">
      <c r="J36" s="19"/>
    </row>
    <row r="37" spans="5:10" s="20" customFormat="1" ht="14.25" collapsed="1">
      <c r="E37" s="116"/>
      <c r="J37" s="19"/>
    </row>
    <row r="38" spans="5:10" s="20" customFormat="1" ht="14.25" collapsed="1">
      <c r="E38" s="117"/>
      <c r="J38" s="19"/>
    </row>
    <row r="39" spans="5:10" s="20" customFormat="1" ht="14.25">
      <c r="E39" s="116"/>
      <c r="F39" s="116"/>
      <c r="J39" s="19"/>
    </row>
    <row r="40" spans="5:10" s="20" customFormat="1" ht="14.25" collapsed="1">
      <c r="E40" s="117"/>
      <c r="I40" s="117"/>
      <c r="J40" s="19"/>
    </row>
    <row r="41" s="20" customFormat="1" ht="14.25" collapsed="1"/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 collapsed="1"/>
    <row r="48" s="20" customFormat="1" ht="14.25" collapsed="1"/>
    <row r="49" s="20" customFormat="1" ht="14.25" collapsed="1"/>
    <row r="50" s="20" customFormat="1" ht="14.25" collapsed="1"/>
    <row r="51" s="20" customFormat="1" ht="14.25" collapsed="1"/>
    <row r="52" s="20" customFormat="1" ht="14.25" collapsed="1"/>
    <row r="53" s="20" customFormat="1" ht="14.25" collapsed="1"/>
    <row r="54" s="20" customFormat="1" ht="14.25"/>
    <row r="55" s="20" customFormat="1" ht="14.25"/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  <row r="66" spans="3:8" s="29" customFormat="1" ht="14.25">
      <c r="C66" s="30"/>
      <c r="D66" s="30"/>
      <c r="E66" s="31"/>
      <c r="F66" s="31"/>
      <c r="G66" s="31"/>
      <c r="H66" s="31"/>
    </row>
    <row r="67" spans="3:8" s="29" customFormat="1" ht="14.25">
      <c r="C67" s="30"/>
      <c r="D67" s="30"/>
      <c r="E67" s="31"/>
      <c r="F67" s="31"/>
      <c r="G67" s="31"/>
      <c r="H67" s="31"/>
    </row>
    <row r="68" spans="3:8" s="29" customFormat="1" ht="14.25">
      <c r="C68" s="30"/>
      <c r="D68" s="30"/>
      <c r="E68" s="31"/>
      <c r="F68" s="31"/>
      <c r="G68" s="31"/>
      <c r="H68" s="31"/>
    </row>
    <row r="69" spans="3:8" s="29" customFormat="1" ht="14.25">
      <c r="C69" s="30"/>
      <c r="D69" s="30"/>
      <c r="E69" s="31"/>
      <c r="F69" s="31"/>
      <c r="G69" s="31"/>
      <c r="H69" s="31"/>
    </row>
    <row r="70" spans="3:8" s="29" customFormat="1" ht="14.25">
      <c r="C70" s="30"/>
      <c r="D70" s="30"/>
      <c r="E70" s="31"/>
      <c r="F70" s="31"/>
      <c r="G70" s="31"/>
      <c r="H70" s="31"/>
    </row>
    <row r="71" spans="3:8" s="29" customFormat="1" ht="14.25">
      <c r="C71" s="30"/>
      <c r="D71" s="30"/>
      <c r="E71" s="31"/>
      <c r="F71" s="31"/>
      <c r="G71" s="31"/>
      <c r="H71" s="31"/>
    </row>
    <row r="72" spans="3:8" s="29" customFormat="1" ht="14.25">
      <c r="C72" s="30"/>
      <c r="D72" s="30"/>
      <c r="E72" s="31"/>
      <c r="F72" s="31"/>
      <c r="G72" s="31"/>
      <c r="H72" s="31"/>
    </row>
    <row r="73" spans="3:8" s="29" customFormat="1" ht="14.25">
      <c r="C73" s="30"/>
      <c r="D73" s="30"/>
      <c r="E73" s="31"/>
      <c r="F73" s="31"/>
      <c r="G73" s="31"/>
      <c r="H73" s="31"/>
    </row>
    <row r="74" spans="3:8" s="29" customFormat="1" ht="14.25">
      <c r="C74" s="30"/>
      <c r="D74" s="30"/>
      <c r="E74" s="31"/>
      <c r="F74" s="31"/>
      <c r="G74" s="31"/>
      <c r="H74" s="31"/>
    </row>
    <row r="75" spans="3:8" s="29" customFormat="1" ht="14.25">
      <c r="C75" s="30"/>
      <c r="D75" s="30"/>
      <c r="E75" s="31"/>
      <c r="F75" s="31"/>
      <c r="G75" s="31"/>
      <c r="H75" s="31"/>
    </row>
  </sheetData>
  <mergeCells count="5">
    <mergeCell ref="A35:K35"/>
    <mergeCell ref="A1:I1"/>
    <mergeCell ref="A2:A3"/>
    <mergeCell ref="E2:K2"/>
    <mergeCell ref="A34:K3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9"/>
  <sheetViews>
    <sheetView zoomScale="75" zoomScaleNormal="75" workbookViewId="0" topLeftCell="A1">
      <selection activeCell="G30" sqref="G30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120</v>
      </c>
      <c r="B1" s="191"/>
      <c r="C1" s="191"/>
      <c r="D1" s="191"/>
      <c r="E1" s="191"/>
      <c r="F1" s="191"/>
      <c r="G1" s="191"/>
    </row>
    <row r="2" spans="1:7" ht="15.75" thickBot="1">
      <c r="A2" s="187" t="s">
        <v>52</v>
      </c>
      <c r="B2" s="98"/>
      <c r="C2" s="192" t="s">
        <v>34</v>
      </c>
      <c r="D2" s="193"/>
      <c r="E2" s="192" t="s">
        <v>35</v>
      </c>
      <c r="F2" s="193"/>
      <c r="G2" s="99"/>
    </row>
    <row r="3" spans="1:7" ht="45.75" thickBot="1">
      <c r="A3" s="188"/>
      <c r="B3" s="42" t="s">
        <v>33</v>
      </c>
      <c r="C3" s="35" t="s">
        <v>66</v>
      </c>
      <c r="D3" s="35" t="s">
        <v>36</v>
      </c>
      <c r="E3" s="35" t="s">
        <v>37</v>
      </c>
      <c r="F3" s="35" t="s">
        <v>36</v>
      </c>
      <c r="G3" s="36" t="s">
        <v>133</v>
      </c>
    </row>
    <row r="4" spans="1:8" ht="15" customHeight="1">
      <c r="A4" s="21">
        <v>1</v>
      </c>
      <c r="B4" s="37" t="s">
        <v>152</v>
      </c>
      <c r="C4" s="38">
        <v>135.84620999999996</v>
      </c>
      <c r="D4" s="104">
        <v>0.08554621193292808</v>
      </c>
      <c r="E4" s="39">
        <v>628</v>
      </c>
      <c r="F4" s="104">
        <v>0.04286689419795222</v>
      </c>
      <c r="G4" s="40">
        <v>71.66025478715467</v>
      </c>
      <c r="H4" s="57"/>
    </row>
    <row r="5" spans="1:8" ht="14.25" customHeight="1">
      <c r="A5" s="21">
        <v>2</v>
      </c>
      <c r="B5" s="37" t="s">
        <v>30</v>
      </c>
      <c r="C5" s="38">
        <v>80.33184999999997</v>
      </c>
      <c r="D5" s="104">
        <v>0.1247944465466569</v>
      </c>
      <c r="E5" s="39">
        <v>813</v>
      </c>
      <c r="F5" s="104">
        <v>0.08339316853010566</v>
      </c>
      <c r="G5" s="40">
        <v>56.01576904505415</v>
      </c>
      <c r="H5" s="57"/>
    </row>
    <row r="6" spans="1:7" ht="14.25">
      <c r="A6" s="21">
        <v>3</v>
      </c>
      <c r="B6" s="37" t="s">
        <v>83</v>
      </c>
      <c r="C6" s="38">
        <v>24.511260000000007</v>
      </c>
      <c r="D6" s="104">
        <v>0.14215862370151358</v>
      </c>
      <c r="E6" s="39">
        <v>499</v>
      </c>
      <c r="F6" s="104">
        <v>0.10630592245419684</v>
      </c>
      <c r="G6" s="40">
        <v>19.370417786536013</v>
      </c>
    </row>
    <row r="7" spans="1:7" ht="14.25">
      <c r="A7" s="21">
        <v>4</v>
      </c>
      <c r="B7" s="37" t="s">
        <v>32</v>
      </c>
      <c r="C7" s="38">
        <v>70.53008000000007</v>
      </c>
      <c r="D7" s="104">
        <v>0.03688289664313888</v>
      </c>
      <c r="E7" s="39">
        <v>201</v>
      </c>
      <c r="F7" s="104">
        <v>0.003982248286246384</v>
      </c>
      <c r="G7" s="40">
        <v>8.092361547331294</v>
      </c>
    </row>
    <row r="8" spans="1:7" ht="14.25">
      <c r="A8" s="21">
        <v>5</v>
      </c>
      <c r="B8" s="37" t="s">
        <v>100</v>
      </c>
      <c r="C8" s="38">
        <v>191.17353000000026</v>
      </c>
      <c r="D8" s="104">
        <v>0.056139756275145024</v>
      </c>
      <c r="E8" s="39">
        <v>10</v>
      </c>
      <c r="F8" s="104">
        <v>0.002010454362685967</v>
      </c>
      <c r="G8" s="40">
        <v>6.521209540249</v>
      </c>
    </row>
    <row r="9" spans="1:7" ht="14.25">
      <c r="A9" s="21">
        <v>6</v>
      </c>
      <c r="B9" s="37" t="s">
        <v>78</v>
      </c>
      <c r="C9" s="38">
        <v>311.47939999999994</v>
      </c>
      <c r="D9" s="104">
        <v>0.09599587573210709</v>
      </c>
      <c r="E9" s="39">
        <v>0</v>
      </c>
      <c r="F9" s="104">
        <v>0</v>
      </c>
      <c r="G9" s="40">
        <v>0</v>
      </c>
    </row>
    <row r="10" spans="1:8" ht="14.25">
      <c r="A10" s="21">
        <v>7</v>
      </c>
      <c r="B10" s="37" t="s">
        <v>103</v>
      </c>
      <c r="C10" s="38">
        <v>125.51657000000029</v>
      </c>
      <c r="D10" s="104">
        <v>0.05748800436407813</v>
      </c>
      <c r="E10" s="39">
        <v>0</v>
      </c>
      <c r="F10" s="104">
        <v>0</v>
      </c>
      <c r="G10" s="40">
        <v>0</v>
      </c>
      <c r="H10" s="57"/>
    </row>
    <row r="11" spans="1:7" ht="14.25">
      <c r="A11" s="21">
        <v>8</v>
      </c>
      <c r="B11" s="37" t="s">
        <v>105</v>
      </c>
      <c r="C11" s="38">
        <v>52.954789999999925</v>
      </c>
      <c r="D11" s="104">
        <v>0.06121269257698681</v>
      </c>
      <c r="E11" s="39">
        <v>0</v>
      </c>
      <c r="F11" s="104">
        <v>0</v>
      </c>
      <c r="G11" s="40">
        <v>0</v>
      </c>
    </row>
    <row r="12" spans="1:7" ht="14.25">
      <c r="A12" s="21">
        <v>9</v>
      </c>
      <c r="B12" s="37" t="s">
        <v>104</v>
      </c>
      <c r="C12" s="38">
        <v>46.13727000000002</v>
      </c>
      <c r="D12" s="104">
        <v>0.027478916947134686</v>
      </c>
      <c r="E12" s="39">
        <v>0</v>
      </c>
      <c r="F12" s="104">
        <v>0</v>
      </c>
      <c r="G12" s="40">
        <v>0</v>
      </c>
    </row>
    <row r="13" spans="1:7" ht="14.25">
      <c r="A13" s="21">
        <v>10</v>
      </c>
      <c r="B13" s="37" t="s">
        <v>81</v>
      </c>
      <c r="C13" s="38">
        <v>23.511740000000223</v>
      </c>
      <c r="D13" s="104">
        <v>0.011023643083047291</v>
      </c>
      <c r="E13" s="39">
        <v>0</v>
      </c>
      <c r="F13" s="104">
        <v>0</v>
      </c>
      <c r="G13" s="40">
        <v>0</v>
      </c>
    </row>
    <row r="14" spans="1:7" ht="14.25">
      <c r="A14" s="21">
        <v>11</v>
      </c>
      <c r="B14" s="37" t="s">
        <v>18</v>
      </c>
      <c r="C14" s="38">
        <v>20.156459999999964</v>
      </c>
      <c r="D14" s="104">
        <v>0.023333269201877976</v>
      </c>
      <c r="E14" s="39">
        <v>0</v>
      </c>
      <c r="F14" s="104">
        <v>0</v>
      </c>
      <c r="G14" s="40">
        <v>0</v>
      </c>
    </row>
    <row r="15" spans="1:7" ht="14.25">
      <c r="A15" s="21">
        <v>12</v>
      </c>
      <c r="B15" s="37" t="s">
        <v>25</v>
      </c>
      <c r="C15" s="38">
        <v>19.408890000000014</v>
      </c>
      <c r="D15" s="104">
        <v>0.019780912590221193</v>
      </c>
      <c r="E15" s="39">
        <v>0</v>
      </c>
      <c r="F15" s="104">
        <v>0</v>
      </c>
      <c r="G15" s="40">
        <v>0</v>
      </c>
    </row>
    <row r="16" spans="1:7" ht="14.25">
      <c r="A16" s="21">
        <v>13</v>
      </c>
      <c r="B16" s="37" t="s">
        <v>110</v>
      </c>
      <c r="C16" s="38">
        <v>13.421919999999984</v>
      </c>
      <c r="D16" s="104">
        <v>0.026349583472088902</v>
      </c>
      <c r="E16" s="39">
        <v>0</v>
      </c>
      <c r="F16" s="104">
        <v>0</v>
      </c>
      <c r="G16" s="40">
        <v>0</v>
      </c>
    </row>
    <row r="17" spans="1:7" ht="14.25">
      <c r="A17" s="21">
        <v>14</v>
      </c>
      <c r="B17" s="37" t="s">
        <v>82</v>
      </c>
      <c r="C17" s="38">
        <v>7.890209999999963</v>
      </c>
      <c r="D17" s="104">
        <v>0.008921148945110088</v>
      </c>
      <c r="E17" s="39">
        <v>0</v>
      </c>
      <c r="F17" s="104">
        <v>0</v>
      </c>
      <c r="G17" s="40">
        <v>0</v>
      </c>
    </row>
    <row r="18" spans="1:7" ht="14.25">
      <c r="A18" s="21">
        <v>15</v>
      </c>
      <c r="B18" s="37" t="s">
        <v>27</v>
      </c>
      <c r="C18" s="38">
        <v>6.654070000000065</v>
      </c>
      <c r="D18" s="104">
        <v>0.010714422581784877</v>
      </c>
      <c r="E18" s="39">
        <v>0</v>
      </c>
      <c r="F18" s="104">
        <v>0</v>
      </c>
      <c r="G18" s="40">
        <v>0</v>
      </c>
    </row>
    <row r="19" spans="1:7" ht="14.25">
      <c r="A19" s="21">
        <v>16</v>
      </c>
      <c r="B19" s="37" t="s">
        <v>22</v>
      </c>
      <c r="C19" s="38">
        <v>4.953159999999683</v>
      </c>
      <c r="D19" s="104">
        <v>0.0013942196277319321</v>
      </c>
      <c r="E19" s="39">
        <v>0</v>
      </c>
      <c r="F19" s="104">
        <v>0</v>
      </c>
      <c r="G19" s="40">
        <v>0</v>
      </c>
    </row>
    <row r="20" spans="1:7" ht="14.25">
      <c r="A20" s="21">
        <v>17</v>
      </c>
      <c r="B20" s="37" t="s">
        <v>163</v>
      </c>
      <c r="C20" s="38">
        <v>1.7989389000000666</v>
      </c>
      <c r="D20" s="104">
        <v>0.0023405709386465586</v>
      </c>
      <c r="E20" s="39">
        <v>0</v>
      </c>
      <c r="F20" s="104">
        <v>0</v>
      </c>
      <c r="G20" s="40">
        <v>0</v>
      </c>
    </row>
    <row r="21" spans="1:7" ht="13.5" customHeight="1">
      <c r="A21" s="21">
        <v>18</v>
      </c>
      <c r="B21" s="37" t="s">
        <v>134</v>
      </c>
      <c r="C21" s="38">
        <v>0</v>
      </c>
      <c r="D21" s="104">
        <v>0</v>
      </c>
      <c r="E21" s="39">
        <v>0</v>
      </c>
      <c r="F21" s="104">
        <v>0</v>
      </c>
      <c r="G21" s="40">
        <v>0</v>
      </c>
    </row>
    <row r="22" spans="1:7" ht="14.25">
      <c r="A22" s="21">
        <v>19</v>
      </c>
      <c r="B22" s="37" t="s">
        <v>137</v>
      </c>
      <c r="C22" s="38">
        <v>0</v>
      </c>
      <c r="D22" s="104">
        <v>0</v>
      </c>
      <c r="E22" s="39">
        <v>0</v>
      </c>
      <c r="F22" s="104">
        <v>0</v>
      </c>
      <c r="G22" s="40">
        <v>0</v>
      </c>
    </row>
    <row r="23" spans="1:7" ht="14.25">
      <c r="A23" s="21">
        <v>20</v>
      </c>
      <c r="B23" s="37" t="s">
        <v>21</v>
      </c>
      <c r="C23" s="38">
        <v>-2.3946100000001027</v>
      </c>
      <c r="D23" s="104">
        <v>-0.0018698668091298148</v>
      </c>
      <c r="E23" s="39">
        <v>0</v>
      </c>
      <c r="F23" s="104">
        <v>0</v>
      </c>
      <c r="G23" s="40">
        <v>0</v>
      </c>
    </row>
    <row r="24" spans="1:7" ht="14.25">
      <c r="A24" s="21">
        <v>21</v>
      </c>
      <c r="B24" s="37" t="s">
        <v>79</v>
      </c>
      <c r="C24" s="38">
        <v>16.1445</v>
      </c>
      <c r="D24" s="104">
        <v>0.009247387523526366</v>
      </c>
      <c r="E24" s="39">
        <v>-1</v>
      </c>
      <c r="F24" s="104">
        <v>-0.0013386880856760374</v>
      </c>
      <c r="G24" s="40">
        <v>-2.3416487550201097</v>
      </c>
    </row>
    <row r="25" spans="1:7" ht="14.25">
      <c r="A25" s="21">
        <v>22</v>
      </c>
      <c r="B25" s="37" t="s">
        <v>112</v>
      </c>
      <c r="C25" s="38">
        <v>-39.95306000000006</v>
      </c>
      <c r="D25" s="104">
        <v>-0.02767738959484538</v>
      </c>
      <c r="E25" s="39">
        <v>-2</v>
      </c>
      <c r="F25" s="104">
        <v>-0.0024479804161566705</v>
      </c>
      <c r="G25" s="40">
        <v>-3.4861271271479044</v>
      </c>
    </row>
    <row r="26" spans="1:7" ht="14.25">
      <c r="A26" s="21">
        <v>23</v>
      </c>
      <c r="B26" s="37" t="s">
        <v>102</v>
      </c>
      <c r="C26" s="38">
        <v>59.41735999999999</v>
      </c>
      <c r="D26" s="104">
        <v>0.06137628098206659</v>
      </c>
      <c r="E26" s="39">
        <v>-10</v>
      </c>
      <c r="F26" s="104">
        <v>-0.006770480704129994</v>
      </c>
      <c r="G26" s="40">
        <v>-6.762172850372384</v>
      </c>
    </row>
    <row r="27" spans="1:7" ht="14.25">
      <c r="A27" s="21">
        <v>24</v>
      </c>
      <c r="B27" s="37" t="s">
        <v>77</v>
      </c>
      <c r="C27" s="38">
        <v>126.57075</v>
      </c>
      <c r="D27" s="104">
        <v>0.05477318188484658</v>
      </c>
      <c r="E27" s="39">
        <v>-15851</v>
      </c>
      <c r="F27" s="104">
        <v>-0.004925756288954914</v>
      </c>
      <c r="G27" s="40">
        <v>-11.903900901002151</v>
      </c>
    </row>
    <row r="28" spans="1:7" ht="14.25">
      <c r="A28" s="21">
        <v>25</v>
      </c>
      <c r="B28" s="37" t="s">
        <v>98</v>
      </c>
      <c r="C28" s="38">
        <v>612.0871299999989</v>
      </c>
      <c r="D28" s="104">
        <v>0.03196508137501988</v>
      </c>
      <c r="E28" s="39">
        <v>-47</v>
      </c>
      <c r="F28" s="104">
        <v>-0.0008601914383498966</v>
      </c>
      <c r="G28" s="40">
        <v>-17.034381998454776</v>
      </c>
    </row>
    <row r="29" spans="1:7" ht="14.25">
      <c r="A29" s="21">
        <v>26</v>
      </c>
      <c r="B29" s="37" t="s">
        <v>94</v>
      </c>
      <c r="C29" s="38">
        <v>31.17587999999989</v>
      </c>
      <c r="D29" s="104">
        <v>0.020205287312922475</v>
      </c>
      <c r="E29" s="39">
        <v>-20</v>
      </c>
      <c r="F29" s="104">
        <v>-0.010934937124111536</v>
      </c>
      <c r="G29" s="40">
        <v>-17.595095376651113</v>
      </c>
    </row>
    <row r="30" spans="1:7" ht="14.25">
      <c r="A30" s="21">
        <v>27</v>
      </c>
      <c r="B30" s="37" t="s">
        <v>156</v>
      </c>
      <c r="C30" s="38">
        <v>-31.627889999999667</v>
      </c>
      <c r="D30" s="104">
        <v>-0.0064886793385480444</v>
      </c>
      <c r="E30" s="39">
        <v>-31</v>
      </c>
      <c r="F30" s="104">
        <v>-0.01441860465116279</v>
      </c>
      <c r="G30" s="40">
        <v>-70.66366155813927</v>
      </c>
    </row>
    <row r="31" spans="1:7" ht="14.25">
      <c r="A31" s="21">
        <v>28</v>
      </c>
      <c r="B31" s="37" t="s">
        <v>157</v>
      </c>
      <c r="C31" s="38">
        <v>-216.19234000000003</v>
      </c>
      <c r="D31" s="104">
        <v>-0.31218242218996195</v>
      </c>
      <c r="E31" s="39">
        <v>-182</v>
      </c>
      <c r="F31" s="104">
        <v>-0.3192982456140351</v>
      </c>
      <c r="G31" s="40">
        <v>-223.10960062530623</v>
      </c>
    </row>
    <row r="32" spans="1:7" ht="14.25">
      <c r="A32" s="21">
        <v>29</v>
      </c>
      <c r="B32" s="37" t="s">
        <v>23</v>
      </c>
      <c r="C32" s="38">
        <v>-10329.17836</v>
      </c>
      <c r="D32" s="104">
        <v>-0.617828537918837</v>
      </c>
      <c r="E32" s="39">
        <v>-5929</v>
      </c>
      <c r="F32" s="104">
        <v>-0.616</v>
      </c>
      <c r="G32" s="40">
        <v>-10246.065382843992</v>
      </c>
    </row>
    <row r="33" spans="1:8" ht="15.75" thickBot="1">
      <c r="A33" s="97"/>
      <c r="B33" s="100" t="s">
        <v>63</v>
      </c>
      <c r="C33" s="101">
        <f>SUM(C4:C32)</f>
        <v>-8637.6742911</v>
      </c>
      <c r="D33" s="105">
        <v>-0.09929879672237504</v>
      </c>
      <c r="E33" s="102">
        <f>SUM(E4:E32)</f>
        <v>-19922</v>
      </c>
      <c r="F33" s="105">
        <v>-0.005659718582269189</v>
      </c>
      <c r="G33" s="103">
        <f>SUM(G4:G32)</f>
        <v>-10437.301959329761</v>
      </c>
      <c r="H33" s="57"/>
    </row>
    <row r="34" spans="2:8" ht="14.25">
      <c r="B34" s="73"/>
      <c r="C34" s="74"/>
      <c r="D34" s="75"/>
      <c r="E34" s="76"/>
      <c r="F34" s="75"/>
      <c r="G34" s="74"/>
      <c r="H34" s="57"/>
    </row>
    <row r="53" spans="2:5" ht="15">
      <c r="B53" s="65"/>
      <c r="C53" s="66"/>
      <c r="D53" s="67"/>
      <c r="E53" s="68"/>
    </row>
    <row r="54" spans="2:5" ht="15">
      <c r="B54" s="65"/>
      <c r="C54" s="66"/>
      <c r="D54" s="67"/>
      <c r="E54" s="68"/>
    </row>
    <row r="55" spans="2:5" ht="15">
      <c r="B55" s="65"/>
      <c r="C55" s="66"/>
      <c r="D55" s="67"/>
      <c r="E55" s="68"/>
    </row>
    <row r="56" spans="2:5" ht="15">
      <c r="B56" s="65"/>
      <c r="C56" s="66"/>
      <c r="D56" s="67"/>
      <c r="E56" s="68"/>
    </row>
    <row r="57" spans="2:5" ht="15">
      <c r="B57" s="65"/>
      <c r="C57" s="66"/>
      <c r="D57" s="67"/>
      <c r="E57" s="68"/>
    </row>
    <row r="58" spans="2:5" ht="15">
      <c r="B58" s="65"/>
      <c r="C58" s="66"/>
      <c r="D58" s="67"/>
      <c r="E58" s="68"/>
    </row>
    <row r="59" spans="2:5" ht="15.75" thickBot="1">
      <c r="B59" s="87"/>
      <c r="C59" s="87"/>
      <c r="D59" s="87"/>
      <c r="E59" s="87"/>
    </row>
    <row r="62" ht="14.25" customHeight="1"/>
    <row r="63" ht="14.25">
      <c r="F63" s="57"/>
    </row>
    <row r="65" ht="14.25">
      <c r="F65"/>
    </row>
    <row r="66" ht="14.25">
      <c r="F66"/>
    </row>
    <row r="67" spans="2:6" ht="30.75" thickBot="1">
      <c r="B67" s="42" t="s">
        <v>33</v>
      </c>
      <c r="C67" s="35" t="s">
        <v>71</v>
      </c>
      <c r="D67" s="35" t="s">
        <v>72</v>
      </c>
      <c r="E67" s="64" t="s">
        <v>67</v>
      </c>
      <c r="F67"/>
    </row>
    <row r="68" spans="2:5" ht="14.25">
      <c r="B68" s="37" t="str">
        <f aca="true" t="shared" si="0" ref="B68:D72">B4</f>
        <v>КІНТО-Казначейський</v>
      </c>
      <c r="C68" s="38">
        <f t="shared" si="0"/>
        <v>135.84620999999996</v>
      </c>
      <c r="D68" s="104">
        <f t="shared" si="0"/>
        <v>0.08554621193292808</v>
      </c>
      <c r="E68" s="40">
        <f>G4</f>
        <v>71.66025478715467</v>
      </c>
    </row>
    <row r="69" spans="2:5" ht="14.25">
      <c r="B69" s="37" t="str">
        <f t="shared" si="0"/>
        <v>Надбання</v>
      </c>
      <c r="C69" s="38">
        <f t="shared" si="0"/>
        <v>80.33184999999997</v>
      </c>
      <c r="D69" s="104">
        <f t="shared" si="0"/>
        <v>0.1247944465466569</v>
      </c>
      <c r="E69" s="40">
        <f>G5</f>
        <v>56.01576904505415</v>
      </c>
    </row>
    <row r="70" spans="2:5" ht="14.25">
      <c r="B70" s="37" t="str">
        <f t="shared" si="0"/>
        <v>АРТ Індексний</v>
      </c>
      <c r="C70" s="38">
        <f t="shared" si="0"/>
        <v>24.511260000000007</v>
      </c>
      <c r="D70" s="104">
        <f t="shared" si="0"/>
        <v>0.14215862370151358</v>
      </c>
      <c r="E70" s="40">
        <f>G6</f>
        <v>19.370417786536013</v>
      </c>
    </row>
    <row r="71" spans="2:5" ht="14.25">
      <c r="B71" s="37" t="str">
        <f t="shared" si="0"/>
        <v>Аргентум</v>
      </c>
      <c r="C71" s="38">
        <f t="shared" si="0"/>
        <v>70.53008000000007</v>
      </c>
      <c r="D71" s="104">
        <f t="shared" si="0"/>
        <v>0.03688289664313888</v>
      </c>
      <c r="E71" s="40">
        <f>G7</f>
        <v>8.092361547331294</v>
      </c>
    </row>
    <row r="72" spans="2:5" ht="14.25">
      <c r="B72" s="137" t="str">
        <f t="shared" si="0"/>
        <v>КІНТО-Еквіті</v>
      </c>
      <c r="C72" s="138">
        <f t="shared" si="0"/>
        <v>191.17353000000026</v>
      </c>
      <c r="D72" s="139">
        <f t="shared" si="0"/>
        <v>0.056139756275145024</v>
      </c>
      <c r="E72" s="140">
        <f>G8</f>
        <v>6.521209540249</v>
      </c>
    </row>
    <row r="73" spans="2:5" ht="14.25">
      <c r="B73" s="136" t="str">
        <f aca="true" t="shared" si="1" ref="B73:D77">B28</f>
        <v>КІНТО-Класичний</v>
      </c>
      <c r="C73" s="38">
        <f t="shared" si="1"/>
        <v>612.0871299999989</v>
      </c>
      <c r="D73" s="104">
        <f t="shared" si="1"/>
        <v>0.03196508137501988</v>
      </c>
      <c r="E73" s="40">
        <f>G28</f>
        <v>-17.034381998454776</v>
      </c>
    </row>
    <row r="74" spans="2:5" ht="14.25">
      <c r="B74" s="136" t="str">
        <f t="shared" si="1"/>
        <v>ВСІ</v>
      </c>
      <c r="C74" s="38">
        <f t="shared" si="1"/>
        <v>31.17587999999989</v>
      </c>
      <c r="D74" s="104">
        <f t="shared" si="1"/>
        <v>0.020205287312922475</v>
      </c>
      <c r="E74" s="40">
        <f>G29</f>
        <v>-17.595095376651113</v>
      </c>
    </row>
    <row r="75" spans="2:5" ht="14.25">
      <c r="B75" s="136" t="str">
        <f t="shared" si="1"/>
        <v>ФІДО Фонд Облігаційний</v>
      </c>
      <c r="C75" s="38">
        <f t="shared" si="1"/>
        <v>-31.627889999999667</v>
      </c>
      <c r="D75" s="104">
        <f t="shared" si="1"/>
        <v>-0.0064886793385480444</v>
      </c>
      <c r="E75" s="40">
        <f>G30</f>
        <v>-70.66366155813927</v>
      </c>
    </row>
    <row r="76" spans="2:5" ht="14.25">
      <c r="B76" s="136" t="str">
        <f t="shared" si="1"/>
        <v>ОТП Облігаційний</v>
      </c>
      <c r="C76" s="38">
        <f t="shared" si="1"/>
        <v>-216.19234000000003</v>
      </c>
      <c r="D76" s="104">
        <f t="shared" si="1"/>
        <v>-0.31218242218996195</v>
      </c>
      <c r="E76" s="40">
        <f>G31</f>
        <v>-223.10960062530623</v>
      </c>
    </row>
    <row r="77" spans="2:5" ht="14.25">
      <c r="B77" s="136" t="str">
        <f t="shared" si="1"/>
        <v>ОТП Класичний</v>
      </c>
      <c r="C77" s="38">
        <f t="shared" si="1"/>
        <v>-10329.17836</v>
      </c>
      <c r="D77" s="104">
        <f t="shared" si="1"/>
        <v>-0.617828537918837</v>
      </c>
      <c r="E77" s="40">
        <f>G32</f>
        <v>-10246.065382843992</v>
      </c>
    </row>
    <row r="78" spans="2:5" ht="14.25">
      <c r="B78" s="147" t="s">
        <v>70</v>
      </c>
      <c r="C78" s="148">
        <f>C33-SUM(C68:C77)</f>
        <v>793.6683589000004</v>
      </c>
      <c r="D78" s="149"/>
      <c r="E78" s="148">
        <f>G33-SUM(E68:E77)</f>
        <v>-24.493849633543505</v>
      </c>
    </row>
    <row r="79" spans="2:5" ht="15">
      <c r="B79" s="145" t="s">
        <v>63</v>
      </c>
      <c r="C79" s="146">
        <f>SUM(C68:C78)</f>
        <v>-8637.6742911</v>
      </c>
      <c r="D79" s="146"/>
      <c r="E79" s="146">
        <f>SUM(E68:E78)</f>
        <v>-10437.301959329761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19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1" t="s">
        <v>33</v>
      </c>
      <c r="B1" s="72" t="s">
        <v>115</v>
      </c>
      <c r="C1" s="10"/>
    </row>
    <row r="2" spans="1:3" ht="14.25">
      <c r="A2" s="170" t="s">
        <v>112</v>
      </c>
      <c r="B2" s="171">
        <v>-0.025291321839252867</v>
      </c>
      <c r="C2" s="10"/>
    </row>
    <row r="3" spans="1:3" ht="14.25">
      <c r="A3" s="150" t="s">
        <v>23</v>
      </c>
      <c r="B3" s="157">
        <v>-0.004761817497045295</v>
      </c>
      <c r="C3" s="10"/>
    </row>
    <row r="4" spans="1:3" ht="14.25">
      <c r="A4" s="150" t="s">
        <v>21</v>
      </c>
      <c r="B4" s="157">
        <v>-0.0018698668091086112</v>
      </c>
      <c r="C4" s="10"/>
    </row>
    <row r="5" spans="1:3" ht="14.25">
      <c r="A5" s="150" t="s">
        <v>134</v>
      </c>
      <c r="B5" s="158">
        <v>0</v>
      </c>
      <c r="C5" s="10"/>
    </row>
    <row r="6" spans="1:3" ht="14.25">
      <c r="A6" s="150" t="s">
        <v>137</v>
      </c>
      <c r="B6" s="158">
        <v>0</v>
      </c>
      <c r="C6" s="10"/>
    </row>
    <row r="7" spans="1:3" ht="14.25">
      <c r="A7" s="150" t="s">
        <v>22</v>
      </c>
      <c r="B7" s="158">
        <v>0.0013942196277259011</v>
      </c>
      <c r="C7" s="10"/>
    </row>
    <row r="8" spans="1:3" ht="14.25">
      <c r="A8" s="151" t="s">
        <v>163</v>
      </c>
      <c r="B8" s="159">
        <v>0.00234057093864104</v>
      </c>
      <c r="C8" s="10"/>
    </row>
    <row r="9" spans="1:3" ht="14.25">
      <c r="A9" s="150" t="s">
        <v>156</v>
      </c>
      <c r="B9" s="158">
        <v>0.008045936489879502</v>
      </c>
      <c r="C9" s="10"/>
    </row>
    <row r="10" spans="1:3" ht="14.25">
      <c r="A10" s="151" t="s">
        <v>82</v>
      </c>
      <c r="B10" s="159">
        <v>0.008921148945118418</v>
      </c>
      <c r="C10" s="10"/>
    </row>
    <row r="11" spans="1:3" ht="14.25">
      <c r="A11" s="150" t="s">
        <v>157</v>
      </c>
      <c r="B11" s="158">
        <v>0.010453658122991705</v>
      </c>
      <c r="C11" s="10"/>
    </row>
    <row r="12" spans="1:3" ht="14.25">
      <c r="A12" s="150" t="s">
        <v>79</v>
      </c>
      <c r="B12" s="158">
        <v>0.01060026605907649</v>
      </c>
      <c r="C12" s="10"/>
    </row>
    <row r="13" spans="1:3" ht="14.25">
      <c r="A13" s="150" t="s">
        <v>27</v>
      </c>
      <c r="B13" s="158">
        <v>0.010714422581784788</v>
      </c>
      <c r="C13" s="10"/>
    </row>
    <row r="14" spans="1:3" ht="14.25">
      <c r="A14" s="150" t="s">
        <v>81</v>
      </c>
      <c r="B14" s="158">
        <v>0.0110236430830577</v>
      </c>
      <c r="C14" s="10"/>
    </row>
    <row r="15" spans="1:3" ht="14.25">
      <c r="A15" s="150" t="s">
        <v>25</v>
      </c>
      <c r="B15" s="158">
        <v>0.019780912590245503</v>
      </c>
      <c r="C15" s="10"/>
    </row>
    <row r="16" spans="1:3" ht="14.25">
      <c r="A16" s="150" t="s">
        <v>18</v>
      </c>
      <c r="B16" s="158">
        <v>0.023333269201872175</v>
      </c>
      <c r="C16" s="10"/>
    </row>
    <row r="17" spans="1:3" ht="14.25">
      <c r="A17" s="150" t="s">
        <v>110</v>
      </c>
      <c r="B17" s="158">
        <v>0.026349583472073723</v>
      </c>
      <c r="C17" s="10"/>
    </row>
    <row r="18" spans="1:3" ht="14.25">
      <c r="A18" s="150" t="s">
        <v>104</v>
      </c>
      <c r="B18" s="158">
        <v>0.027478916947136556</v>
      </c>
      <c r="C18" s="10"/>
    </row>
    <row r="19" spans="1:3" ht="14.25">
      <c r="A19" s="150" t="s">
        <v>94</v>
      </c>
      <c r="B19" s="158">
        <v>0.03148450552533655</v>
      </c>
      <c r="C19" s="10"/>
    </row>
    <row r="20" spans="1:3" ht="14.25">
      <c r="A20" s="150" t="s">
        <v>83</v>
      </c>
      <c r="B20" s="158">
        <v>0.03240758321873427</v>
      </c>
      <c r="C20" s="10"/>
    </row>
    <row r="21" spans="1:3" ht="14.25">
      <c r="A21" s="150" t="s">
        <v>32</v>
      </c>
      <c r="B21" s="158">
        <v>0.03277014948525325</v>
      </c>
      <c r="C21" s="10"/>
    </row>
    <row r="22" spans="1:3" ht="14.25">
      <c r="A22" s="150" t="s">
        <v>98</v>
      </c>
      <c r="B22" s="158">
        <v>0.03285353314127626</v>
      </c>
      <c r="C22" s="10"/>
    </row>
    <row r="23" spans="1:3" ht="14.25">
      <c r="A23" s="150" t="s">
        <v>30</v>
      </c>
      <c r="B23" s="158">
        <v>0.03821445364355602</v>
      </c>
      <c r="C23" s="10"/>
    </row>
    <row r="24" spans="1:3" ht="14.25">
      <c r="A24" s="150" t="s">
        <v>152</v>
      </c>
      <c r="B24" s="158">
        <v>0.04092499049727838</v>
      </c>
      <c r="C24" s="10"/>
    </row>
    <row r="25" spans="1:3" ht="14.25">
      <c r="A25" s="150" t="s">
        <v>100</v>
      </c>
      <c r="B25" s="158">
        <v>0.05402069576884161</v>
      </c>
      <c r="C25" s="10"/>
    </row>
    <row r="26" spans="1:3" ht="14.25">
      <c r="A26" s="150" t="s">
        <v>103</v>
      </c>
      <c r="B26" s="158">
        <v>0.057488004364078193</v>
      </c>
      <c r="C26" s="10"/>
    </row>
    <row r="27" spans="1:3" ht="14.25">
      <c r="A27" s="151" t="s">
        <v>77</v>
      </c>
      <c r="B27" s="159">
        <v>0.059994456243960936</v>
      </c>
      <c r="C27" s="10"/>
    </row>
    <row r="28" spans="1:3" ht="14.25">
      <c r="A28" s="150" t="s">
        <v>105</v>
      </c>
      <c r="B28" s="158">
        <v>0.0612126925769747</v>
      </c>
      <c r="C28" s="10"/>
    </row>
    <row r="29" spans="1:3" ht="14.25">
      <c r="A29" s="150" t="s">
        <v>102</v>
      </c>
      <c r="B29" s="158">
        <v>0.0686112931223648</v>
      </c>
      <c r="C29" s="10"/>
    </row>
    <row r="30" spans="1:3" ht="14.25">
      <c r="A30" s="150" t="s">
        <v>78</v>
      </c>
      <c r="B30" s="158">
        <v>0.09599587573211332</v>
      </c>
      <c r="C30" s="10"/>
    </row>
    <row r="31" spans="1:3" ht="14.25">
      <c r="A31" s="152" t="s">
        <v>38</v>
      </c>
      <c r="B31" s="157">
        <v>0.025327302594274657</v>
      </c>
      <c r="C31" s="10"/>
    </row>
    <row r="32" spans="1:3" ht="14.25">
      <c r="A32" s="152" t="s">
        <v>1</v>
      </c>
      <c r="B32" s="157">
        <v>0.08194406307613855</v>
      </c>
      <c r="C32" s="10"/>
    </row>
    <row r="33" spans="1:3" ht="14.25">
      <c r="A33" s="152" t="s">
        <v>0</v>
      </c>
      <c r="B33" s="157">
        <v>0.08567636383336041</v>
      </c>
      <c r="C33" s="62"/>
    </row>
    <row r="34" spans="1:3" ht="14.25">
      <c r="A34" s="152" t="s">
        <v>39</v>
      </c>
      <c r="B34" s="157">
        <v>0.052748252506565896</v>
      </c>
      <c r="C34" s="9"/>
    </row>
    <row r="35" spans="1:3" ht="14.25">
      <c r="A35" s="152" t="s">
        <v>40</v>
      </c>
      <c r="B35" s="157">
        <v>0.047646678082817084</v>
      </c>
      <c r="C35" s="82"/>
    </row>
    <row r="36" spans="1:3" ht="14.25">
      <c r="A36" s="152" t="s">
        <v>41</v>
      </c>
      <c r="B36" s="157">
        <v>0.014794520547945205</v>
      </c>
      <c r="C36" s="10"/>
    </row>
    <row r="37" spans="1:3" ht="15" thickBot="1">
      <c r="A37" s="153" t="s">
        <v>158</v>
      </c>
      <c r="B37" s="160">
        <v>0.03999439876802513</v>
      </c>
      <c r="C37" s="10"/>
    </row>
    <row r="38" spans="2:3" ht="12.75">
      <c r="B38" s="10"/>
      <c r="C38" s="10"/>
    </row>
    <row r="39" ht="12.75">
      <c r="C39" s="10"/>
    </row>
    <row r="40" spans="2:3" ht="12.75">
      <c r="B40" s="10"/>
      <c r="C40" s="10"/>
    </row>
    <row r="41" ht="12.75">
      <c r="C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2"/>
  <sheetViews>
    <sheetView zoomScale="85" zoomScaleNormal="85" workbookViewId="0" topLeftCell="A1">
      <selection activeCell="B9" sqref="B9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1" t="s">
        <v>142</v>
      </c>
      <c r="B1" s="181"/>
      <c r="C1" s="181"/>
      <c r="D1" s="181"/>
      <c r="E1" s="181"/>
      <c r="F1" s="181"/>
      <c r="G1" s="181"/>
      <c r="H1" s="181"/>
      <c r="I1" s="181"/>
      <c r="J1" s="181"/>
      <c r="K1" s="13"/>
      <c r="L1" s="14"/>
      <c r="M1" s="14"/>
    </row>
    <row r="2" spans="1:10" ht="30.75" thickBot="1">
      <c r="A2" s="15" t="s">
        <v>52</v>
      </c>
      <c r="B2" s="15" t="s">
        <v>33</v>
      </c>
      <c r="C2" s="44" t="s">
        <v>45</v>
      </c>
      <c r="D2" s="44" t="s">
        <v>46</v>
      </c>
      <c r="E2" s="44" t="s">
        <v>53</v>
      </c>
      <c r="F2" s="44" t="s">
        <v>54</v>
      </c>
      <c r="G2" s="44" t="s">
        <v>55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8" t="s">
        <v>74</v>
      </c>
      <c r="C3" s="119" t="s">
        <v>50</v>
      </c>
      <c r="D3" s="120" t="s">
        <v>51</v>
      </c>
      <c r="E3" s="121">
        <v>9829071.98</v>
      </c>
      <c r="F3" s="122">
        <v>37328</v>
      </c>
      <c r="G3" s="121">
        <v>263.3163303686241</v>
      </c>
      <c r="H3" s="56">
        <v>100</v>
      </c>
      <c r="I3" s="118" t="s">
        <v>75</v>
      </c>
      <c r="J3" s="123" t="s">
        <v>76</v>
      </c>
    </row>
    <row r="4" spans="1:10" ht="14.25" customHeight="1">
      <c r="A4" s="21">
        <v>2</v>
      </c>
      <c r="B4" s="118" t="s">
        <v>166</v>
      </c>
      <c r="C4" s="119" t="s">
        <v>50</v>
      </c>
      <c r="D4" s="120" t="s">
        <v>51</v>
      </c>
      <c r="E4" s="121">
        <v>6399192.52</v>
      </c>
      <c r="F4" s="122">
        <v>5577</v>
      </c>
      <c r="G4" s="121">
        <v>1147.4255908194368</v>
      </c>
      <c r="H4" s="90">
        <v>1000</v>
      </c>
      <c r="I4" s="118" t="s">
        <v>167</v>
      </c>
      <c r="J4" s="123" t="s">
        <v>99</v>
      </c>
    </row>
    <row r="5" spans="1:10" ht="14.25">
      <c r="A5" s="21">
        <v>3</v>
      </c>
      <c r="B5" s="118" t="s">
        <v>43</v>
      </c>
      <c r="C5" s="119" t="s">
        <v>50</v>
      </c>
      <c r="D5" s="120" t="s">
        <v>51</v>
      </c>
      <c r="E5" s="121">
        <v>2549706.54</v>
      </c>
      <c r="F5" s="122">
        <v>46371</v>
      </c>
      <c r="G5" s="121">
        <v>54.984937568739085</v>
      </c>
      <c r="H5" s="56">
        <v>100</v>
      </c>
      <c r="I5" s="118" t="s">
        <v>48</v>
      </c>
      <c r="J5" s="123" t="s">
        <v>49</v>
      </c>
    </row>
    <row r="6" spans="1:10" ht="14.25">
      <c r="A6" s="21">
        <v>4</v>
      </c>
      <c r="B6" s="118" t="s">
        <v>89</v>
      </c>
      <c r="C6" s="119" t="s">
        <v>50</v>
      </c>
      <c r="D6" s="120" t="s">
        <v>51</v>
      </c>
      <c r="E6" s="121">
        <v>2284573.93</v>
      </c>
      <c r="F6" s="122">
        <v>56277</v>
      </c>
      <c r="G6" s="121">
        <v>40.59516196670043</v>
      </c>
      <c r="H6" s="56">
        <v>100</v>
      </c>
      <c r="I6" s="118" t="s">
        <v>56</v>
      </c>
      <c r="J6" s="123" t="s">
        <v>57</v>
      </c>
    </row>
    <row r="7" spans="1:10" s="45" customFormat="1" ht="14.25" collapsed="1">
      <c r="A7" s="21">
        <v>5</v>
      </c>
      <c r="B7" s="118" t="s">
        <v>146</v>
      </c>
      <c r="C7" s="119" t="s">
        <v>50</v>
      </c>
      <c r="D7" s="120" t="s">
        <v>51</v>
      </c>
      <c r="E7" s="121">
        <v>2076003.49</v>
      </c>
      <c r="F7" s="122">
        <v>1399</v>
      </c>
      <c r="G7" s="121">
        <v>1483.919578270193</v>
      </c>
      <c r="H7" s="56">
        <v>1000</v>
      </c>
      <c r="I7" s="118" t="s">
        <v>147</v>
      </c>
      <c r="J7" s="123" t="s">
        <v>148</v>
      </c>
    </row>
    <row r="8" spans="1:10" s="45" customFormat="1" ht="14.25">
      <c r="A8" s="21">
        <v>6</v>
      </c>
      <c r="B8" s="118" t="s">
        <v>159</v>
      </c>
      <c r="C8" s="119" t="s">
        <v>50</v>
      </c>
      <c r="D8" s="120" t="s">
        <v>51</v>
      </c>
      <c r="E8" s="121">
        <v>1730745.4603</v>
      </c>
      <c r="F8" s="122">
        <v>2971</v>
      </c>
      <c r="G8" s="121">
        <v>582.5464356445641</v>
      </c>
      <c r="H8" s="56">
        <v>1000</v>
      </c>
      <c r="I8" s="118" t="s">
        <v>26</v>
      </c>
      <c r="J8" s="123" t="s">
        <v>44</v>
      </c>
    </row>
    <row r="9" spans="1:10" s="45" customFormat="1" ht="14.25">
      <c r="A9" s="21">
        <v>7</v>
      </c>
      <c r="B9" s="118" t="s">
        <v>42</v>
      </c>
      <c r="C9" s="119" t="s">
        <v>50</v>
      </c>
      <c r="D9" s="120" t="s">
        <v>51</v>
      </c>
      <c r="E9" s="121">
        <v>1119771.6</v>
      </c>
      <c r="F9" s="122">
        <v>863</v>
      </c>
      <c r="G9" s="121">
        <v>1297.5337195828506</v>
      </c>
      <c r="H9" s="56">
        <v>1000</v>
      </c>
      <c r="I9" s="118" t="s">
        <v>31</v>
      </c>
      <c r="J9" s="123" t="s">
        <v>138</v>
      </c>
    </row>
    <row r="10" spans="1:10" s="45" customFormat="1" ht="14.25">
      <c r="A10" s="21">
        <v>8</v>
      </c>
      <c r="B10" s="118" t="s">
        <v>106</v>
      </c>
      <c r="C10" s="119" t="s">
        <v>50</v>
      </c>
      <c r="D10" s="120" t="s">
        <v>51</v>
      </c>
      <c r="E10" s="121">
        <v>707848.72</v>
      </c>
      <c r="F10" s="122">
        <v>910</v>
      </c>
      <c r="G10" s="121">
        <v>777.8557362637363</v>
      </c>
      <c r="H10" s="56">
        <v>1000</v>
      </c>
      <c r="I10" s="118" t="s">
        <v>20</v>
      </c>
      <c r="J10" s="123" t="s">
        <v>59</v>
      </c>
    </row>
    <row r="11" spans="1:10" s="45" customFormat="1" ht="14.25">
      <c r="A11" s="21">
        <v>9</v>
      </c>
      <c r="B11" s="118" t="s">
        <v>91</v>
      </c>
      <c r="C11" s="119" t="s">
        <v>50</v>
      </c>
      <c r="D11" s="120" t="s">
        <v>51</v>
      </c>
      <c r="E11" s="121">
        <v>704542.65</v>
      </c>
      <c r="F11" s="122">
        <v>684</v>
      </c>
      <c r="G11" s="121">
        <v>1030.0331140350877</v>
      </c>
      <c r="H11" s="56">
        <v>1000</v>
      </c>
      <c r="I11" s="118" t="s">
        <v>92</v>
      </c>
      <c r="J11" s="123" t="s">
        <v>61</v>
      </c>
    </row>
    <row r="12" spans="1:10" ht="15.75" thickBot="1">
      <c r="A12" s="182" t="s">
        <v>63</v>
      </c>
      <c r="B12" s="183"/>
      <c r="C12" s="124" t="s">
        <v>64</v>
      </c>
      <c r="D12" s="124" t="s">
        <v>64</v>
      </c>
      <c r="E12" s="106">
        <f>SUM(E3:E11)</f>
        <v>27401456.890299994</v>
      </c>
      <c r="F12" s="107">
        <f>SUM(F3:F11)</f>
        <v>152380</v>
      </c>
      <c r="G12" s="124" t="s">
        <v>64</v>
      </c>
      <c r="H12" s="124" t="s">
        <v>64</v>
      </c>
      <c r="I12" s="124" t="s">
        <v>64</v>
      </c>
      <c r="J12" s="125" t="s">
        <v>64</v>
      </c>
    </row>
  </sheetData>
  <mergeCells count="2">
    <mergeCell ref="A1:J1"/>
    <mergeCell ref="A12:B12"/>
  </mergeCells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12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4"/>
  <sheetViews>
    <sheetView zoomScale="85" zoomScaleNormal="85" workbookViewId="0" topLeftCell="A1">
      <selection activeCell="I13" sqref="I13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4" t="s">
        <v>128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ht="15.75" customHeight="1" thickBot="1">
      <c r="A2" s="187" t="s">
        <v>52</v>
      </c>
      <c r="B2" s="110"/>
      <c r="C2" s="111"/>
      <c r="D2" s="112"/>
      <c r="E2" s="189" t="s">
        <v>90</v>
      </c>
      <c r="F2" s="189"/>
      <c r="G2" s="189"/>
      <c r="H2" s="189"/>
      <c r="I2" s="189"/>
      <c r="J2" s="189"/>
      <c r="K2" s="189"/>
    </row>
    <row r="3" spans="1:11" ht="45.75" thickBot="1">
      <c r="A3" s="188"/>
      <c r="B3" s="113" t="s">
        <v>33</v>
      </c>
      <c r="C3" s="26" t="s">
        <v>13</v>
      </c>
      <c r="D3" s="26" t="s">
        <v>14</v>
      </c>
      <c r="E3" s="17" t="s">
        <v>124</v>
      </c>
      <c r="F3" s="17" t="s">
        <v>139</v>
      </c>
      <c r="G3" s="17" t="s">
        <v>144</v>
      </c>
      <c r="H3" s="17" t="s">
        <v>118</v>
      </c>
      <c r="I3" s="17" t="s">
        <v>145</v>
      </c>
      <c r="J3" s="17" t="s">
        <v>65</v>
      </c>
      <c r="K3" s="18" t="s">
        <v>125</v>
      </c>
    </row>
    <row r="4" spans="1:11" ht="14.25" collapsed="1">
      <c r="A4" s="21">
        <v>1</v>
      </c>
      <c r="B4" s="27" t="s">
        <v>91</v>
      </c>
      <c r="C4" s="114">
        <v>38441</v>
      </c>
      <c r="D4" s="114">
        <v>38625</v>
      </c>
      <c r="E4" s="108">
        <v>-0.019043139453366553</v>
      </c>
      <c r="F4" s="108">
        <v>0.01606430929748992</v>
      </c>
      <c r="G4" s="108">
        <v>-0.07025358968237216</v>
      </c>
      <c r="H4" s="108">
        <v>-0.08672091185804987</v>
      </c>
      <c r="I4" s="108">
        <v>0.028293524022824146</v>
      </c>
      <c r="J4" s="115">
        <v>0.030033114035087127</v>
      </c>
      <c r="K4" s="179">
        <v>0.0034522430831243067</v>
      </c>
    </row>
    <row r="5" spans="1:11" ht="14.25" collapsed="1">
      <c r="A5" s="21">
        <v>2</v>
      </c>
      <c r="B5" s="27" t="s">
        <v>74</v>
      </c>
      <c r="C5" s="114">
        <v>38862</v>
      </c>
      <c r="D5" s="114">
        <v>38958</v>
      </c>
      <c r="E5" s="108">
        <v>0.06842538564342249</v>
      </c>
      <c r="F5" s="108">
        <v>0.05532474327428827</v>
      </c>
      <c r="G5" s="108">
        <v>0.11010201930525976</v>
      </c>
      <c r="H5" s="108">
        <v>-0.022535287331395204</v>
      </c>
      <c r="I5" s="108">
        <v>0.04032444945473501</v>
      </c>
      <c r="J5" s="115">
        <v>1.6331633036862776</v>
      </c>
      <c r="K5" s="180">
        <v>0.13446921419130287</v>
      </c>
    </row>
    <row r="6" spans="1:11" ht="14.25">
      <c r="A6" s="21">
        <v>3</v>
      </c>
      <c r="B6" s="27" t="s">
        <v>166</v>
      </c>
      <c r="C6" s="114">
        <v>38895</v>
      </c>
      <c r="D6" s="114">
        <v>39092</v>
      </c>
      <c r="E6" s="108" t="s">
        <v>29</v>
      </c>
      <c r="F6" s="108" t="s">
        <v>29</v>
      </c>
      <c r="G6" s="108" t="s">
        <v>29</v>
      </c>
      <c r="H6" s="108" t="s">
        <v>29</v>
      </c>
      <c r="I6" s="108" t="s">
        <v>29</v>
      </c>
      <c r="J6" s="115">
        <v>0.1474255908194455</v>
      </c>
      <c r="K6" s="180">
        <v>0.01899903692547178</v>
      </c>
    </row>
    <row r="7" spans="1:11" ht="14.25">
      <c r="A7" s="21">
        <v>4</v>
      </c>
      <c r="B7" s="27" t="s">
        <v>159</v>
      </c>
      <c r="C7" s="114">
        <v>39048</v>
      </c>
      <c r="D7" s="114">
        <v>39140</v>
      </c>
      <c r="E7" s="108">
        <v>0.031075496562006144</v>
      </c>
      <c r="F7" s="108">
        <v>0.10490541880652571</v>
      </c>
      <c r="G7" s="108" t="s">
        <v>29</v>
      </c>
      <c r="H7" s="108" t="s">
        <v>29</v>
      </c>
      <c r="I7" s="108">
        <v>0.09907294662874211</v>
      </c>
      <c r="J7" s="115">
        <v>-0.4174535643554401</v>
      </c>
      <c r="K7" s="180">
        <v>-0.07254036480783776</v>
      </c>
    </row>
    <row r="8" spans="1:11" ht="14.25">
      <c r="A8" s="21">
        <v>5</v>
      </c>
      <c r="B8" s="27" t="s">
        <v>42</v>
      </c>
      <c r="C8" s="114">
        <v>39100</v>
      </c>
      <c r="D8" s="114">
        <v>39268</v>
      </c>
      <c r="E8" s="108">
        <v>0.02871724433636791</v>
      </c>
      <c r="F8" s="108">
        <v>0.08544871307960133</v>
      </c>
      <c r="G8" s="108">
        <v>0.12477339426368972</v>
      </c>
      <c r="H8" s="108">
        <v>0.19095664506462828</v>
      </c>
      <c r="I8" s="108">
        <v>0.10192537855093531</v>
      </c>
      <c r="J8" s="115">
        <v>0.29753371958287134</v>
      </c>
      <c r="K8" s="180">
        <v>0.03890298308400175</v>
      </c>
    </row>
    <row r="9" spans="1:11" ht="14.25">
      <c r="A9" s="21">
        <v>6</v>
      </c>
      <c r="B9" s="27" t="s">
        <v>43</v>
      </c>
      <c r="C9" s="114">
        <v>39269</v>
      </c>
      <c r="D9" s="114">
        <v>39420</v>
      </c>
      <c r="E9" s="108">
        <v>-0.0019647430515478126</v>
      </c>
      <c r="F9" s="108">
        <v>-0.007431356283926993</v>
      </c>
      <c r="G9" s="108">
        <v>-0.012808424817371988</v>
      </c>
      <c r="H9" s="108">
        <v>-0.062518696264665</v>
      </c>
      <c r="I9" s="108">
        <v>-0.009200763176151039</v>
      </c>
      <c r="J9" s="115">
        <v>-0.4501506243126048</v>
      </c>
      <c r="K9" s="180">
        <v>-0.0891116648089979</v>
      </c>
    </row>
    <row r="10" spans="1:11" s="20" customFormat="1" ht="14.25">
      <c r="A10" s="21">
        <v>7</v>
      </c>
      <c r="B10" s="27" t="s">
        <v>106</v>
      </c>
      <c r="C10" s="114">
        <v>39647</v>
      </c>
      <c r="D10" s="114">
        <v>39861</v>
      </c>
      <c r="E10" s="108">
        <v>0.0015909455844955733</v>
      </c>
      <c r="F10" s="108">
        <v>0.1694611306334628</v>
      </c>
      <c r="G10" s="108">
        <v>-0.1469091729736366</v>
      </c>
      <c r="H10" s="108">
        <v>0.010206951497457428</v>
      </c>
      <c r="I10" s="108">
        <v>0.11407643989977312</v>
      </c>
      <c r="J10" s="115">
        <v>-0.2221442637362635</v>
      </c>
      <c r="K10" s="134">
        <v>-0.04716204190375717</v>
      </c>
    </row>
    <row r="11" spans="1:11" s="20" customFormat="1" ht="14.25">
      <c r="A11" s="21">
        <v>8</v>
      </c>
      <c r="B11" s="27" t="s">
        <v>89</v>
      </c>
      <c r="C11" s="114">
        <v>40253</v>
      </c>
      <c r="D11" s="114">
        <v>40445</v>
      </c>
      <c r="E11" s="108">
        <v>0.028866335769474283</v>
      </c>
      <c r="F11" s="108">
        <v>0.11396486262010641</v>
      </c>
      <c r="G11" s="108">
        <v>0.11858372681904772</v>
      </c>
      <c r="H11" s="108">
        <v>0.10340431365834246</v>
      </c>
      <c r="I11" s="108">
        <v>0.11074328089015872</v>
      </c>
      <c r="J11" s="115">
        <v>-0.5940483803329948</v>
      </c>
      <c r="K11" s="134">
        <v>-0.22152825343936078</v>
      </c>
    </row>
    <row r="12" spans="1:11" ht="14.25" collapsed="1">
      <c r="A12" s="21">
        <v>9</v>
      </c>
      <c r="B12" s="27" t="s">
        <v>146</v>
      </c>
      <c r="C12" s="114">
        <v>40716</v>
      </c>
      <c r="D12" s="114">
        <v>40995</v>
      </c>
      <c r="E12" s="108">
        <v>-0.020929783692250847</v>
      </c>
      <c r="F12" s="108">
        <v>-0.06757073137832514</v>
      </c>
      <c r="G12" s="108">
        <v>-0.050138609352157415</v>
      </c>
      <c r="H12" s="108">
        <v>-0.01625759501373647</v>
      </c>
      <c r="I12" s="108">
        <v>-0.056782706413019524</v>
      </c>
      <c r="J12" s="115">
        <v>0.4839195782701944</v>
      </c>
      <c r="K12" s="135">
        <v>0.20751094913290213</v>
      </c>
    </row>
    <row r="13" spans="1:11" ht="15.75" thickBot="1">
      <c r="A13" s="161"/>
      <c r="B13" s="166" t="s">
        <v>153</v>
      </c>
      <c r="C13" s="167" t="s">
        <v>64</v>
      </c>
      <c r="D13" s="167" t="s">
        <v>64</v>
      </c>
      <c r="E13" s="168">
        <f>AVERAGE(E4:E12)</f>
        <v>0.014592217712325148</v>
      </c>
      <c r="F13" s="168">
        <f>AVERAGE(F4:F12)</f>
        <v>0.05877088625615279</v>
      </c>
      <c r="G13" s="168">
        <f>AVERAGE(G4:G12)</f>
        <v>0.010478477651779863</v>
      </c>
      <c r="H13" s="168">
        <f>AVERAGE(H4:H12)</f>
        <v>0.01664791710751166</v>
      </c>
      <c r="I13" s="168">
        <f>AVERAGE(I4:I12)</f>
        <v>0.05355656873224973</v>
      </c>
      <c r="J13" s="167" t="s">
        <v>64</v>
      </c>
      <c r="K13" s="167" t="s">
        <v>64</v>
      </c>
    </row>
    <row r="14" spans="1:11" ht="15" thickBot="1">
      <c r="A14" s="195" t="s">
        <v>126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130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2" spans="2:9" ht="14.25">
      <c r="B22" s="29"/>
      <c r="C22" s="30"/>
      <c r="D22" s="30"/>
      <c r="E22" s="29"/>
      <c r="F22" s="29"/>
      <c r="G22" s="29"/>
      <c r="H22" s="29"/>
      <c r="I22" s="29"/>
    </row>
    <row r="23" spans="2:9" ht="14.25">
      <c r="B23" s="29"/>
      <c r="C23" s="30"/>
      <c r="D23" s="30"/>
      <c r="E23" s="29"/>
      <c r="F23" s="29"/>
      <c r="G23" s="29"/>
      <c r="H23" s="29"/>
      <c r="I23" s="29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</sheetData>
  <mergeCells count="4">
    <mergeCell ref="A2:A3"/>
    <mergeCell ref="A1:J1"/>
    <mergeCell ref="E2:K2"/>
    <mergeCell ref="A14:K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9"/>
  <sheetViews>
    <sheetView zoomScale="85" zoomScaleNormal="85" workbookViewId="0" topLeftCell="A1">
      <selection activeCell="G11" sqref="G11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121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7" t="s">
        <v>52</v>
      </c>
      <c r="B2" s="98"/>
      <c r="C2" s="192" t="s">
        <v>34</v>
      </c>
      <c r="D2" s="193"/>
      <c r="E2" s="192" t="s">
        <v>35</v>
      </c>
      <c r="F2" s="193"/>
      <c r="G2" s="99"/>
    </row>
    <row r="3" spans="1:7" s="31" customFormat="1" ht="45.75" thickBot="1">
      <c r="A3" s="188"/>
      <c r="B3" s="35" t="s">
        <v>33</v>
      </c>
      <c r="C3" s="35" t="s">
        <v>66</v>
      </c>
      <c r="D3" s="35" t="s">
        <v>36</v>
      </c>
      <c r="E3" s="35" t="s">
        <v>37</v>
      </c>
      <c r="F3" s="35" t="s">
        <v>36</v>
      </c>
      <c r="G3" s="36" t="s">
        <v>133</v>
      </c>
    </row>
    <row r="4" spans="1:7" s="31" customFormat="1" ht="14.25">
      <c r="A4" s="21">
        <v>1</v>
      </c>
      <c r="B4" s="37" t="s">
        <v>89</v>
      </c>
      <c r="C4" s="38">
        <v>184.12281000000007</v>
      </c>
      <c r="D4" s="108">
        <v>0.0876586978134488</v>
      </c>
      <c r="E4" s="39">
        <v>3042</v>
      </c>
      <c r="F4" s="108">
        <v>0.05714285714285714</v>
      </c>
      <c r="G4" s="40">
        <v>125.30328364535363</v>
      </c>
    </row>
    <row r="5" spans="1:7" s="31" customFormat="1" ht="14.25">
      <c r="A5" s="21">
        <v>2</v>
      </c>
      <c r="B5" s="37" t="s">
        <v>159</v>
      </c>
      <c r="C5" s="38">
        <v>52.1627899999998</v>
      </c>
      <c r="D5" s="108">
        <v>0.03107549656203537</v>
      </c>
      <c r="E5" s="39">
        <v>0</v>
      </c>
      <c r="F5" s="108">
        <v>0</v>
      </c>
      <c r="G5" s="40">
        <v>0</v>
      </c>
    </row>
    <row r="6" spans="1:7" s="31" customFormat="1" ht="14.25">
      <c r="A6" s="21">
        <v>3</v>
      </c>
      <c r="B6" s="37" t="s">
        <v>42</v>
      </c>
      <c r="C6" s="38">
        <v>31.259080000000075</v>
      </c>
      <c r="D6" s="108">
        <v>0.02871724433633531</v>
      </c>
      <c r="E6" s="39">
        <v>0</v>
      </c>
      <c r="F6" s="108">
        <v>0</v>
      </c>
      <c r="G6" s="40">
        <v>0</v>
      </c>
    </row>
    <row r="7" spans="1:7" s="31" customFormat="1" ht="14.25">
      <c r="A7" s="21">
        <v>4</v>
      </c>
      <c r="B7" s="37" t="s">
        <v>106</v>
      </c>
      <c r="C7" s="38">
        <v>1.124359999999986</v>
      </c>
      <c r="D7" s="108">
        <v>0.0015909455844991477</v>
      </c>
      <c r="E7" s="39">
        <v>0</v>
      </c>
      <c r="F7" s="108">
        <v>0</v>
      </c>
      <c r="G7" s="40">
        <v>0</v>
      </c>
    </row>
    <row r="8" spans="1:7" s="31" customFormat="1" ht="14.25">
      <c r="A8" s="21">
        <v>5</v>
      </c>
      <c r="B8" s="37" t="s">
        <v>43</v>
      </c>
      <c r="C8" s="38">
        <v>-5.019379999999888</v>
      </c>
      <c r="D8" s="108">
        <v>-0.0019647430515755244</v>
      </c>
      <c r="E8" s="39">
        <v>0</v>
      </c>
      <c r="F8" s="108">
        <v>0</v>
      </c>
      <c r="G8" s="40">
        <v>0</v>
      </c>
    </row>
    <row r="9" spans="1:7" s="31" customFormat="1" ht="14.25">
      <c r="A9" s="21">
        <v>6</v>
      </c>
      <c r="B9" s="37" t="s">
        <v>91</v>
      </c>
      <c r="C9" s="38">
        <v>-13.677160000000033</v>
      </c>
      <c r="D9" s="108">
        <v>-0.019043139453365998</v>
      </c>
      <c r="E9" s="39">
        <v>0</v>
      </c>
      <c r="F9" s="108">
        <v>0</v>
      </c>
      <c r="G9" s="40">
        <v>0</v>
      </c>
    </row>
    <row r="10" spans="1:7" s="31" customFormat="1" ht="14.25">
      <c r="A10" s="21">
        <v>7</v>
      </c>
      <c r="B10" s="37" t="s">
        <v>146</v>
      </c>
      <c r="C10" s="38">
        <v>-44.37915000000014</v>
      </c>
      <c r="D10" s="108">
        <v>-0.02092978369224912</v>
      </c>
      <c r="E10" s="39">
        <v>0</v>
      </c>
      <c r="F10" s="108">
        <v>0</v>
      </c>
      <c r="G10" s="40">
        <v>0</v>
      </c>
    </row>
    <row r="11" spans="1:7" s="31" customFormat="1" ht="14.25">
      <c r="A11" s="21">
        <v>8</v>
      </c>
      <c r="B11" s="37" t="s">
        <v>74</v>
      </c>
      <c r="C11" s="38">
        <v>271.14303000000115</v>
      </c>
      <c r="D11" s="108">
        <v>0.02836838727494424</v>
      </c>
      <c r="E11" s="39">
        <v>-1454</v>
      </c>
      <c r="F11" s="108">
        <v>-0.037491619823629516</v>
      </c>
      <c r="G11" s="40">
        <v>-396.8460590041777</v>
      </c>
    </row>
    <row r="12" spans="1:7" s="31" customFormat="1" ht="14.25">
      <c r="A12" s="21">
        <v>9</v>
      </c>
      <c r="B12" s="37" t="s">
        <v>166</v>
      </c>
      <c r="C12" s="38" t="s">
        <v>29</v>
      </c>
      <c r="D12" s="108" t="s">
        <v>29</v>
      </c>
      <c r="E12" s="39" t="s">
        <v>29</v>
      </c>
      <c r="F12" s="108" t="s">
        <v>29</v>
      </c>
      <c r="G12" s="40" t="s">
        <v>29</v>
      </c>
    </row>
    <row r="13" spans="1:7" s="31" customFormat="1" ht="15.75" thickBot="1">
      <c r="A13" s="126"/>
      <c r="B13" s="100" t="s">
        <v>63</v>
      </c>
      <c r="C13" s="127">
        <f>SUM(C4:C12)</f>
        <v>476.736380000001</v>
      </c>
      <c r="D13" s="105">
        <v>0.02322650994533725</v>
      </c>
      <c r="E13" s="102">
        <f>SUM(E4:E12)</f>
        <v>1588</v>
      </c>
      <c r="F13" s="105">
        <v>0.01093550941707124</v>
      </c>
      <c r="G13" s="103">
        <f>SUM(G4:G12)</f>
        <v>-271.54277535882403</v>
      </c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>
      <c r="D33" s="41"/>
    </row>
    <row r="34" s="31" customFormat="1" ht="14.25">
      <c r="D34" s="41"/>
    </row>
    <row r="35" s="31" customFormat="1" ht="14.25"/>
    <row r="36" s="31" customFormat="1" ht="14.25"/>
    <row r="37" spans="8:9" s="31" customFormat="1" ht="14.25">
      <c r="H37" s="22"/>
      <c r="I37" s="22"/>
    </row>
    <row r="40" spans="2:5" ht="30.75" thickBot="1">
      <c r="B40" s="42" t="s">
        <v>33</v>
      </c>
      <c r="C40" s="35" t="s">
        <v>71</v>
      </c>
      <c r="D40" s="35" t="s">
        <v>72</v>
      </c>
      <c r="E40" s="36" t="s">
        <v>67</v>
      </c>
    </row>
    <row r="41" spans="1:5" ht="14.25">
      <c r="A41" s="22">
        <v>1</v>
      </c>
      <c r="B41" s="37" t="str">
        <f aca="true" t="shared" si="0" ref="B41:D48">B4</f>
        <v>Аурум</v>
      </c>
      <c r="C41" s="131">
        <f t="shared" si="0"/>
        <v>184.12281000000007</v>
      </c>
      <c r="D41" s="108">
        <f t="shared" si="0"/>
        <v>0.0876586978134488</v>
      </c>
      <c r="E41" s="132">
        <f aca="true" t="shared" si="1" ref="E41:E48">G4</f>
        <v>125.30328364535363</v>
      </c>
    </row>
    <row r="42" spans="1:5" ht="14.25">
      <c r="A42" s="22">
        <v>2</v>
      </c>
      <c r="B42" s="37" t="str">
        <f t="shared" si="0"/>
        <v>ТАСК Український Капітал</v>
      </c>
      <c r="C42" s="131">
        <f t="shared" si="0"/>
        <v>52.1627899999998</v>
      </c>
      <c r="D42" s="108">
        <f t="shared" si="0"/>
        <v>0.03107549656203537</v>
      </c>
      <c r="E42" s="132">
        <f t="shared" si="1"/>
        <v>0</v>
      </c>
    </row>
    <row r="43" spans="1:5" ht="14.25">
      <c r="A43" s="22">
        <v>3</v>
      </c>
      <c r="B43" s="37" t="str">
        <f t="shared" si="0"/>
        <v>Збалансований фонд "Паритет"</v>
      </c>
      <c r="C43" s="131">
        <f t="shared" si="0"/>
        <v>31.259080000000075</v>
      </c>
      <c r="D43" s="108">
        <f t="shared" si="0"/>
        <v>0.02871724433633531</v>
      </c>
      <c r="E43" s="132">
        <f t="shared" si="1"/>
        <v>0</v>
      </c>
    </row>
    <row r="44" spans="1:5" ht="14.25">
      <c r="A44" s="22">
        <v>4</v>
      </c>
      <c r="B44" s="37" t="str">
        <f t="shared" si="0"/>
        <v>УНІВЕР.УА/Отаман: Фонд Перспективних Акцій</v>
      </c>
      <c r="C44" s="131">
        <f t="shared" si="0"/>
        <v>1.124359999999986</v>
      </c>
      <c r="D44" s="108">
        <f t="shared" si="0"/>
        <v>0.0015909455844991477</v>
      </c>
      <c r="E44" s="132">
        <f t="shared" si="1"/>
        <v>0</v>
      </c>
    </row>
    <row r="45" spans="1:5" ht="14.25">
      <c r="A45" s="22">
        <v>5</v>
      </c>
      <c r="B45" s="37" t="str">
        <f t="shared" si="0"/>
        <v>Конкорд Перспектива</v>
      </c>
      <c r="C45" s="131">
        <f t="shared" si="0"/>
        <v>-5.019379999999888</v>
      </c>
      <c r="D45" s="108">
        <f t="shared" si="0"/>
        <v>-0.0019647430515755244</v>
      </c>
      <c r="E45" s="132">
        <f t="shared" si="1"/>
        <v>0</v>
      </c>
    </row>
    <row r="46" spans="1:5" ht="14.25">
      <c r="A46" s="22">
        <v>6</v>
      </c>
      <c r="B46" s="37" t="str">
        <f t="shared" si="0"/>
        <v>Оптімум</v>
      </c>
      <c r="C46" s="131">
        <f t="shared" si="0"/>
        <v>-13.677160000000033</v>
      </c>
      <c r="D46" s="108">
        <f t="shared" si="0"/>
        <v>-0.019043139453365998</v>
      </c>
      <c r="E46" s="132">
        <f t="shared" si="1"/>
        <v>0</v>
      </c>
    </row>
    <row r="47" spans="1:5" ht="14.25">
      <c r="A47" s="22">
        <v>7</v>
      </c>
      <c r="B47" s="37" t="str">
        <f t="shared" si="0"/>
        <v>Оріон</v>
      </c>
      <c r="C47" s="131">
        <f t="shared" si="0"/>
        <v>-44.37915000000014</v>
      </c>
      <c r="D47" s="108">
        <f t="shared" si="0"/>
        <v>-0.02092978369224912</v>
      </c>
      <c r="E47" s="132">
        <f t="shared" si="1"/>
        <v>0</v>
      </c>
    </row>
    <row r="48" spans="1:5" ht="14.25">
      <c r="A48" s="22">
        <v>8</v>
      </c>
      <c r="B48" s="37" t="str">
        <f t="shared" si="0"/>
        <v>Платинум</v>
      </c>
      <c r="C48" s="131">
        <f t="shared" si="0"/>
        <v>271.14303000000115</v>
      </c>
      <c r="D48" s="108">
        <f t="shared" si="0"/>
        <v>0.02836838727494424</v>
      </c>
      <c r="E48" s="132">
        <f t="shared" si="1"/>
        <v>-396.8460590041777</v>
      </c>
    </row>
    <row r="49" spans="2:5" ht="14.25">
      <c r="B49" s="37"/>
      <c r="C49" s="131"/>
      <c r="D49" s="108"/>
      <c r="E49" s="132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8"/>
  <sheetViews>
    <sheetView zoomScale="85" zoomScaleNormal="85" workbookViewId="0" topLeftCell="A1">
      <selection activeCell="B9" sqref="B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33</v>
      </c>
      <c r="B1" s="72" t="s">
        <v>115</v>
      </c>
      <c r="C1" s="10"/>
      <c r="D1" s="10"/>
    </row>
    <row r="2" spans="1:4" ht="14.25">
      <c r="A2" s="27" t="s">
        <v>91</v>
      </c>
      <c r="B2" s="154">
        <v>-0.019043139453366553</v>
      </c>
      <c r="C2" s="10"/>
      <c r="D2" s="10"/>
    </row>
    <row r="3" spans="1:4" ht="14.25">
      <c r="A3" s="27" t="s">
        <v>43</v>
      </c>
      <c r="B3" s="154">
        <v>-0.0019647430515478126</v>
      </c>
      <c r="C3" s="10"/>
      <c r="D3" s="10"/>
    </row>
    <row r="4" spans="1:4" ht="14.25">
      <c r="A4" s="27" t="s">
        <v>106</v>
      </c>
      <c r="B4" s="154">
        <v>0.0015909455844955733</v>
      </c>
      <c r="C4" s="10"/>
      <c r="D4" s="10"/>
    </row>
    <row r="5" spans="1:4" ht="14.25">
      <c r="A5" s="27" t="s">
        <v>42</v>
      </c>
      <c r="B5" s="154">
        <v>0.02871724433636791</v>
      </c>
      <c r="C5" s="10"/>
      <c r="D5" s="10"/>
    </row>
    <row r="6" spans="1:4" ht="14.25">
      <c r="A6" s="27" t="s">
        <v>89</v>
      </c>
      <c r="B6" s="154">
        <v>0.028866335769474283</v>
      </c>
      <c r="C6" s="10"/>
      <c r="D6" s="10"/>
    </row>
    <row r="7" spans="1:4" ht="14.25">
      <c r="A7" s="27" t="s">
        <v>159</v>
      </c>
      <c r="B7" s="154">
        <v>0.031075496562006144</v>
      </c>
      <c r="C7" s="10"/>
      <c r="D7" s="10"/>
    </row>
    <row r="8" spans="1:4" ht="14.25">
      <c r="A8" s="27" t="s">
        <v>74</v>
      </c>
      <c r="B8" s="154">
        <v>0.06842538564342249</v>
      </c>
      <c r="C8" s="10"/>
      <c r="D8" s="10"/>
    </row>
    <row r="9" spans="1:4" ht="14.25">
      <c r="A9" s="27" t="s">
        <v>38</v>
      </c>
      <c r="B9" s="155">
        <v>0.014592217712325148</v>
      </c>
      <c r="C9" s="10"/>
      <c r="D9" s="10"/>
    </row>
    <row r="10" spans="1:4" ht="14.25">
      <c r="A10" s="27" t="s">
        <v>1</v>
      </c>
      <c r="B10" s="155">
        <v>0.08194406307613855</v>
      </c>
      <c r="C10" s="10"/>
      <c r="D10" s="10"/>
    </row>
    <row r="11" spans="1:4" ht="14.25">
      <c r="A11" s="27" t="s">
        <v>0</v>
      </c>
      <c r="B11" s="155">
        <v>0.08567636383336041</v>
      </c>
      <c r="C11" s="10"/>
      <c r="D11" s="10"/>
    </row>
    <row r="12" spans="1:4" ht="14.25">
      <c r="A12" s="27" t="s">
        <v>39</v>
      </c>
      <c r="B12" s="155">
        <v>0.052748252506565896</v>
      </c>
      <c r="C12" s="10"/>
      <c r="D12" s="10"/>
    </row>
    <row r="13" spans="1:4" ht="14.25">
      <c r="A13" s="27" t="s">
        <v>40</v>
      </c>
      <c r="B13" s="155">
        <v>0.047646678082817084</v>
      </c>
      <c r="C13" s="10"/>
      <c r="D13" s="10"/>
    </row>
    <row r="14" spans="1:4" ht="14.25">
      <c r="A14" s="27" t="s">
        <v>41</v>
      </c>
      <c r="B14" s="155">
        <v>0.014794520547945205</v>
      </c>
      <c r="C14" s="10"/>
      <c r="D14" s="10"/>
    </row>
    <row r="15" spans="1:4" ht="15" thickBot="1">
      <c r="A15" s="84" t="s">
        <v>158</v>
      </c>
      <c r="B15" s="156">
        <v>0.03999439876802513</v>
      </c>
      <c r="C15" s="10"/>
      <c r="D15" s="10"/>
    </row>
    <row r="16" spans="2:4" ht="12.75">
      <c r="B16" s="10"/>
      <c r="C16" s="10"/>
      <c r="D16" s="10"/>
    </row>
    <row r="17" spans="1:4" ht="14.25">
      <c r="A17" s="58"/>
      <c r="B17" s="59"/>
      <c r="C17" s="10"/>
      <c r="D17" s="10"/>
    </row>
    <row r="18" spans="1:4" ht="14.25">
      <c r="A18" s="58"/>
      <c r="B18" s="59"/>
      <c r="C18" s="10"/>
      <c r="D18" s="10"/>
    </row>
    <row r="19" spans="1:4" ht="14.25">
      <c r="A19" s="58"/>
      <c r="B19" s="59"/>
      <c r="C19" s="10"/>
      <c r="D19" s="10"/>
    </row>
    <row r="20" spans="1:4" ht="14.25">
      <c r="A20" s="58"/>
      <c r="B20" s="59"/>
      <c r="C20" s="10"/>
      <c r="D20" s="10"/>
    </row>
    <row r="21" spans="1:4" ht="14.25">
      <c r="A21" s="58"/>
      <c r="B21" s="59"/>
      <c r="C21" s="10"/>
      <c r="D21" s="10"/>
    </row>
    <row r="22" ht="12.75">
      <c r="B22" s="10"/>
    </row>
    <row r="26" spans="1:2" ht="12.75">
      <c r="A26" s="7"/>
      <c r="B26" s="8"/>
    </row>
    <row r="27" ht="12.75">
      <c r="B27" s="8"/>
    </row>
    <row r="28" ht="12.75">
      <c r="B28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2014-05-13T09:42:38Z</dcterms:modified>
  <cp:category/>
  <cp:version/>
  <cp:contentType/>
  <cp:contentStatus/>
</cp:coreProperties>
</file>