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'інд+дох'!$A$24:$C$24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<sst xmlns="http://schemas.openxmlformats.org/spreadsheetml/2006/main" count="349" uniqueCount="117">
  <si>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</si>
  <si>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</si>
  <si>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</si>
  <si>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</si>
  <si>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</si>
  <si>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</si>
  <si>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FTSE 100  (Великобританія)</t>
  </si>
  <si>
    <t>HANG SENG (Гонг-Конг)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</si>
  <si>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</si>
  <si>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</si>
  <si>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</si>
  <si>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</si>
  <si>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</si>
  <si>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</si>
  <si>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</si>
  <si>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</si>
  <si>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</si>
  <si>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</si>
  <si>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</si>
  <si>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</si>
  <si>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</si>
  <si>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</si>
  <si>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</si>
  <si>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</si>
  <si>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</si>
  <si>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</si>
  <si>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</si>
  <si>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</si>
  <si>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</si>
  <si>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</si>
  <si>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</si>
  <si>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</si>
  <si>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</si>
  <si>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</si>
  <si>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</si>
  <si>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</si>
  <si>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</si>
  <si>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</si>
  <si>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</si>
  <si>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</si>
  <si>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</si>
  <si>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</si>
  <si>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</si>
  <si>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</si>
  <si>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</si>
  <si>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</si>
  <si>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</si>
  <si>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</si>
  <si>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</si>
  <si>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</si>
  <si>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</si>
  <si>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</si>
  <si>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</si>
  <si>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</si>
  <si>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</si>
  <si>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</si>
  <si>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</si>
  <si>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</si>
  <si>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</si>
  <si>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</si>
  <si>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</si>
  <si>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</si>
  <si>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</si>
  <si>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</si>
  <si>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</si>
  <si>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http://www.kinto.com/</t>
  </si>
  <si>
    <t>КІНТО-Еквіті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</si>
  <si>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</si>
  <si>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</si>
  <si>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</si>
  <si>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</si>
  <si>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</si>
  <si>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1 місяць*</t>
  </si>
  <si>
    <t>Назва фонду*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</si>
  <si>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</si>
  <si>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</si>
  <si>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</si>
  <si>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</si>
  <si>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</si>
  <si>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</si>
  <si>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</si>
  <si>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</si>
  <si>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</si>
  <si>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</si>
  <si>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</si>
  <si>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</si>
  <si>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</si>
  <si>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</si>
  <si>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</si>
  <si>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</si>
  <si>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</si>
  <si>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</si>
  <si>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</si>
  <si>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</si>
  <si>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</si>
  <si>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листопад</t>
  </si>
  <si>
    <t>"Золотий" депозит (за офіційним курсом золота)</t>
  </si>
  <si>
    <t>грудень*</t>
  </si>
  <si>
    <t>Зміна за місяць</t>
  </si>
  <si>
    <t>КІНТО-Класичний</t>
  </si>
  <si>
    <t>Надбання</t>
  </si>
  <si>
    <t>ТОВ КУА "АРТ - КАПІТАЛ Менеджмент"</t>
  </si>
  <si>
    <t>http://am.artcapital.ua/</t>
  </si>
  <si>
    <t>CAC 40 (Франція)</t>
  </si>
  <si>
    <t>NIKKEI 225 (Японія)</t>
  </si>
  <si>
    <t>WIG20 (Польща)</t>
  </si>
  <si>
    <t>Індекс*</t>
  </si>
  <si>
    <t>DJI (США)</t>
  </si>
  <si>
    <t>Софіївський</t>
  </si>
  <si>
    <t>ТОВ КУА "ІВЕКС ЕССЕТ МЕНЕДЖМЕНТ"</t>
  </si>
  <si>
    <t>http://www.am.eavex.com.ua/</t>
  </si>
  <si>
    <t>КІНТО-Голд</t>
  </si>
  <si>
    <t>спец. банк. мет.</t>
  </si>
  <si>
    <t>ПрАТ "КІНТО"</t>
  </si>
  <si>
    <t>н.д</t>
  </si>
  <si>
    <t>з початку 2023 року</t>
  </si>
  <si>
    <t>* станом на 29.12.2023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</si>
</sst>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43" xfId="26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4" fontId="11" fillId="0" borderId="4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11" fillId="0" borderId="49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10" fontId="20" fillId="0" borderId="51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6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8612377"/>
        <c:axId val="33293666"/>
      </c:barChart>
      <c:catAx>
        <c:axId val="186123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3293666"/>
        <c:crosses val="autoZero"/>
        <c:auto val="1"/>
        <c:lblOffset val="0"/>
        <c:noMultiLvlLbl val="0"/>
      </c:catAx>
      <c:valAx>
        <c:axId val="33293666"/>
        <c:scaling>
          <c:orientation val="minMax"/>
          <c:max val="0.24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18612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1"/>
          <c:h val="0.7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'інд+дох'!$B$24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'інд+дох'!$A$25:$A$35</c:f>
              <c:strCache/>
            </c:strRef>
          </c:cat>
          <c:val>
            <c:numRef>
              <c:f>'інд+дох'!$B$25:$B$35</c:f>
              <c:numCache/>
            </c:numRef>
          </c:val>
        </c:ser>
        <c:ser>
          <c:idx val="1"/>
          <c:order val="1"/>
          <c:tx>
            <c:strRef>
              <c:f>'інд+дох'!$C$24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'інд+дох'!$A$25:$A$35</c:f>
              <c:strCache/>
            </c:strRef>
          </c:cat>
          <c:val>
            <c:numRef>
              <c:f>'інд+дох'!$C$25:$C$35</c:f>
              <c:numCache/>
            </c:numRef>
          </c:val>
        </c:ser>
        <c:overlap val="-20"/>
        <c:gapWidth val="100"/>
        <c:axId val="31207539"/>
        <c:axId val="12432396"/>
      </c:barChart>
      <c:catAx>
        <c:axId val="31207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32396"/>
        <c:crosses val="autoZero"/>
        <c:auto val="0"/>
        <c:lblOffset val="100"/>
        <c:tickLblSkip val="1"/>
        <c:noMultiLvlLbl val="0"/>
      </c:catAx>
      <c:valAx>
        <c:axId val="12432396"/>
        <c:scaling>
          <c:orientation val="minMax"/>
          <c:max val="0.3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07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91"/>
          <c:w val="0.59725"/>
          <c:h val="0.0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75"/>
          <c:y val="0.321"/>
          <c:w val="0.42975"/>
          <c:h val="0.35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В_ВЧА!$C$23:$C$28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В_ВЧА!$D$23:$D$32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44782701"/>
        <c:axId val="391126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3520135"/>
        <c:axId val="31681216"/>
      </c:lineChart>
      <c:catAx>
        <c:axId val="44782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1126"/>
        <c:crosses val="autoZero"/>
        <c:auto val="0"/>
        <c:lblOffset val="40"/>
        <c:noMultiLvlLbl val="0"/>
      </c:catAx>
      <c:valAx>
        <c:axId val="391126"/>
        <c:scaling>
          <c:orientation val="minMax"/>
          <c:max val="12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44782701"/>
        <c:crossesAt val="1"/>
        <c:crossBetween val="between"/>
        <c:dispUnits/>
      </c:valAx>
      <c:catAx>
        <c:axId val="3520135"/>
        <c:scaling>
          <c:orientation val="minMax"/>
        </c:scaling>
        <c:axPos val="b"/>
        <c:delete val="1"/>
        <c:majorTickMark val="in"/>
        <c:minorTickMark val="none"/>
        <c:tickLblPos val="nextTo"/>
        <c:crossAx val="31681216"/>
        <c:crosses val="autoZero"/>
        <c:auto val="0"/>
        <c:lblOffset val="100"/>
        <c:noMultiLvlLbl val="0"/>
      </c:catAx>
      <c:valAx>
        <c:axId val="3168121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5201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16695489"/>
        <c:axId val="16041674"/>
      </c:barChart>
      <c:catAx>
        <c:axId val="16695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41674"/>
        <c:crosses val="autoZero"/>
        <c:auto val="0"/>
        <c:lblOffset val="0"/>
        <c:tickLblSkip val="1"/>
        <c:noMultiLvlLbl val="0"/>
      </c:catAx>
      <c:valAx>
        <c:axId val="16041674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95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ВЧА'!$C$36:$C$36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ВЧА'!$E$36:$E$36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0157339"/>
        <c:axId val="24307188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438101"/>
        <c:axId val="22725182"/>
      </c:lineChart>
      <c:catAx>
        <c:axId val="10157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4307188"/>
        <c:crosses val="autoZero"/>
        <c:auto val="0"/>
        <c:lblOffset val="100"/>
        <c:noMultiLvlLbl val="0"/>
      </c:catAx>
      <c:valAx>
        <c:axId val="24307188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157339"/>
        <c:crossesAt val="1"/>
        <c:crossBetween val="between"/>
        <c:dispUnits/>
      </c:valAx>
      <c:catAx>
        <c:axId val="17438101"/>
        <c:scaling>
          <c:orientation val="minMax"/>
        </c:scaling>
        <c:axPos val="b"/>
        <c:delete val="1"/>
        <c:majorTickMark val="in"/>
        <c:minorTickMark val="none"/>
        <c:tickLblPos val="nextTo"/>
        <c:crossAx val="22725182"/>
        <c:crosses val="autoZero"/>
        <c:auto val="0"/>
        <c:lblOffset val="100"/>
        <c:noMultiLvlLbl val="0"/>
      </c:catAx>
      <c:valAx>
        <c:axId val="2272518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381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05"/>
          <c:w val="0.964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3200047"/>
        <c:axId val="28800424"/>
      </c:barChart>
      <c:catAx>
        <c:axId val="320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00424"/>
        <c:crosses val="autoZero"/>
        <c:auto val="0"/>
        <c:lblOffset val="100"/>
        <c:tickLblSkip val="1"/>
        <c:noMultiLvlLbl val="0"/>
      </c:catAx>
      <c:valAx>
        <c:axId val="28800424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7877225"/>
        <c:axId val="51132978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57543619"/>
        <c:axId val="48130524"/>
      </c:lineChart>
      <c:catAx>
        <c:axId val="57877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1132978"/>
        <c:crosses val="autoZero"/>
        <c:auto val="0"/>
        <c:lblOffset val="100"/>
        <c:noMultiLvlLbl val="0"/>
      </c:catAx>
      <c:valAx>
        <c:axId val="51132978"/>
        <c:scaling>
          <c:orientation val="minMax"/>
          <c:max val="2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877225"/>
        <c:crossesAt val="1"/>
        <c:crossBetween val="between"/>
        <c:dispUnits/>
      </c:valAx>
      <c:catAx>
        <c:axId val="57543619"/>
        <c:scaling>
          <c:orientation val="minMax"/>
        </c:scaling>
        <c:axPos val="b"/>
        <c:delete val="1"/>
        <c:majorTickMark val="in"/>
        <c:minorTickMark val="none"/>
        <c:tickLblPos val="nextTo"/>
        <c:crossAx val="48130524"/>
        <c:crosses val="autoZero"/>
        <c:auto val="0"/>
        <c:lblOffset val="100"/>
        <c:noMultiLvlLbl val="0"/>
      </c:catAx>
      <c:valAx>
        <c:axId val="4813052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5436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0521533"/>
        <c:axId val="6258342"/>
      </c:barChart>
      <c:catAx>
        <c:axId val="30521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342"/>
        <c:crosses val="autoZero"/>
        <c:auto val="0"/>
        <c:lblOffset val="100"/>
        <c:tickLblSkip val="1"/>
        <c:noMultiLvlLbl val="0"/>
      </c:catAx>
      <c:valAx>
        <c:axId val="6258342"/>
        <c:scaling>
          <c:orientation val="minMax"/>
          <c:max val="0.08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21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4248150"/>
        <a:ext cx="65913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83</v>
      </c>
      <c r="B1" s="75"/>
      <c r="C1" s="75"/>
      <c r="D1" s="76"/>
      <c r="E1" s="76"/>
      <c r="F1" s="76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95</v>
      </c>
      <c r="B3" s="90">
        <v>0</v>
      </c>
      <c r="C3" s="90">
        <v>-0.11852998105277135</v>
      </c>
      <c r="D3" s="90">
        <v>-0.004136336680844427</v>
      </c>
      <c r="E3" s="90" t="s">
        <v>21</v>
      </c>
      <c r="F3" s="90">
        <v>0.010931703007613314</v>
      </c>
      <c r="G3" s="58"/>
      <c r="H3" s="58"/>
      <c r="I3" s="2"/>
      <c r="J3" s="2"/>
      <c r="K3" s="2"/>
      <c r="L3" s="2"/>
    </row>
    <row r="4" spans="1:12" ht="14.25">
      <c r="A4" s="89" t="s">
        <v>97</v>
      </c>
      <c r="B4" s="90">
        <v>0</v>
      </c>
      <c r="C4" s="90">
        <v>-0.02332008482137682</v>
      </c>
      <c r="D4" s="90">
        <v>0.01455565581536135</v>
      </c>
      <c r="E4" s="90" t="s">
        <v>21</v>
      </c>
      <c r="F4" s="90">
        <v>0.07124137824868826</v>
      </c>
      <c r="G4" s="58"/>
      <c r="H4" s="58"/>
      <c r="I4" s="2"/>
      <c r="J4" s="2"/>
      <c r="K4" s="2"/>
      <c r="L4" s="2"/>
    </row>
    <row r="5" spans="1:12" ht="15" thickBot="1">
      <c r="A5" s="79" t="s">
        <v>115</v>
      </c>
      <c r="B5" s="81">
        <v>-0.02344737846178624</v>
      </c>
      <c r="C5" s="81">
        <v>0.07652468229133391</v>
      </c>
      <c r="D5" s="81">
        <v>0.13198919300965004</v>
      </c>
      <c r="E5" s="81" t="s">
        <v>21</v>
      </c>
      <c r="F5" s="81">
        <v>0.23406369208883482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 t="s">
        <v>116</v>
      </c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73"/>
      <c r="B8" s="72"/>
      <c r="C8" s="72"/>
      <c r="D8" s="74"/>
      <c r="E8" s="74"/>
      <c r="F8" s="74"/>
      <c r="G8" s="10"/>
      <c r="J8" s="2"/>
      <c r="K8" s="2"/>
      <c r="L8" s="2"/>
      <c r="M8" s="2"/>
      <c r="N8" s="2"/>
    </row>
    <row r="9" spans="1:14" ht="14.25">
      <c r="A9" s="73"/>
      <c r="B9" s="74"/>
      <c r="C9" s="74"/>
      <c r="D9" s="74"/>
      <c r="E9" s="74"/>
      <c r="F9" s="74"/>
      <c r="J9" s="4"/>
      <c r="K9" s="4"/>
      <c r="L9" s="4"/>
      <c r="M9" s="4"/>
      <c r="N9" s="4"/>
    </row>
    <row r="10" spans="1:6" ht="14.25">
      <c r="A10" s="73"/>
      <c r="B10" s="74"/>
      <c r="C10" s="74"/>
      <c r="D10" s="74"/>
      <c r="E10" s="74"/>
      <c r="F10" s="74"/>
    </row>
    <row r="11" spans="1:6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  <c r="N12" s="10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4.25">
      <c r="A21" s="73"/>
      <c r="B21" s="74"/>
      <c r="C21" s="74"/>
      <c r="D21" s="74"/>
      <c r="E21" s="74"/>
      <c r="F21" s="74"/>
    </row>
    <row r="22" spans="1:6" ht="14.25">
      <c r="A22" s="73"/>
      <c r="B22" s="74"/>
      <c r="C22" s="74"/>
      <c r="D22" s="74"/>
      <c r="E22" s="74"/>
      <c r="F22" s="74"/>
    </row>
    <row r="23" spans="1:6" ht="15" thickBot="1">
      <c r="A23" s="73"/>
      <c r="B23" s="74"/>
      <c r="C23" s="74"/>
      <c r="D23" s="74"/>
      <c r="E23" s="74"/>
      <c r="F23" s="74"/>
    </row>
    <row r="24" spans="1:6" ht="30.75" thickBot="1">
      <c r="A24" s="25" t="s">
        <v>106</v>
      </c>
      <c r="B24" s="18" t="s">
        <v>98</v>
      </c>
      <c r="C24" s="18" t="s">
        <v>61</v>
      </c>
      <c r="D24" s="78"/>
      <c r="E24" s="74"/>
      <c r="F24" s="74"/>
    </row>
    <row r="25" spans="1:6" ht="14.25">
      <c r="A25" s="27" t="s">
        <v>7</v>
      </c>
      <c r="B25" s="28">
        <v>0.0002646266358736771</v>
      </c>
      <c r="C25" s="65">
        <v>-0.1382115835018839</v>
      </c>
      <c r="D25" s="78"/>
      <c r="E25" s="74"/>
      <c r="F25" s="74"/>
    </row>
    <row r="26" spans="1:6" ht="28.5">
      <c r="A26" s="27" t="s">
        <v>5</v>
      </c>
      <c r="B26" s="28">
        <v>-0.018067974399852194</v>
      </c>
      <c r="C26" s="65">
        <v>-0.03700886296394623</v>
      </c>
      <c r="D26" s="78"/>
      <c r="E26" s="74"/>
      <c r="F26" s="74"/>
    </row>
    <row r="27" spans="1:6" ht="14.25">
      <c r="A27" s="27" t="s">
        <v>0</v>
      </c>
      <c r="B27" s="28">
        <v>0</v>
      </c>
      <c r="C27" s="65">
        <v>-0.02344737846178624</v>
      </c>
      <c r="D27" s="78"/>
      <c r="E27" s="74"/>
      <c r="F27" s="74"/>
    </row>
    <row r="28" spans="1:6" ht="14.25">
      <c r="A28" s="27" t="s">
        <v>6</v>
      </c>
      <c r="B28" s="28">
        <v>0.03749656213315444</v>
      </c>
      <c r="C28" s="65">
        <v>0.03777641195210779</v>
      </c>
      <c r="D28" s="78"/>
      <c r="E28" s="74"/>
      <c r="F28" s="74"/>
    </row>
    <row r="29" spans="1:6" ht="14.25">
      <c r="A29" s="27" t="s">
        <v>1</v>
      </c>
      <c r="B29" s="28">
        <v>-0.02332008482137682</v>
      </c>
      <c r="C29" s="65">
        <v>0.07652468229133391</v>
      </c>
      <c r="D29" s="78"/>
      <c r="E29" s="74"/>
      <c r="F29" s="74"/>
    </row>
    <row r="30" spans="1:6" ht="14.25">
      <c r="A30" s="27" t="s">
        <v>107</v>
      </c>
      <c r="B30" s="28">
        <v>0.04836180689824365</v>
      </c>
      <c r="C30" s="65">
        <v>0.1370336905776497</v>
      </c>
      <c r="D30" s="78"/>
      <c r="E30" s="74"/>
      <c r="F30" s="74"/>
    </row>
    <row r="31" spans="1:6" ht="14.25">
      <c r="A31" s="27" t="s">
        <v>103</v>
      </c>
      <c r="B31" s="28">
        <v>0.03179008503892211</v>
      </c>
      <c r="C31" s="65">
        <v>0.16519302538246716</v>
      </c>
      <c r="D31" s="78"/>
      <c r="E31" s="74"/>
      <c r="F31" s="74"/>
    </row>
    <row r="32" spans="1:6" ht="14.25">
      <c r="A32" s="27" t="s">
        <v>8</v>
      </c>
      <c r="B32" s="28">
        <v>0.03306788657470072</v>
      </c>
      <c r="C32" s="65">
        <v>0.2031121284094115</v>
      </c>
      <c r="D32" s="78"/>
      <c r="E32" s="74"/>
      <c r="F32" s="74"/>
    </row>
    <row r="33" spans="1:6" ht="14.25">
      <c r="A33" s="27" t="s">
        <v>9</v>
      </c>
      <c r="B33" s="28">
        <v>0.04422916940321375</v>
      </c>
      <c r="C33" s="65">
        <v>0.24230498762859742</v>
      </c>
      <c r="D33" s="78"/>
      <c r="E33" s="74"/>
      <c r="F33" s="74"/>
    </row>
    <row r="34" spans="1:6" ht="14.25">
      <c r="A34" s="27" t="s">
        <v>104</v>
      </c>
      <c r="B34" s="28">
        <v>-0.0006784744716514801</v>
      </c>
      <c r="C34" s="65">
        <v>0.28242234953725864</v>
      </c>
      <c r="D34" s="78"/>
      <c r="E34" s="74"/>
      <c r="F34" s="74"/>
    </row>
    <row r="35" spans="1:6" ht="15" thickBot="1">
      <c r="A35" s="79" t="s">
        <v>105</v>
      </c>
      <c r="B35" s="80">
        <v>0.05766392055072789</v>
      </c>
      <c r="C35" s="81">
        <v>0.3074648020937383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54"/>
      <c r="B37" s="74"/>
      <c r="C37" s="74"/>
      <c r="D37" s="78"/>
      <c r="E37" s="74"/>
      <c r="F37" s="74"/>
    </row>
    <row r="38" ht="14.25">
      <c r="A38" s="54" t="s">
        <v>116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90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13</v>
      </c>
      <c r="J2" s="18" t="s">
        <v>14</v>
      </c>
    </row>
    <row r="3" spans="1:11" ht="14.25" customHeight="1">
      <c r="A3" s="21">
        <v>1</v>
      </c>
      <c r="B3" s="111" t="s">
        <v>111</v>
      </c>
      <c r="C3" s="112" t="s">
        <v>35</v>
      </c>
      <c r="D3" s="113" t="s">
        <v>112</v>
      </c>
      <c r="E3" s="114">
        <v>3664706.743</v>
      </c>
      <c r="F3" s="115">
        <v>173506</v>
      </c>
      <c r="G3" s="114">
        <v>21.1215</v>
      </c>
      <c r="H3" s="52">
        <v>10</v>
      </c>
      <c r="I3" s="111" t="s">
        <v>113</v>
      </c>
      <c r="J3" s="116" t="s">
        <v>65</v>
      </c>
      <c r="K3" s="49"/>
    </row>
    <row r="4" spans="1:11" ht="14.25" customHeight="1">
      <c r="A4" s="21">
        <v>2</v>
      </c>
      <c r="B4" s="111" t="s">
        <v>71</v>
      </c>
      <c r="C4" s="112" t="s">
        <v>35</v>
      </c>
      <c r="D4" s="113" t="s">
        <v>34</v>
      </c>
      <c r="E4" s="114">
        <v>3559222.33</v>
      </c>
      <c r="F4" s="115">
        <v>152637</v>
      </c>
      <c r="G4" s="114">
        <v>23.3182</v>
      </c>
      <c r="H4" s="52">
        <v>100</v>
      </c>
      <c r="I4" s="111" t="s">
        <v>84</v>
      </c>
      <c r="J4" s="116" t="s">
        <v>65</v>
      </c>
      <c r="K4" s="49"/>
    </row>
    <row r="5" spans="1:10" ht="15.75" thickBot="1">
      <c r="A5" s="178" t="s">
        <v>43</v>
      </c>
      <c r="B5" s="179"/>
      <c r="C5" s="117" t="s">
        <v>44</v>
      </c>
      <c r="D5" s="117" t="s">
        <v>44</v>
      </c>
      <c r="E5" s="100">
        <f>SUM(E3:E4)</f>
        <v>7223929.073</v>
      </c>
      <c r="F5" s="101">
        <f>SUM(F3:F4)</f>
        <v>326143</v>
      </c>
      <c r="G5" s="117" t="s">
        <v>44</v>
      </c>
      <c r="H5" s="117" t="s">
        <v>44</v>
      </c>
      <c r="I5" s="117" t="s">
        <v>44</v>
      </c>
      <c r="J5" s="118" t="s">
        <v>44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0" customFormat="1" ht="16.5" thickBot="1">
      <c r="A1" s="189" t="s">
        <v>82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s="22" customFormat="1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s="22" customFormat="1" ht="60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2" customFormat="1" ht="14.25" collapsed="1">
      <c r="A4" s="21">
        <v>1</v>
      </c>
      <c r="B4" s="27" t="s">
        <v>71</v>
      </c>
      <c r="C4" s="108">
        <v>40555</v>
      </c>
      <c r="D4" s="108">
        <v>40626</v>
      </c>
      <c r="E4" s="102">
        <v>0.0792415104993498</v>
      </c>
      <c r="F4" s="102">
        <v>0.07889696016286507</v>
      </c>
      <c r="G4" s="102">
        <v>0.14011490037892682</v>
      </c>
      <c r="H4" s="102">
        <v>0.2910158953376998</v>
      </c>
      <c r="I4" s="102">
        <v>-0.766818</v>
      </c>
      <c r="J4" s="109">
        <v>-0.10771040318129688</v>
      </c>
    </row>
    <row r="5" spans="1:10" s="22" customFormat="1" ht="14.25">
      <c r="A5" s="21">
        <v>2</v>
      </c>
      <c r="B5" s="27" t="s">
        <v>111</v>
      </c>
      <c r="C5" s="108">
        <v>41848</v>
      </c>
      <c r="D5" s="108">
        <v>42032</v>
      </c>
      <c r="E5" s="102">
        <v>0.06324124599802672</v>
      </c>
      <c r="F5" s="102">
        <v>0.0868267632666293</v>
      </c>
      <c r="G5" s="102">
        <v>0.127405976108377</v>
      </c>
      <c r="H5" s="102">
        <v>0.17711148883996986</v>
      </c>
      <c r="I5" s="102">
        <v>1.1121500000000002</v>
      </c>
      <c r="J5" s="109">
        <v>0.0874034540467552</v>
      </c>
    </row>
    <row r="6" spans="1:10" s="22" customFormat="1" ht="15.75" collapsed="1" thickBot="1">
      <c r="A6" s="21"/>
      <c r="B6" s="158" t="s">
        <v>94</v>
      </c>
      <c r="C6" s="159" t="s">
        <v>44</v>
      </c>
      <c r="D6" s="159" t="s">
        <v>44</v>
      </c>
      <c r="E6" s="160">
        <f>AVERAGE(E4:E5)</f>
        <v>0.07124137824868826</v>
      </c>
      <c r="F6" s="160">
        <f>AVERAGE(F4:F5)</f>
        <v>0.08286186171474719</v>
      </c>
      <c r="G6" s="160">
        <f>AVERAGE(G4:G5)</f>
        <v>0.1337604382436519</v>
      </c>
      <c r="H6" s="160">
        <f>AVERAGE(H4:H5)</f>
        <v>0.23406369208883482</v>
      </c>
      <c r="I6" s="159" t="s">
        <v>44</v>
      </c>
      <c r="J6" s="160">
        <f>AVERAGE(J4:J5)</f>
        <v>-0.010153474567270837</v>
      </c>
    </row>
    <row r="7" spans="1:10" s="22" customFormat="1" ht="14.25">
      <c r="A7" s="191" t="s">
        <v>80</v>
      </c>
      <c r="B7" s="191"/>
      <c r="C7" s="191"/>
      <c r="D7" s="191"/>
      <c r="E7" s="191"/>
      <c r="F7" s="191"/>
      <c r="G7" s="191"/>
      <c r="H7" s="191"/>
      <c r="I7" s="191"/>
      <c r="J7" s="191"/>
    </row>
    <row r="8" spans="3:4" s="22" customFormat="1" ht="15.75" customHeight="1">
      <c r="C8" s="64"/>
      <c r="D8" s="64"/>
    </row>
    <row r="9" spans="2:8" ht="14.25">
      <c r="B9" s="29"/>
      <c r="C9" s="110"/>
      <c r="E9" s="110"/>
      <c r="F9" s="110"/>
      <c r="G9" s="110"/>
      <c r="H9" s="110"/>
    </row>
    <row r="10" spans="2:5" ht="14.25">
      <c r="B10" s="29"/>
      <c r="C10" s="110"/>
      <c r="E10" s="110"/>
    </row>
    <row r="11" spans="5:6" ht="14.25">
      <c r="E11" s="110"/>
      <c r="F11" s="110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76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5" t="s">
        <v>36</v>
      </c>
      <c r="B2" s="92"/>
      <c r="C2" s="187" t="s">
        <v>23</v>
      </c>
      <c r="D2" s="192"/>
      <c r="E2" s="193" t="s">
        <v>59</v>
      </c>
      <c r="F2" s="194"/>
      <c r="G2" s="93"/>
    </row>
    <row r="3" spans="1:7" s="29" customFormat="1" ht="45.75" thickBot="1">
      <c r="A3" s="183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29" customFormat="1" ht="14.25">
      <c r="A4" s="21">
        <v>1</v>
      </c>
      <c r="B4" s="37" t="s">
        <v>111</v>
      </c>
      <c r="C4" s="38">
        <v>217.96670299999974</v>
      </c>
      <c r="D4" s="102">
        <v>0.06323850956859507</v>
      </c>
      <c r="E4" s="39">
        <v>0</v>
      </c>
      <c r="F4" s="102">
        <v>0</v>
      </c>
      <c r="G4" s="40">
        <v>0</v>
      </c>
    </row>
    <row r="5" spans="1:7" s="29" customFormat="1" ht="14.25">
      <c r="A5" s="21">
        <v>2</v>
      </c>
      <c r="B5" s="37" t="s">
        <v>71</v>
      </c>
      <c r="C5" s="38">
        <v>-94.90837000000012</v>
      </c>
      <c r="D5" s="102">
        <v>-0.025972899655723893</v>
      </c>
      <c r="E5" s="39">
        <v>-16488</v>
      </c>
      <c r="F5" s="102">
        <v>-0.097490022172949</v>
      </c>
      <c r="G5" s="40">
        <v>-384.33586706601153</v>
      </c>
    </row>
    <row r="6" spans="1:7" s="29" customFormat="1" ht="15.75" thickBot="1">
      <c r="A6" s="121"/>
      <c r="B6" s="94" t="s">
        <v>43</v>
      </c>
      <c r="C6" s="95">
        <v>123.05833299999962</v>
      </c>
      <c r="D6" s="99">
        <v>0.017330034231829942</v>
      </c>
      <c r="E6" s="96">
        <v>-16488</v>
      </c>
      <c r="F6" s="99">
        <v>-0.048121740297871474</v>
      </c>
      <c r="G6" s="122">
        <v>-384.33586706601153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34" t="str">
        <f aca="true" t="shared" si="0" ref="B35:D36">B4</f>
        <v>КІНТО-Голд</v>
      </c>
      <c r="C35" s="135">
        <f t="shared" si="0"/>
        <v>217.96670299999974</v>
      </c>
      <c r="D35" s="162">
        <f t="shared" si="0"/>
        <v>0.06323850956859507</v>
      </c>
      <c r="E35" s="136">
        <f>G4</f>
        <v>0</v>
      </c>
    </row>
    <row r="36" spans="2:5" s="29" customFormat="1" ht="14.25">
      <c r="B36" s="37" t="str">
        <f t="shared" si="0"/>
        <v>Індекс Української Біржі</v>
      </c>
      <c r="C36" s="38">
        <f t="shared" si="0"/>
        <v>-94.90837000000012</v>
      </c>
      <c r="D36" s="163">
        <f t="shared" si="0"/>
        <v>-0.025972899655723893</v>
      </c>
      <c r="E36" s="40">
        <f>G5</f>
        <v>-384.33586706601153</v>
      </c>
    </row>
    <row r="37" spans="2:6" ht="14.25">
      <c r="B37" s="37"/>
      <c r="C37" s="38"/>
      <c r="D37" s="163"/>
      <c r="E37" s="40"/>
      <c r="F37" s="19"/>
    </row>
    <row r="38" spans="2:6" ht="14.25">
      <c r="B38" s="29"/>
      <c r="C38" s="16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zoomScaleNormal="80" workbookViewId="0" topLeftCell="A1">
      <selection activeCell="A3" sqref="A3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72</v>
      </c>
      <c r="C1" s="10"/>
      <c r="D1" s="10"/>
    </row>
    <row r="2" spans="1:4" ht="14.25">
      <c r="A2" s="27" t="s">
        <v>111</v>
      </c>
      <c r="B2" s="146">
        <v>0.06324124599802672</v>
      </c>
      <c r="C2" s="10"/>
      <c r="D2" s="10"/>
    </row>
    <row r="3" spans="1:4" ht="14.25">
      <c r="A3" s="27" t="s">
        <v>71</v>
      </c>
      <c r="B3" s="146">
        <v>0.0792415104993498</v>
      </c>
      <c r="C3" s="10"/>
      <c r="D3" s="10"/>
    </row>
    <row r="4" spans="1:4" ht="14.25">
      <c r="A4" s="27" t="s">
        <v>27</v>
      </c>
      <c r="B4" s="147">
        <v>0.07124137824868826</v>
      </c>
      <c r="C4" s="10"/>
      <c r="D4" s="10"/>
    </row>
    <row r="5" spans="1:4" ht="14.25">
      <c r="A5" s="27" t="s">
        <v>1</v>
      </c>
      <c r="B5" s="147">
        <v>-0.02332008482137682</v>
      </c>
      <c r="C5" s="10"/>
      <c r="D5" s="10"/>
    </row>
    <row r="6" spans="1:4" ht="14.25">
      <c r="A6" s="27" t="s">
        <v>0</v>
      </c>
      <c r="B6" s="147">
        <v>0</v>
      </c>
      <c r="C6" s="10"/>
      <c r="D6" s="10"/>
    </row>
    <row r="7" spans="1:4" ht="14.25">
      <c r="A7" s="27" t="s">
        <v>28</v>
      </c>
      <c r="B7" s="147">
        <v>0.05630972742611928</v>
      </c>
      <c r="C7" s="10"/>
      <c r="D7" s="10"/>
    </row>
    <row r="8" spans="1:4" ht="14.25">
      <c r="A8" s="27" t="s">
        <v>29</v>
      </c>
      <c r="B8" s="147">
        <v>0.04419224576009495</v>
      </c>
      <c r="C8" s="10"/>
      <c r="D8" s="10"/>
    </row>
    <row r="9" spans="1:4" ht="14.25">
      <c r="A9" s="27" t="s">
        <v>30</v>
      </c>
      <c r="B9" s="147">
        <v>0.011917808219178082</v>
      </c>
      <c r="C9" s="10"/>
      <c r="D9" s="10"/>
    </row>
    <row r="10" spans="1:4" ht="15" thickBot="1">
      <c r="A10" s="79" t="s">
        <v>96</v>
      </c>
      <c r="B10" s="148">
        <v>0.062336934148199186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D27" sqref="D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88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36</v>
      </c>
      <c r="B2" s="16" t="s">
        <v>73</v>
      </c>
      <c r="C2" s="17" t="s">
        <v>37</v>
      </c>
      <c r="D2" s="17" t="s">
        <v>38</v>
      </c>
      <c r="E2" s="17" t="s">
        <v>39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5" t="s">
        <v>17</v>
      </c>
      <c r="C3" s="86">
        <v>74160697.59</v>
      </c>
      <c r="D3" s="87">
        <v>11286</v>
      </c>
      <c r="E3" s="86">
        <v>6571.03</v>
      </c>
      <c r="F3" s="87">
        <v>1000</v>
      </c>
      <c r="G3" s="85" t="s">
        <v>18</v>
      </c>
      <c r="H3" s="88" t="s">
        <v>42</v>
      </c>
      <c r="I3" s="19"/>
    </row>
    <row r="4" spans="1:9" ht="14.25">
      <c r="A4" s="21">
        <v>2</v>
      </c>
      <c r="B4" s="85" t="s">
        <v>99</v>
      </c>
      <c r="C4" s="86">
        <v>24337505.9</v>
      </c>
      <c r="D4" s="87">
        <v>44482</v>
      </c>
      <c r="E4" s="86">
        <v>547.1316</v>
      </c>
      <c r="F4" s="87">
        <v>100</v>
      </c>
      <c r="G4" s="85" t="s">
        <v>84</v>
      </c>
      <c r="H4" s="88" t="s">
        <v>65</v>
      </c>
      <c r="I4" s="19"/>
    </row>
    <row r="5" spans="1:9" ht="14.25" customHeight="1">
      <c r="A5" s="21">
        <v>3</v>
      </c>
      <c r="B5" s="85" t="s">
        <v>52</v>
      </c>
      <c r="C5" s="86">
        <v>9822701.18</v>
      </c>
      <c r="D5" s="87">
        <v>6630912</v>
      </c>
      <c r="E5" s="86">
        <v>1.48</v>
      </c>
      <c r="F5" s="87">
        <v>1</v>
      </c>
      <c r="G5" s="85" t="s">
        <v>18</v>
      </c>
      <c r="H5" s="88" t="s">
        <v>42</v>
      </c>
      <c r="I5" s="19"/>
    </row>
    <row r="6" spans="1:9" ht="14.25">
      <c r="A6" s="21">
        <v>4</v>
      </c>
      <c r="B6" s="85" t="s">
        <v>67</v>
      </c>
      <c r="C6" s="86">
        <v>9287775.11</v>
      </c>
      <c r="D6" s="87">
        <v>8445</v>
      </c>
      <c r="E6" s="86">
        <v>1099.7958</v>
      </c>
      <c r="F6" s="87">
        <v>1000</v>
      </c>
      <c r="G6" s="85" t="s">
        <v>16</v>
      </c>
      <c r="H6" s="88" t="s">
        <v>41</v>
      </c>
      <c r="I6" s="19"/>
    </row>
    <row r="7" spans="1:9" ht="14.25" customHeight="1">
      <c r="A7" s="21">
        <v>5</v>
      </c>
      <c r="B7" s="85" t="s">
        <v>68</v>
      </c>
      <c r="C7" s="86">
        <v>6789830.69</v>
      </c>
      <c r="D7" s="87">
        <v>1085</v>
      </c>
      <c r="E7" s="86">
        <v>6257.9085</v>
      </c>
      <c r="F7" s="87">
        <v>1000</v>
      </c>
      <c r="G7" s="85" t="s">
        <v>16</v>
      </c>
      <c r="H7" s="88" t="s">
        <v>41</v>
      </c>
      <c r="I7" s="19"/>
    </row>
    <row r="8" spans="1:9" ht="14.25">
      <c r="A8" s="21">
        <v>6</v>
      </c>
      <c r="B8" s="85" t="s">
        <v>55</v>
      </c>
      <c r="C8" s="86">
        <v>6005751.97</v>
      </c>
      <c r="D8" s="87">
        <v>1256</v>
      </c>
      <c r="E8" s="86">
        <v>4781.65</v>
      </c>
      <c r="F8" s="87">
        <v>1000</v>
      </c>
      <c r="G8" s="85" t="s">
        <v>40</v>
      </c>
      <c r="H8" s="88" t="s">
        <v>54</v>
      </c>
      <c r="I8" s="19"/>
    </row>
    <row r="9" spans="1:9" ht="14.25">
      <c r="A9" s="21">
        <v>7</v>
      </c>
      <c r="B9" s="85" t="s">
        <v>93</v>
      </c>
      <c r="C9" s="86">
        <v>4673770.6274</v>
      </c>
      <c r="D9" s="87">
        <v>14748</v>
      </c>
      <c r="E9" s="86">
        <v>316.9088</v>
      </c>
      <c r="F9" s="87">
        <v>100</v>
      </c>
      <c r="G9" s="85" t="s">
        <v>84</v>
      </c>
      <c r="H9" s="88" t="s">
        <v>65</v>
      </c>
      <c r="I9" s="19"/>
    </row>
    <row r="10" spans="1:9" ht="14.25">
      <c r="A10" s="21">
        <v>8</v>
      </c>
      <c r="B10" s="85" t="s">
        <v>53</v>
      </c>
      <c r="C10" s="86">
        <v>4643574.93</v>
      </c>
      <c r="D10" s="87">
        <v>675</v>
      </c>
      <c r="E10" s="86">
        <v>6879.37</v>
      </c>
      <c r="F10" s="87">
        <v>1000</v>
      </c>
      <c r="G10" s="85" t="s">
        <v>15</v>
      </c>
      <c r="H10" s="88" t="s">
        <v>54</v>
      </c>
      <c r="I10" s="19"/>
    </row>
    <row r="11" spans="1:9" ht="14.25">
      <c r="A11" s="21">
        <v>9</v>
      </c>
      <c r="B11" s="85" t="s">
        <v>108</v>
      </c>
      <c r="C11" s="86">
        <v>2803557.42</v>
      </c>
      <c r="D11" s="87">
        <v>2566</v>
      </c>
      <c r="E11" s="86">
        <v>1092.5789</v>
      </c>
      <c r="F11" s="87">
        <v>1000</v>
      </c>
      <c r="G11" s="85" t="s">
        <v>109</v>
      </c>
      <c r="H11" s="88" t="s">
        <v>110</v>
      </c>
      <c r="I11" s="19"/>
    </row>
    <row r="12" spans="1:9" ht="14.25">
      <c r="A12" s="21">
        <v>10</v>
      </c>
      <c r="B12" s="85" t="s">
        <v>62</v>
      </c>
      <c r="C12" s="86">
        <v>2617306.51</v>
      </c>
      <c r="D12" s="87">
        <v>1432</v>
      </c>
      <c r="E12" s="86">
        <v>1827.728</v>
      </c>
      <c r="F12" s="87">
        <v>1000</v>
      </c>
      <c r="G12" s="85" t="s">
        <v>63</v>
      </c>
      <c r="H12" s="88" t="s">
        <v>64</v>
      </c>
      <c r="I12" s="19"/>
    </row>
    <row r="13" spans="1:9" ht="14.25">
      <c r="A13" s="21">
        <v>11</v>
      </c>
      <c r="B13" s="85" t="s">
        <v>69</v>
      </c>
      <c r="C13" s="86">
        <v>1784737.73</v>
      </c>
      <c r="D13" s="87">
        <v>366</v>
      </c>
      <c r="E13" s="86">
        <v>4876.3326</v>
      </c>
      <c r="F13" s="87">
        <v>1000</v>
      </c>
      <c r="G13" s="85" t="s">
        <v>16</v>
      </c>
      <c r="H13" s="88" t="s">
        <v>41</v>
      </c>
      <c r="I13" s="19"/>
    </row>
    <row r="14" spans="1:9" ht="14.25">
      <c r="A14" s="21">
        <v>12</v>
      </c>
      <c r="B14" s="85" t="s">
        <v>70</v>
      </c>
      <c r="C14" s="86">
        <v>1507807.95</v>
      </c>
      <c r="D14" s="87">
        <v>529</v>
      </c>
      <c r="E14" s="86">
        <v>2850.2986</v>
      </c>
      <c r="F14" s="87">
        <v>1000</v>
      </c>
      <c r="G14" s="85" t="s">
        <v>16</v>
      </c>
      <c r="H14" s="88" t="s">
        <v>41</v>
      </c>
      <c r="I14" s="19"/>
    </row>
    <row r="15" spans="1:9" ht="14.25">
      <c r="A15" s="21">
        <v>13</v>
      </c>
      <c r="B15" s="85" t="s">
        <v>66</v>
      </c>
      <c r="C15" s="86">
        <v>1485507.6</v>
      </c>
      <c r="D15" s="87">
        <v>3122</v>
      </c>
      <c r="E15" s="86">
        <v>475.8192</v>
      </c>
      <c r="F15" s="87">
        <v>1000</v>
      </c>
      <c r="G15" s="85" t="s">
        <v>84</v>
      </c>
      <c r="H15" s="88" t="s">
        <v>65</v>
      </c>
      <c r="I15" s="19"/>
    </row>
    <row r="16" spans="1:9" ht="14.25">
      <c r="A16" s="21">
        <v>14</v>
      </c>
      <c r="B16" s="85" t="s">
        <v>19</v>
      </c>
      <c r="C16" s="86">
        <v>1032055.6401</v>
      </c>
      <c r="D16" s="87">
        <v>953</v>
      </c>
      <c r="E16" s="86">
        <v>1082.9545</v>
      </c>
      <c r="F16" s="87">
        <v>1000</v>
      </c>
      <c r="G16" s="85" t="s">
        <v>20</v>
      </c>
      <c r="H16" s="88" t="s">
        <v>31</v>
      </c>
      <c r="I16" s="19"/>
    </row>
    <row r="17" spans="1:9" ht="14.25">
      <c r="A17" s="21">
        <v>15</v>
      </c>
      <c r="B17" s="85" t="s">
        <v>100</v>
      </c>
      <c r="C17" s="86">
        <v>744959.61</v>
      </c>
      <c r="D17" s="87">
        <v>7881</v>
      </c>
      <c r="E17" s="86">
        <v>94.526</v>
      </c>
      <c r="F17" s="87">
        <v>100</v>
      </c>
      <c r="G17" s="85" t="s">
        <v>101</v>
      </c>
      <c r="H17" s="88" t="s">
        <v>102</v>
      </c>
      <c r="I17" s="19"/>
    </row>
    <row r="18" spans="1:8" ht="15" customHeight="1" thickBot="1">
      <c r="A18" s="178" t="s">
        <v>43</v>
      </c>
      <c r="B18" s="179"/>
      <c r="C18" s="100">
        <f>SUM(C3:C17)</f>
        <v>151697540.45749998</v>
      </c>
      <c r="D18" s="101">
        <f>SUM(D3:D17)</f>
        <v>6729738</v>
      </c>
      <c r="E18" s="56" t="s">
        <v>44</v>
      </c>
      <c r="F18" s="56" t="s">
        <v>44</v>
      </c>
      <c r="G18" s="56" t="s">
        <v>44</v>
      </c>
      <c r="H18" s="176" t="s">
        <v>44</v>
      </c>
    </row>
    <row r="19" spans="1:8" ht="15" customHeight="1">
      <c r="A19" s="180" t="s">
        <v>85</v>
      </c>
      <c r="B19" s="180"/>
      <c r="C19" s="180"/>
      <c r="D19" s="180"/>
      <c r="E19" s="180"/>
      <c r="F19" s="180"/>
      <c r="G19" s="180"/>
      <c r="H19" s="180"/>
    </row>
    <row r="20" spans="1:8" ht="15" customHeight="1" thickBot="1">
      <c r="A20" s="167"/>
      <c r="B20" s="166"/>
      <c r="C20" s="166"/>
      <c r="D20" s="166"/>
      <c r="E20" s="166"/>
      <c r="F20" s="166"/>
      <c r="G20" s="166"/>
      <c r="H20" s="166"/>
    </row>
    <row r="23" spans="2:8" ht="14.25">
      <c r="B23" s="168" t="str">
        <f aca="true" t="shared" si="0" ref="B23:C27">B3</f>
        <v>ОТП Класичний</v>
      </c>
      <c r="C23" s="169">
        <f t="shared" si="0"/>
        <v>74160697.59</v>
      </c>
      <c r="D23" s="170">
        <f aca="true" t="shared" si="1" ref="D23:D28">C23/$C$18</f>
        <v>0.4888721159640494</v>
      </c>
      <c r="E23" s="171"/>
      <c r="H23" s="19"/>
    </row>
    <row r="24" spans="2:8" ht="14.25">
      <c r="B24" s="168" t="str">
        <f t="shared" si="0"/>
        <v>КІНТО-Класичний</v>
      </c>
      <c r="C24" s="169">
        <f t="shared" si="0"/>
        <v>24337505.9</v>
      </c>
      <c r="D24" s="170">
        <f t="shared" si="1"/>
        <v>0.16043441328449531</v>
      </c>
      <c r="E24" s="171"/>
      <c r="H24" s="19"/>
    </row>
    <row r="25" spans="2:8" ht="14.25">
      <c r="B25" s="168" t="str">
        <f t="shared" si="0"/>
        <v>ОТП Фонд Акцій</v>
      </c>
      <c r="C25" s="169">
        <f t="shared" si="0"/>
        <v>9822701.18</v>
      </c>
      <c r="D25" s="170">
        <f t="shared" si="1"/>
        <v>0.06475188160846916</v>
      </c>
      <c r="E25" s="171"/>
      <c r="H25" s="19"/>
    </row>
    <row r="26" spans="2:8" ht="14.25">
      <c r="B26" s="168" t="str">
        <f t="shared" si="0"/>
        <v>УНІВЕР.УА/Ярослав Мудрий: Фонд Акцiй</v>
      </c>
      <c r="C26" s="169">
        <f t="shared" si="0"/>
        <v>9287775.11</v>
      </c>
      <c r="D26" s="170">
        <f t="shared" si="1"/>
        <v>0.06122561435069601</v>
      </c>
      <c r="E26" s="171"/>
      <c r="H26" s="19"/>
    </row>
    <row r="27" spans="2:8" ht="14.25">
      <c r="B27" s="168" t="str">
        <f t="shared" si="0"/>
        <v>УНIВЕР.УА/Михайло Грушевський: Фонд Державних Паперiв</v>
      </c>
      <c r="C27" s="169">
        <f t="shared" si="0"/>
        <v>6789830.69</v>
      </c>
      <c r="D27" s="170">
        <f t="shared" si="1"/>
        <v>0.04475900314219174</v>
      </c>
      <c r="E27" s="171"/>
      <c r="H27" s="19"/>
    </row>
    <row r="28" spans="2:8" ht="14.25">
      <c r="B28" s="19" t="s">
        <v>48</v>
      </c>
      <c r="C28" s="171">
        <f>C18-SUM(C3:C7)</f>
        <v>27299029.987499967</v>
      </c>
      <c r="D28" s="170">
        <f t="shared" si="1"/>
        <v>0.17995697165009833</v>
      </c>
      <c r="E28" s="171"/>
      <c r="H28" s="19"/>
    </row>
    <row r="29" spans="2:8" ht="14.25">
      <c r="B29" s="168"/>
      <c r="C29" s="169"/>
      <c r="D29" s="170"/>
      <c r="E29" s="171"/>
      <c r="H29" s="19"/>
    </row>
    <row r="30" spans="2:8" ht="14.25">
      <c r="B30" s="168"/>
      <c r="C30" s="169"/>
      <c r="D30" s="170"/>
      <c r="E30" s="171"/>
      <c r="H30" s="19"/>
    </row>
    <row r="31" spans="2:5" ht="14.25">
      <c r="B31" s="168"/>
      <c r="C31" s="169"/>
      <c r="D31" s="170"/>
      <c r="E31" s="171"/>
    </row>
    <row r="32" spans="2:5" ht="14.25">
      <c r="B32" s="168"/>
      <c r="C32" s="169"/>
      <c r="D32" s="170"/>
      <c r="E32" s="171"/>
    </row>
    <row r="33" spans="2:5" ht="14.25">
      <c r="B33" s="19"/>
      <c r="C33" s="171"/>
      <c r="D33" s="172"/>
      <c r="E33" s="171"/>
    </row>
    <row r="34" spans="2:5" ht="14.25">
      <c r="B34" s="19"/>
      <c r="C34" s="171"/>
      <c r="D34" s="172"/>
      <c r="E34" s="171"/>
    </row>
    <row r="35" spans="2:5" ht="14.25">
      <c r="B35" s="19"/>
      <c r="C35" s="171"/>
      <c r="D35" s="172"/>
      <c r="E35" s="171"/>
    </row>
    <row r="36" spans="2:5" ht="14.25">
      <c r="B36" s="19"/>
      <c r="C36" s="171"/>
      <c r="D36" s="172"/>
      <c r="E36" s="171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1" t="s">
        <v>77</v>
      </c>
      <c r="B1" s="181"/>
      <c r="C1" s="181"/>
      <c r="D1" s="181"/>
      <c r="E1" s="181"/>
      <c r="F1" s="181"/>
      <c r="G1" s="181"/>
      <c r="H1" s="181"/>
      <c r="I1" s="181"/>
      <c r="J1" s="103"/>
    </row>
    <row r="2" spans="1:10" s="20" customFormat="1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s="22" customFormat="1" ht="75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0" customFormat="1" ht="14.25" collapsed="1">
      <c r="A4" s="21">
        <v>1</v>
      </c>
      <c r="B4" s="154" t="s">
        <v>99</v>
      </c>
      <c r="C4" s="155">
        <v>38118</v>
      </c>
      <c r="D4" s="155">
        <v>38182</v>
      </c>
      <c r="E4" s="156">
        <v>0.010852877023233898</v>
      </c>
      <c r="F4" s="156">
        <v>0.020418759700194355</v>
      </c>
      <c r="G4" s="156">
        <v>0.06873225515630632</v>
      </c>
      <c r="H4" s="156">
        <v>0.12553668706489396</v>
      </c>
      <c r="I4" s="156">
        <v>4.471315999999692</v>
      </c>
      <c r="J4" s="157">
        <v>0.09120609463820273</v>
      </c>
    </row>
    <row r="5" spans="1:10" s="20" customFormat="1" ht="14.25" collapsed="1">
      <c r="A5" s="21">
        <v>2</v>
      </c>
      <c r="B5" s="154" t="s">
        <v>53</v>
      </c>
      <c r="C5" s="155">
        <v>38828</v>
      </c>
      <c r="D5" s="155">
        <v>39028</v>
      </c>
      <c r="E5" s="156">
        <v>0.009403868953201666</v>
      </c>
      <c r="F5" s="156">
        <v>0.018263819608602017</v>
      </c>
      <c r="G5" s="156">
        <v>0.05739831600034195</v>
      </c>
      <c r="H5" s="156">
        <v>0.10467425985665457</v>
      </c>
      <c r="I5" s="156">
        <v>5.879369999999708</v>
      </c>
      <c r="J5" s="157">
        <v>0.1189918073326548</v>
      </c>
    </row>
    <row r="6" spans="1:10" s="20" customFormat="1" ht="14.25" collapsed="1">
      <c r="A6" s="21">
        <v>3</v>
      </c>
      <c r="B6" s="154" t="s">
        <v>70</v>
      </c>
      <c r="C6" s="155">
        <v>38919</v>
      </c>
      <c r="D6" s="155">
        <v>39092</v>
      </c>
      <c r="E6" s="156">
        <v>0.0028951076333512127</v>
      </c>
      <c r="F6" s="156">
        <v>-0.10701599173093279</v>
      </c>
      <c r="G6" s="156">
        <v>-0.08564864812236905</v>
      </c>
      <c r="H6" s="156">
        <v>0.04709440069616555</v>
      </c>
      <c r="I6" s="156">
        <v>1.8502985999997232</v>
      </c>
      <c r="J6" s="157">
        <v>0.06363544117851294</v>
      </c>
    </row>
    <row r="7" spans="1:10" s="20" customFormat="1" ht="14.25" collapsed="1">
      <c r="A7" s="21">
        <v>4</v>
      </c>
      <c r="B7" s="154" t="s">
        <v>67</v>
      </c>
      <c r="C7" s="155">
        <v>38919</v>
      </c>
      <c r="D7" s="155">
        <v>39092</v>
      </c>
      <c r="E7" s="156">
        <v>0.049692807629601043</v>
      </c>
      <c r="F7" s="156">
        <v>0.06227015087757248</v>
      </c>
      <c r="G7" s="156">
        <v>0.029645438488833165</v>
      </c>
      <c r="H7" s="156">
        <v>0.03838233802903801</v>
      </c>
      <c r="I7" s="156">
        <v>0.09979580000016841</v>
      </c>
      <c r="J7" s="157">
        <v>0.0056185088864026955</v>
      </c>
    </row>
    <row r="8" spans="1:10" s="20" customFormat="1" ht="14.25" collapsed="1">
      <c r="A8" s="21">
        <v>5</v>
      </c>
      <c r="B8" s="154" t="s">
        <v>17</v>
      </c>
      <c r="C8" s="155">
        <v>39413</v>
      </c>
      <c r="D8" s="155">
        <v>39589</v>
      </c>
      <c r="E8" s="156">
        <v>0.013741214077767516</v>
      </c>
      <c r="F8" s="156">
        <v>0.029246700113116697</v>
      </c>
      <c r="G8" s="156">
        <v>0.09539804892989712</v>
      </c>
      <c r="H8" s="156">
        <v>0.19442434862260272</v>
      </c>
      <c r="I8" s="156">
        <v>5.571030000000806</v>
      </c>
      <c r="J8" s="157">
        <v>0.1281250158581897</v>
      </c>
    </row>
    <row r="9" spans="1:10" s="20" customFormat="1" ht="14.25" collapsed="1">
      <c r="A9" s="21">
        <v>6</v>
      </c>
      <c r="B9" s="154" t="s">
        <v>19</v>
      </c>
      <c r="C9" s="155">
        <v>39429</v>
      </c>
      <c r="D9" s="155">
        <v>39618</v>
      </c>
      <c r="E9" s="156">
        <v>0.009519525888015856</v>
      </c>
      <c r="F9" s="156">
        <v>0.01000760941662282</v>
      </c>
      <c r="G9" s="156">
        <v>0.023228160648767426</v>
      </c>
      <c r="H9" s="156">
        <v>-0.0035259915355798643</v>
      </c>
      <c r="I9" s="156">
        <v>0.08295449999999316</v>
      </c>
      <c r="J9" s="157">
        <v>0.005142418532916304</v>
      </c>
    </row>
    <row r="10" spans="1:10" s="20" customFormat="1" ht="14.25" collapsed="1">
      <c r="A10" s="21">
        <v>7</v>
      </c>
      <c r="B10" s="154" t="s">
        <v>100</v>
      </c>
      <c r="C10" s="155">
        <v>39560</v>
      </c>
      <c r="D10" s="155">
        <v>39770</v>
      </c>
      <c r="E10" s="156">
        <v>-7.087494572721731E-05</v>
      </c>
      <c r="F10" s="156">
        <v>-0.037578092546346364</v>
      </c>
      <c r="G10" s="156">
        <v>-0.0581964191416543</v>
      </c>
      <c r="H10" s="156">
        <v>0.03931830676196579</v>
      </c>
      <c r="I10" s="156">
        <v>-0.05473999999992274</v>
      </c>
      <c r="J10" s="157">
        <v>-0.003716174232575198</v>
      </c>
    </row>
    <row r="11" spans="1:10" s="20" customFormat="1" ht="14.25" collapsed="1">
      <c r="A11" s="21">
        <v>8</v>
      </c>
      <c r="B11" s="154" t="s">
        <v>66</v>
      </c>
      <c r="C11" s="155">
        <v>39884</v>
      </c>
      <c r="D11" s="155">
        <v>40001</v>
      </c>
      <c r="E11" s="156">
        <v>0.021053277603024556</v>
      </c>
      <c r="F11" s="156">
        <v>0.017885220210117625</v>
      </c>
      <c r="G11" s="156">
        <v>-0.031459995802822105</v>
      </c>
      <c r="H11" s="156">
        <v>-0.04404700173795473</v>
      </c>
      <c r="I11" s="156">
        <v>-0.5241808000000766</v>
      </c>
      <c r="J11" s="157">
        <v>-0.04997356999719693</v>
      </c>
    </row>
    <row r="12" spans="1:10" s="20" customFormat="1" ht="14.25" collapsed="1">
      <c r="A12" s="21">
        <v>9</v>
      </c>
      <c r="B12" s="154" t="s">
        <v>52</v>
      </c>
      <c r="C12" s="155">
        <v>40253</v>
      </c>
      <c r="D12" s="155">
        <v>40366</v>
      </c>
      <c r="E12" s="156">
        <v>-0.019867549668952544</v>
      </c>
      <c r="F12" s="156">
        <v>-0.04516129032263627</v>
      </c>
      <c r="G12" s="156">
        <v>0.06474820143882987</v>
      </c>
      <c r="H12" s="156">
        <v>0.11278195488725995</v>
      </c>
      <c r="I12" s="156">
        <v>0.48000000000001597</v>
      </c>
      <c r="J12" s="157">
        <v>0.02949325895438082</v>
      </c>
    </row>
    <row r="13" spans="1:10" s="20" customFormat="1" ht="14.25" collapsed="1">
      <c r="A13" s="21">
        <v>10</v>
      </c>
      <c r="B13" s="154" t="s">
        <v>108</v>
      </c>
      <c r="C13" s="155">
        <v>40114</v>
      </c>
      <c r="D13" s="155">
        <v>40401</v>
      </c>
      <c r="E13" s="156">
        <v>0.029974573484646605</v>
      </c>
      <c r="F13" s="156">
        <v>0.031119535638088447</v>
      </c>
      <c r="G13" s="156">
        <v>0.0033637118598655036</v>
      </c>
      <c r="H13" s="156">
        <v>0.13690701833561691</v>
      </c>
      <c r="I13" s="156">
        <v>0.09257889999998792</v>
      </c>
      <c r="J13" s="157">
        <v>0.006633487360245827</v>
      </c>
    </row>
    <row r="14" spans="1:10" s="20" customFormat="1" ht="14.25">
      <c r="A14" s="21">
        <v>11</v>
      </c>
      <c r="B14" s="154" t="s">
        <v>55</v>
      </c>
      <c r="C14" s="155">
        <v>40226</v>
      </c>
      <c r="D14" s="155">
        <v>40430</v>
      </c>
      <c r="E14" s="156">
        <v>0.015773038195150413</v>
      </c>
      <c r="F14" s="156">
        <v>0.022863156904054938</v>
      </c>
      <c r="G14" s="156">
        <v>0.05145977135340818</v>
      </c>
      <c r="H14" s="156">
        <v>0.09033177516818514</v>
      </c>
      <c r="I14" s="156">
        <v>3.7816500000000763</v>
      </c>
      <c r="J14" s="157">
        <v>0.1247312270799501</v>
      </c>
    </row>
    <row r="15" spans="1:10" s="20" customFormat="1" ht="14.25" collapsed="1">
      <c r="A15" s="21">
        <v>12</v>
      </c>
      <c r="B15" s="154" t="s">
        <v>69</v>
      </c>
      <c r="C15" s="155">
        <v>40427</v>
      </c>
      <c r="D15" s="155">
        <v>40543</v>
      </c>
      <c r="E15" s="156">
        <v>0.010259588550488363</v>
      </c>
      <c r="F15" s="156">
        <v>0.029474291825966503</v>
      </c>
      <c r="G15" s="156">
        <v>0.10042677217988416</v>
      </c>
      <c r="H15" s="156">
        <v>0.3326817776533315</v>
      </c>
      <c r="I15" s="156">
        <v>3.8763326000003806</v>
      </c>
      <c r="J15" s="157">
        <v>0.12958548407867965</v>
      </c>
    </row>
    <row r="16" spans="1:10" s="20" customFormat="1" ht="14.25" collapsed="1">
      <c r="A16" s="21">
        <v>13</v>
      </c>
      <c r="B16" s="154" t="s">
        <v>62</v>
      </c>
      <c r="C16" s="155">
        <v>40444</v>
      </c>
      <c r="D16" s="155">
        <v>40638</v>
      </c>
      <c r="E16" s="156">
        <v>0.028157712712938654</v>
      </c>
      <c r="F16" s="156">
        <v>0.034138670796004966</v>
      </c>
      <c r="G16" s="156">
        <v>0.0638437318579772</v>
      </c>
      <c r="H16" s="156">
        <v>0.09684908417175864</v>
      </c>
      <c r="I16" s="156">
        <v>0.8277280000000025</v>
      </c>
      <c r="J16" s="157">
        <v>0.0484657051874382</v>
      </c>
    </row>
    <row r="17" spans="1:10" s="20" customFormat="1" ht="14.25" collapsed="1">
      <c r="A17" s="21">
        <v>14</v>
      </c>
      <c r="B17" s="154" t="s">
        <v>68</v>
      </c>
      <c r="C17" s="155">
        <v>40427</v>
      </c>
      <c r="D17" s="155">
        <v>40708</v>
      </c>
      <c r="E17" s="156">
        <v>0.010827839885038992</v>
      </c>
      <c r="F17" s="156">
        <v>0.03193877416740443</v>
      </c>
      <c r="G17" s="156">
        <v>0.10322893810751488</v>
      </c>
      <c r="H17" s="156">
        <v>0.5491662501996561</v>
      </c>
      <c r="I17" s="156">
        <v>5.2579085000006165</v>
      </c>
      <c r="J17" s="157">
        <v>0.15732952178534232</v>
      </c>
    </row>
    <row r="18" spans="1:10" s="20" customFormat="1" ht="14.25" collapsed="1">
      <c r="A18" s="21">
        <v>15</v>
      </c>
      <c r="B18" s="154" t="s">
        <v>93</v>
      </c>
      <c r="C18" s="155">
        <v>41026</v>
      </c>
      <c r="D18" s="155">
        <v>41242</v>
      </c>
      <c r="E18" s="156">
        <v>0.026121830208641228</v>
      </c>
      <c r="F18" s="156">
        <v>0.03838986868941818</v>
      </c>
      <c r="G18" s="156">
        <v>0.11403593571326232</v>
      </c>
      <c r="H18" s="156">
        <v>0.1592626869711562</v>
      </c>
      <c r="I18" s="156">
        <v>2.169087999999994</v>
      </c>
      <c r="J18" s="157">
        <v>0.10963308401168592</v>
      </c>
    </row>
    <row r="19" spans="1:11" s="20" customFormat="1" ht="15.75" thickBot="1">
      <c r="A19" s="153"/>
      <c r="B19" s="158" t="s">
        <v>94</v>
      </c>
      <c r="C19" s="159" t="s">
        <v>44</v>
      </c>
      <c r="D19" s="159" t="s">
        <v>44</v>
      </c>
      <c r="E19" s="160">
        <f>AVERAGE(E4:E18)</f>
        <v>0.01455565581536135</v>
      </c>
      <c r="F19" s="160">
        <f>AVERAGE(F4:F18)</f>
        <v>0.01041741222314987</v>
      </c>
      <c r="G19" s="160">
        <f>AVERAGE(G4:G18)</f>
        <v>0.04001361457786951</v>
      </c>
      <c r="H19" s="160">
        <f>AVERAGE(H4:H18)</f>
        <v>0.13198919300965004</v>
      </c>
      <c r="I19" s="159" t="s">
        <v>44</v>
      </c>
      <c r="J19" s="160">
        <f>AVERAGE(J4:J18)</f>
        <v>0.06432675404365533</v>
      </c>
      <c r="K19" s="161"/>
    </row>
    <row r="20" spans="1:10" s="20" customFormat="1" ht="14.25">
      <c r="A20" s="185" t="s">
        <v>80</v>
      </c>
      <c r="B20" s="185"/>
      <c r="C20" s="185"/>
      <c r="D20" s="185"/>
      <c r="E20" s="185"/>
      <c r="F20" s="185"/>
      <c r="G20" s="185"/>
      <c r="H20" s="185"/>
      <c r="I20" s="185"/>
      <c r="J20" s="185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/>
    <row r="31" s="20" customFormat="1" ht="14.25"/>
    <row r="32" spans="3:8" s="29" customFormat="1" ht="14.25">
      <c r="C32" s="30"/>
      <c r="D32" s="30"/>
      <c r="E32" s="31"/>
      <c r="F32" s="31"/>
      <c r="G32" s="31"/>
      <c r="H32" s="31"/>
    </row>
    <row r="33" spans="3:8" s="29" customFormat="1" ht="14.25">
      <c r="C33" s="30"/>
      <c r="D33" s="30"/>
      <c r="E33" s="31"/>
      <c r="F33" s="31"/>
      <c r="G33" s="31"/>
      <c r="H33" s="31"/>
    </row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G17" sqref="G17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74</v>
      </c>
      <c r="B1" s="186"/>
      <c r="C1" s="186"/>
      <c r="D1" s="186"/>
      <c r="E1" s="186"/>
      <c r="F1" s="186"/>
      <c r="G1" s="186"/>
    </row>
    <row r="2" spans="1:7" ht="15.75" thickBot="1">
      <c r="A2" s="182" t="s">
        <v>36</v>
      </c>
      <c r="B2" s="92"/>
      <c r="C2" s="187" t="s">
        <v>23</v>
      </c>
      <c r="D2" s="188"/>
      <c r="E2" s="187" t="s">
        <v>24</v>
      </c>
      <c r="F2" s="188"/>
      <c r="G2" s="93"/>
    </row>
    <row r="3" spans="1:7" ht="45.75" thickBot="1">
      <c r="A3" s="183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8" ht="15" customHeight="1">
      <c r="A4" s="21">
        <v>1</v>
      </c>
      <c r="B4" s="37" t="s">
        <v>99</v>
      </c>
      <c r="C4" s="38">
        <v>266.16657000000026</v>
      </c>
      <c r="D4" s="98">
        <v>0.011057405919589945</v>
      </c>
      <c r="E4" s="39">
        <v>9</v>
      </c>
      <c r="F4" s="98">
        <v>0.00020236997728959144</v>
      </c>
      <c r="G4" s="40">
        <v>4.875187856675054</v>
      </c>
      <c r="H4" s="53"/>
    </row>
    <row r="5" spans="1:8" ht="14.25" customHeight="1">
      <c r="A5" s="21">
        <v>2</v>
      </c>
      <c r="B5" s="37" t="s">
        <v>93</v>
      </c>
      <c r="C5" s="38">
        <v>123.61215779999922</v>
      </c>
      <c r="D5" s="98">
        <v>0.027166561038667703</v>
      </c>
      <c r="E5" s="39">
        <v>15</v>
      </c>
      <c r="F5" s="98">
        <v>0.0010181225819588678</v>
      </c>
      <c r="G5" s="40">
        <v>4.61820127265278</v>
      </c>
      <c r="H5" s="53"/>
    </row>
    <row r="6" spans="1:7" ht="14.25">
      <c r="A6" s="21">
        <v>3</v>
      </c>
      <c r="B6" s="37" t="s">
        <v>17</v>
      </c>
      <c r="C6" s="38">
        <v>1005.2762700000108</v>
      </c>
      <c r="D6" s="98">
        <v>0.013741651019993207</v>
      </c>
      <c r="E6" s="39">
        <v>0</v>
      </c>
      <c r="F6" s="98">
        <v>0</v>
      </c>
      <c r="G6" s="40">
        <v>0</v>
      </c>
    </row>
    <row r="7" spans="1:7" ht="14.25">
      <c r="A7" s="21">
        <v>4</v>
      </c>
      <c r="B7" s="37" t="s">
        <v>67</v>
      </c>
      <c r="C7" s="38">
        <v>439.68624000000017</v>
      </c>
      <c r="D7" s="98">
        <v>0.04969279202097347</v>
      </c>
      <c r="E7" s="39">
        <v>0</v>
      </c>
      <c r="F7" s="98">
        <v>0</v>
      </c>
      <c r="G7" s="40">
        <v>0</v>
      </c>
    </row>
    <row r="8" spans="1:7" ht="14.25">
      <c r="A8" s="21">
        <v>5</v>
      </c>
      <c r="B8" s="37" t="s">
        <v>55</v>
      </c>
      <c r="C8" s="38">
        <v>93.25589999999944</v>
      </c>
      <c r="D8" s="98">
        <v>0.015772678560105908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108</v>
      </c>
      <c r="C9" s="38">
        <v>81.5897799999998</v>
      </c>
      <c r="D9" s="98">
        <v>0.029974559139137966</v>
      </c>
      <c r="E9" s="39">
        <v>0</v>
      </c>
      <c r="F9" s="98">
        <v>0</v>
      </c>
      <c r="G9" s="40">
        <v>0</v>
      </c>
    </row>
    <row r="10" spans="1:8" ht="14.25">
      <c r="A10" s="21">
        <v>7</v>
      </c>
      <c r="B10" s="37" t="s">
        <v>68</v>
      </c>
      <c r="C10" s="38">
        <v>72.7316300000008</v>
      </c>
      <c r="D10" s="98">
        <v>0.010827833466550188</v>
      </c>
      <c r="E10" s="39">
        <v>0</v>
      </c>
      <c r="F10" s="98">
        <v>0</v>
      </c>
      <c r="G10" s="40">
        <v>0</v>
      </c>
      <c r="H10" s="53"/>
    </row>
    <row r="11" spans="1:7" ht="14.25">
      <c r="A11" s="21">
        <v>8</v>
      </c>
      <c r="B11" s="37" t="s">
        <v>62</v>
      </c>
      <c r="C11" s="38">
        <v>71.6790599999996</v>
      </c>
      <c r="D11" s="98">
        <v>0.0281577180510053</v>
      </c>
      <c r="E11" s="39">
        <v>0</v>
      </c>
      <c r="F11" s="98">
        <v>0</v>
      </c>
      <c r="G11" s="40">
        <v>0</v>
      </c>
    </row>
    <row r="12" spans="1:7" ht="14.25">
      <c r="A12" s="21">
        <v>9</v>
      </c>
      <c r="B12" s="37" t="s">
        <v>53</v>
      </c>
      <c r="C12" s="38">
        <v>43.26205999999959</v>
      </c>
      <c r="D12" s="98">
        <v>0.009404156026457302</v>
      </c>
      <c r="E12" s="39">
        <v>0</v>
      </c>
      <c r="F12" s="98">
        <v>0</v>
      </c>
      <c r="G12" s="40">
        <v>0</v>
      </c>
    </row>
    <row r="13" spans="1:7" ht="14.25">
      <c r="A13" s="21">
        <v>10</v>
      </c>
      <c r="B13" s="37" t="s">
        <v>69</v>
      </c>
      <c r="C13" s="38">
        <v>18.12471999999997</v>
      </c>
      <c r="D13" s="98">
        <v>0.010259587072779438</v>
      </c>
      <c r="E13" s="39">
        <v>0</v>
      </c>
      <c r="F13" s="98">
        <v>0</v>
      </c>
      <c r="G13" s="40">
        <v>0</v>
      </c>
    </row>
    <row r="14" spans="1:7" ht="14.25">
      <c r="A14" s="21">
        <v>11</v>
      </c>
      <c r="B14" s="37" t="s">
        <v>19</v>
      </c>
      <c r="C14" s="38">
        <v>9.732029999999911</v>
      </c>
      <c r="D14" s="98">
        <v>0.009519519948334127</v>
      </c>
      <c r="E14" s="39">
        <v>0</v>
      </c>
      <c r="F14" s="98">
        <v>0</v>
      </c>
      <c r="G14" s="40">
        <v>0</v>
      </c>
    </row>
    <row r="15" spans="1:7" ht="14.25">
      <c r="A15" s="21">
        <v>12</v>
      </c>
      <c r="B15" s="37" t="s">
        <v>70</v>
      </c>
      <c r="C15" s="38">
        <v>4.3526299999998885</v>
      </c>
      <c r="D15" s="98">
        <v>0.002895084371379848</v>
      </c>
      <c r="E15" s="39">
        <v>0</v>
      </c>
      <c r="F15" s="98">
        <v>0</v>
      </c>
      <c r="G15" s="40">
        <v>0</v>
      </c>
    </row>
    <row r="16" spans="1:7" ht="14.25">
      <c r="A16" s="21">
        <v>13</v>
      </c>
      <c r="B16" s="37" t="s">
        <v>100</v>
      </c>
      <c r="C16" s="38">
        <v>-0.05280000000004657</v>
      </c>
      <c r="D16" s="98">
        <v>-7.087130266735633E-05</v>
      </c>
      <c r="E16" s="39">
        <v>0</v>
      </c>
      <c r="F16" s="98">
        <v>0</v>
      </c>
      <c r="G16" s="40">
        <v>0</v>
      </c>
    </row>
    <row r="17" spans="1:7" ht="14.25">
      <c r="A17" s="21">
        <v>14</v>
      </c>
      <c r="B17" s="37" t="s">
        <v>52</v>
      </c>
      <c r="C17" s="38">
        <v>-171.81241000000014</v>
      </c>
      <c r="D17" s="98">
        <v>-0.017190672507755342</v>
      </c>
      <c r="E17" s="39">
        <v>0</v>
      </c>
      <c r="F17" s="98">
        <v>0</v>
      </c>
      <c r="G17" s="40">
        <v>0</v>
      </c>
    </row>
    <row r="18" spans="1:7" ht="14.25">
      <c r="A18" s="21">
        <v>15</v>
      </c>
      <c r="B18" s="37" t="s">
        <v>66</v>
      </c>
      <c r="C18" s="38">
        <v>29.231920000000155</v>
      </c>
      <c r="D18" s="98">
        <v>0.020073067484035822</v>
      </c>
      <c r="E18" s="39">
        <v>-3</v>
      </c>
      <c r="F18" s="98">
        <v>-0.00096</v>
      </c>
      <c r="G18" s="40">
        <v>-1.3966363391999432</v>
      </c>
    </row>
    <row r="19" spans="1:8" ht="15.75" thickBot="1">
      <c r="A19" s="91"/>
      <c r="B19" s="94" t="s">
        <v>43</v>
      </c>
      <c r="C19" s="95">
        <v>2086.8357578000096</v>
      </c>
      <c r="D19" s="99">
        <v>0.013948438796466641</v>
      </c>
      <c r="E19" s="96">
        <v>21</v>
      </c>
      <c r="F19" s="99">
        <v>3.120487830320354E-06</v>
      </c>
      <c r="G19" s="97">
        <v>8.09675279012789</v>
      </c>
      <c r="H19" s="53"/>
    </row>
    <row r="20" spans="2:8" ht="15">
      <c r="B20" s="173"/>
      <c r="C20" s="138"/>
      <c r="D20" s="174"/>
      <c r="E20" s="175"/>
      <c r="F20" s="174"/>
      <c r="G20" s="138"/>
      <c r="H20" s="53"/>
    </row>
    <row r="21" spans="2:8" ht="15">
      <c r="B21" s="173"/>
      <c r="C21" s="138"/>
      <c r="D21" s="174"/>
      <c r="E21" s="175"/>
      <c r="F21" s="174"/>
      <c r="G21" s="138"/>
      <c r="H21" s="53"/>
    </row>
    <row r="22" spans="2:8" ht="15">
      <c r="B22" s="173"/>
      <c r="C22" s="138"/>
      <c r="D22" s="174"/>
      <c r="E22" s="175"/>
      <c r="F22" s="174"/>
      <c r="G22" s="138"/>
      <c r="H22" s="53"/>
    </row>
    <row r="23" spans="2:8" ht="14.25">
      <c r="B23" s="68"/>
      <c r="C23" s="69"/>
      <c r="D23" s="70"/>
      <c r="E23" s="71"/>
      <c r="F23" s="70"/>
      <c r="G23" s="69"/>
      <c r="H23" s="5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82"/>
      <c r="C48" s="82"/>
      <c r="D48" s="82"/>
      <c r="E48" s="82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22</v>
      </c>
      <c r="C56" s="35" t="s">
        <v>49</v>
      </c>
      <c r="D56" s="35" t="s">
        <v>50</v>
      </c>
      <c r="E56" s="59" t="s">
        <v>47</v>
      </c>
      <c r="F56"/>
    </row>
    <row r="57" spans="2:5" ht="14.25">
      <c r="B57" s="37" t="str">
        <f aca="true" t="shared" si="0" ref="B57:D61">B4</f>
        <v>КІНТО-Класичний</v>
      </c>
      <c r="C57" s="38">
        <f t="shared" si="0"/>
        <v>266.16657000000026</v>
      </c>
      <c r="D57" s="98">
        <f t="shared" si="0"/>
        <v>0.011057405919589945</v>
      </c>
      <c r="E57" s="40">
        <f>G4</f>
        <v>4.875187856675054</v>
      </c>
    </row>
    <row r="58" spans="2:5" ht="14.25">
      <c r="B58" s="37" t="str">
        <f t="shared" si="0"/>
        <v>КІНТО-Казначейський</v>
      </c>
      <c r="C58" s="38">
        <f t="shared" si="0"/>
        <v>123.61215779999922</v>
      </c>
      <c r="D58" s="98">
        <f t="shared" si="0"/>
        <v>0.027166561038667703</v>
      </c>
      <c r="E58" s="40">
        <f>G5</f>
        <v>4.61820127265278</v>
      </c>
    </row>
    <row r="59" spans="2:5" ht="14.25">
      <c r="B59" s="37" t="str">
        <f t="shared" si="0"/>
        <v>ОТП Класичний</v>
      </c>
      <c r="C59" s="38">
        <f t="shared" si="0"/>
        <v>1005.2762700000108</v>
      </c>
      <c r="D59" s="98">
        <f t="shared" si="0"/>
        <v>0.013741651019993207</v>
      </c>
      <c r="E59" s="40">
        <f>G6</f>
        <v>0</v>
      </c>
    </row>
    <row r="60" spans="2:5" ht="14.25">
      <c r="B60" s="37" t="str">
        <f t="shared" si="0"/>
        <v>УНІВЕР.УА/Ярослав Мудрий: Фонд Акцiй</v>
      </c>
      <c r="C60" s="38">
        <f t="shared" si="0"/>
        <v>439.68624000000017</v>
      </c>
      <c r="D60" s="98">
        <f t="shared" si="0"/>
        <v>0.04969279202097347</v>
      </c>
      <c r="E60" s="40">
        <f>G7</f>
        <v>0</v>
      </c>
    </row>
    <row r="61" spans="2:5" ht="14.25">
      <c r="B61" s="130" t="str">
        <f t="shared" si="0"/>
        <v>Альтус-Депозит</v>
      </c>
      <c r="C61" s="131">
        <f t="shared" si="0"/>
        <v>93.25589999999944</v>
      </c>
      <c r="D61" s="132">
        <f t="shared" si="0"/>
        <v>0.015772678560105908</v>
      </c>
      <c r="E61" s="133">
        <f>G8</f>
        <v>0</v>
      </c>
    </row>
    <row r="62" spans="2:5" ht="14.25">
      <c r="B62" s="126" t="str">
        <f aca="true" t="shared" si="1" ref="B62:D65">B14</f>
        <v>ТАСК Ресурс</v>
      </c>
      <c r="C62" s="127">
        <f t="shared" si="1"/>
        <v>9.732029999999911</v>
      </c>
      <c r="D62" s="128">
        <f t="shared" si="1"/>
        <v>0.009519519948334127</v>
      </c>
      <c r="E62" s="129">
        <f>G14</f>
        <v>0</v>
      </c>
    </row>
    <row r="63" spans="2:5" ht="14.25">
      <c r="B63" s="126" t="str">
        <f t="shared" si="1"/>
        <v>УНІВЕР.УА/Володимир Великий: Фонд Збалансований</v>
      </c>
      <c r="C63" s="127">
        <f t="shared" si="1"/>
        <v>4.3526299999998885</v>
      </c>
      <c r="D63" s="128">
        <f t="shared" si="1"/>
        <v>0.002895084371379848</v>
      </c>
      <c r="E63" s="129">
        <f>G15</f>
        <v>0</v>
      </c>
    </row>
    <row r="64" spans="2:5" ht="14.25">
      <c r="B64" s="126" t="str">
        <f t="shared" si="1"/>
        <v>Надбання</v>
      </c>
      <c r="C64" s="127">
        <f t="shared" si="1"/>
        <v>-0.05280000000004657</v>
      </c>
      <c r="D64" s="128">
        <f t="shared" si="1"/>
        <v>-7.087130266735633E-05</v>
      </c>
      <c r="E64" s="129">
        <f>G16</f>
        <v>0</v>
      </c>
    </row>
    <row r="65" spans="2:5" ht="14.25">
      <c r="B65" s="126" t="str">
        <f t="shared" si="1"/>
        <v>ОТП Фонд Акцій</v>
      </c>
      <c r="C65" s="127">
        <f t="shared" si="1"/>
        <v>-171.81241000000014</v>
      </c>
      <c r="D65" s="128">
        <f t="shared" si="1"/>
        <v>-0.017190672507755342</v>
      </c>
      <c r="E65" s="129">
        <f>G17</f>
        <v>0</v>
      </c>
    </row>
    <row r="66" spans="2:5" ht="14.25">
      <c r="B66" s="126" t="str">
        <f>B18</f>
        <v>КІНТО-Еквіті</v>
      </c>
      <c r="C66" s="127">
        <f>C18</f>
        <v>29.231920000000155</v>
      </c>
      <c r="D66" s="128">
        <f>D18</f>
        <v>0.020073067484035822</v>
      </c>
      <c r="E66" s="129">
        <f>G18</f>
        <v>-1.3966363391999432</v>
      </c>
    </row>
    <row r="67" spans="2:5" ht="14.25">
      <c r="B67" s="139" t="s">
        <v>48</v>
      </c>
      <c r="C67" s="140">
        <f>C19-SUM(C57:C66)</f>
        <v>287.38724999999977</v>
      </c>
      <c r="D67" s="141"/>
      <c r="E67" s="140">
        <f>G19-SUM(E57:E66)</f>
        <v>0</v>
      </c>
    </row>
    <row r="68" spans="2:5" ht="15">
      <c r="B68" s="137" t="s">
        <v>43</v>
      </c>
      <c r="C68" s="138">
        <f>SUM(C57:C67)</f>
        <v>2086.8357578000096</v>
      </c>
      <c r="D68" s="138"/>
      <c r="E68" s="138">
        <f>SUM(E57:E67)</f>
        <v>8.09675279012789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3" sqref="A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72</v>
      </c>
      <c r="C1" s="10"/>
    </row>
    <row r="2" spans="1:3" ht="14.25">
      <c r="A2" s="142" t="s">
        <v>52</v>
      </c>
      <c r="B2" s="149">
        <v>-0.019867549668952544</v>
      </c>
      <c r="C2" s="10"/>
    </row>
    <row r="3" spans="1:3" ht="14.25">
      <c r="A3" s="143" t="s">
        <v>100</v>
      </c>
      <c r="B3" s="151">
        <v>-7.087494572721731E-05</v>
      </c>
      <c r="C3" s="10"/>
    </row>
    <row r="4" spans="1:3" ht="14.25">
      <c r="A4" s="142" t="s">
        <v>70</v>
      </c>
      <c r="B4" s="150">
        <v>0.0028951076333512127</v>
      </c>
      <c r="C4" s="10"/>
    </row>
    <row r="5" spans="1:3" ht="14.25">
      <c r="A5" s="142" t="s">
        <v>53</v>
      </c>
      <c r="B5" s="150">
        <v>0.009403868953201666</v>
      </c>
      <c r="C5" s="10"/>
    </row>
    <row r="6" spans="1:3" ht="14.25">
      <c r="A6" s="142" t="s">
        <v>19</v>
      </c>
      <c r="B6" s="150">
        <v>0.009519525888015856</v>
      </c>
      <c r="C6" s="10"/>
    </row>
    <row r="7" spans="1:3" ht="14.25">
      <c r="A7" s="142" t="s">
        <v>69</v>
      </c>
      <c r="B7" s="150">
        <v>0.010259588550488363</v>
      </c>
      <c r="C7" s="10"/>
    </row>
    <row r="8" spans="1:3" ht="14.25">
      <c r="A8" s="142" t="s">
        <v>68</v>
      </c>
      <c r="B8" s="150">
        <v>0.010827839885038992</v>
      </c>
      <c r="C8" s="10"/>
    </row>
    <row r="9" spans="1:3" ht="14.25">
      <c r="A9" s="142" t="s">
        <v>99</v>
      </c>
      <c r="B9" s="150">
        <v>0.010852877023233898</v>
      </c>
      <c r="C9" s="10"/>
    </row>
    <row r="10" spans="1:3" ht="14.25">
      <c r="A10" s="142" t="s">
        <v>17</v>
      </c>
      <c r="B10" s="150">
        <v>0.013741214077767516</v>
      </c>
      <c r="C10" s="10"/>
    </row>
    <row r="11" spans="1:3" ht="14.25">
      <c r="A11" s="142" t="s">
        <v>55</v>
      </c>
      <c r="B11" s="150">
        <v>0.015773038195150413</v>
      </c>
      <c r="C11" s="10"/>
    </row>
    <row r="12" spans="1:3" ht="14.25">
      <c r="A12" s="142" t="s">
        <v>66</v>
      </c>
      <c r="B12" s="150">
        <v>0.021053277603024556</v>
      </c>
      <c r="C12" s="10"/>
    </row>
    <row r="13" spans="1:3" ht="14.25">
      <c r="A13" s="142" t="s">
        <v>93</v>
      </c>
      <c r="B13" s="150">
        <v>0.026121830208641228</v>
      </c>
      <c r="C13" s="10"/>
    </row>
    <row r="14" spans="1:3" ht="14.25">
      <c r="A14" s="143" t="s">
        <v>62</v>
      </c>
      <c r="B14" s="151">
        <v>0.028157712712938654</v>
      </c>
      <c r="C14" s="10"/>
    </row>
    <row r="15" spans="1:3" ht="14.25">
      <c r="A15" s="142" t="s">
        <v>108</v>
      </c>
      <c r="B15" s="150">
        <v>0.029974573484646605</v>
      </c>
      <c r="C15" s="10"/>
    </row>
    <row r="16" spans="1:3" ht="14.25">
      <c r="A16" s="142" t="s">
        <v>67</v>
      </c>
      <c r="B16" s="150">
        <v>0.049692807629601043</v>
      </c>
      <c r="C16" s="10"/>
    </row>
    <row r="17" spans="1:3" ht="14.25">
      <c r="A17" s="144" t="s">
        <v>27</v>
      </c>
      <c r="B17" s="149">
        <v>0.01455565581536135</v>
      </c>
      <c r="C17" s="10"/>
    </row>
    <row r="18" spans="1:3" ht="14.25">
      <c r="A18" s="144" t="s">
        <v>1</v>
      </c>
      <c r="B18" s="149">
        <v>-0.02332008482137682</v>
      </c>
      <c r="C18" s="10"/>
    </row>
    <row r="19" spans="1:3" ht="14.25">
      <c r="A19" s="144" t="s">
        <v>0</v>
      </c>
      <c r="B19" s="149">
        <v>0</v>
      </c>
      <c r="C19" s="57"/>
    </row>
    <row r="20" spans="1:3" ht="14.25">
      <c r="A20" s="144" t="s">
        <v>28</v>
      </c>
      <c r="B20" s="149">
        <v>0.05630972742611928</v>
      </c>
      <c r="C20" s="9"/>
    </row>
    <row r="21" spans="1:3" ht="14.25">
      <c r="A21" s="144" t="s">
        <v>29</v>
      </c>
      <c r="B21" s="149">
        <v>0.04419224576009495</v>
      </c>
      <c r="C21" s="77"/>
    </row>
    <row r="22" spans="1:3" ht="14.25">
      <c r="A22" s="144" t="s">
        <v>30</v>
      </c>
      <c r="B22" s="149">
        <v>0.011917808219178082</v>
      </c>
      <c r="C22" s="10"/>
    </row>
    <row r="23" spans="1:3" ht="15" thickBot="1">
      <c r="A23" s="145" t="s">
        <v>96</v>
      </c>
      <c r="B23" s="152">
        <v>0.062336934148199186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B1">
      <selection activeCell="K3" sqref="K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11" t="s">
        <v>21</v>
      </c>
      <c r="C3" s="112" t="s">
        <v>21</v>
      </c>
      <c r="D3" s="113" t="s">
        <v>21</v>
      </c>
      <c r="E3" s="114" t="s">
        <v>21</v>
      </c>
      <c r="F3" s="115" t="s">
        <v>21</v>
      </c>
      <c r="G3" s="114" t="s">
        <v>21</v>
      </c>
      <c r="H3" s="52" t="s">
        <v>21</v>
      </c>
      <c r="I3" s="111" t="s">
        <v>21</v>
      </c>
      <c r="J3" s="116" t="s">
        <v>21</v>
      </c>
    </row>
    <row r="4" spans="1:10" ht="15.75" thickBot="1">
      <c r="A4" s="178" t="s">
        <v>43</v>
      </c>
      <c r="B4" s="179"/>
      <c r="C4" s="117" t="s">
        <v>44</v>
      </c>
      <c r="D4" s="117" t="s">
        <v>44</v>
      </c>
      <c r="E4" s="100">
        <f>SUM(E3:E3)</f>
        <v>0</v>
      </c>
      <c r="F4" s="101">
        <f>SUM(F3:F3)</f>
        <v>0</v>
      </c>
      <c r="G4" s="117" t="s">
        <v>44</v>
      </c>
      <c r="H4" s="117" t="s">
        <v>44</v>
      </c>
      <c r="I4" s="117" t="s">
        <v>44</v>
      </c>
      <c r="J4" s="117" t="s">
        <v>44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F5" sqref="F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9" t="s">
        <v>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ht="75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ht="14.25" collapsed="1">
      <c r="A4" s="21">
        <v>1</v>
      </c>
      <c r="B4" s="27" t="s">
        <v>21</v>
      </c>
      <c r="C4" s="108" t="s">
        <v>21</v>
      </c>
      <c r="D4" s="108" t="s">
        <v>21</v>
      </c>
      <c r="E4" s="102" t="s">
        <v>21</v>
      </c>
      <c r="F4" s="102" t="s">
        <v>21</v>
      </c>
      <c r="G4" s="102" t="s">
        <v>21</v>
      </c>
      <c r="H4" s="102" t="s">
        <v>21</v>
      </c>
      <c r="I4" s="102" t="s">
        <v>21</v>
      </c>
      <c r="J4" s="109" t="s">
        <v>21</v>
      </c>
    </row>
    <row r="5" spans="1:10" ht="15.75" thickBot="1">
      <c r="A5" s="153"/>
      <c r="B5" s="158" t="s">
        <v>94</v>
      </c>
      <c r="C5" s="159" t="s">
        <v>44</v>
      </c>
      <c r="D5" s="159" t="s">
        <v>44</v>
      </c>
      <c r="E5" s="160" t="s">
        <v>21</v>
      </c>
      <c r="F5" s="160" t="s">
        <v>21</v>
      </c>
      <c r="G5" s="160" t="s">
        <v>21</v>
      </c>
      <c r="H5" s="160" t="s">
        <v>21</v>
      </c>
      <c r="I5" s="159" t="s">
        <v>44</v>
      </c>
      <c r="J5" s="160" t="s">
        <v>21</v>
      </c>
    </row>
    <row r="6" spans="1:10" ht="15" thickBot="1">
      <c r="A6" s="190" t="s">
        <v>80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3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75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2" t="s">
        <v>36</v>
      </c>
      <c r="B2" s="92"/>
      <c r="C2" s="187" t="s">
        <v>23</v>
      </c>
      <c r="D2" s="188"/>
      <c r="E2" s="187" t="s">
        <v>24</v>
      </c>
      <c r="F2" s="188"/>
      <c r="G2" s="93"/>
    </row>
    <row r="3" spans="1:7" s="31" customFormat="1" ht="45.75" thickBot="1">
      <c r="A3" s="183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31" customFormat="1" ht="14.25">
      <c r="A4" s="21">
        <v>1</v>
      </c>
      <c r="B4" s="37" t="s">
        <v>21</v>
      </c>
      <c r="C4" s="38" t="s">
        <v>21</v>
      </c>
      <c r="D4" s="102" t="s">
        <v>114</v>
      </c>
      <c r="E4" s="39" t="s">
        <v>21</v>
      </c>
      <c r="F4" s="102" t="s">
        <v>21</v>
      </c>
      <c r="G4" s="40" t="s">
        <v>21</v>
      </c>
    </row>
    <row r="5" spans="1:7" s="31" customFormat="1" ht="15.75" thickBot="1">
      <c r="A5" s="119"/>
      <c r="B5" s="94" t="s">
        <v>43</v>
      </c>
      <c r="C5" s="120" t="s">
        <v>21</v>
      </c>
      <c r="D5" s="99" t="s">
        <v>114</v>
      </c>
      <c r="E5" s="96" t="s">
        <v>21</v>
      </c>
      <c r="F5" s="99" t="s">
        <v>21</v>
      </c>
      <c r="G5" s="97" t="s">
        <v>21</v>
      </c>
    </row>
    <row r="6" spans="1:7" s="31" customFormat="1" ht="15">
      <c r="A6" s="153"/>
      <c r="B6" s="173"/>
      <c r="C6" s="138"/>
      <c r="D6" s="174"/>
      <c r="E6" s="175"/>
      <c r="F6" s="174"/>
      <c r="G6" s="138"/>
    </row>
    <row r="7" spans="1:7" s="31" customFormat="1" ht="15">
      <c r="A7" s="29"/>
      <c r="B7" s="173"/>
      <c r="C7" s="138"/>
      <c r="D7" s="174"/>
      <c r="E7" s="175"/>
      <c r="F7" s="174"/>
      <c r="G7" s="138"/>
    </row>
    <row r="8" spans="1:7" s="31" customFormat="1" ht="15">
      <c r="A8" s="29"/>
      <c r="B8" s="173"/>
      <c r="C8" s="138"/>
      <c r="D8" s="174"/>
      <c r="E8" s="175"/>
      <c r="F8" s="174"/>
      <c r="G8" s="138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22</v>
      </c>
      <c r="C35" s="35" t="s">
        <v>49</v>
      </c>
      <c r="D35" s="35" t="s">
        <v>50</v>
      </c>
      <c r="E35" s="36" t="s">
        <v>47</v>
      </c>
    </row>
    <row r="36" spans="1:5" ht="14.25">
      <c r="A36" s="22">
        <v>1</v>
      </c>
      <c r="B36" s="37" t="str">
        <f>B4</f>
        <v>н.д.</v>
      </c>
      <c r="C36" s="124" t="str">
        <f>C4</f>
        <v>н.д.</v>
      </c>
      <c r="D36" s="102" t="str">
        <f>D4</f>
        <v>н.д</v>
      </c>
      <c r="E36" s="125" t="str">
        <f>G4</f>
        <v>н.д.</v>
      </c>
    </row>
    <row r="37" spans="2:5" ht="14.25">
      <c r="B37" s="37"/>
      <c r="C37" s="124"/>
      <c r="D37" s="102"/>
      <c r="E37" s="125"/>
    </row>
    <row r="38" spans="2:5" ht="14.25">
      <c r="B38" s="37"/>
      <c r="C38" s="124"/>
      <c r="D38" s="102"/>
      <c r="E38" s="125"/>
    </row>
    <row r="39" spans="2:5" ht="14.25">
      <c r="B39" s="37"/>
      <c r="C39" s="124"/>
      <c r="D39" s="102"/>
      <c r="E39" s="125"/>
    </row>
    <row r="40" spans="2:5" ht="14.25">
      <c r="B40" s="37"/>
      <c r="C40" s="124"/>
      <c r="D40" s="102"/>
      <c r="E40" s="125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A4" sqref="A4:B9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72</v>
      </c>
      <c r="C1" s="10"/>
      <c r="D1" s="10"/>
    </row>
    <row r="2" spans="1:4" ht="14.25">
      <c r="A2" s="27" t="s">
        <v>21</v>
      </c>
      <c r="B2" s="146" t="s">
        <v>21</v>
      </c>
      <c r="C2" s="10"/>
      <c r="D2" s="10"/>
    </row>
    <row r="3" spans="1:4" ht="14.25">
      <c r="A3" s="27" t="s">
        <v>27</v>
      </c>
      <c r="B3" s="147" t="s">
        <v>21</v>
      </c>
      <c r="C3" s="10"/>
      <c r="D3" s="10"/>
    </row>
    <row r="4" spans="1:4" ht="14.25">
      <c r="A4" s="27" t="s">
        <v>1</v>
      </c>
      <c r="B4" s="147">
        <v>-0.02332008482137682</v>
      </c>
      <c r="C4" s="10"/>
      <c r="D4" s="10"/>
    </row>
    <row r="5" spans="1:4" ht="14.25">
      <c r="A5" s="27" t="s">
        <v>0</v>
      </c>
      <c r="B5" s="147">
        <v>0</v>
      </c>
      <c r="C5" s="10"/>
      <c r="D5" s="10"/>
    </row>
    <row r="6" spans="1:4" ht="14.25">
      <c r="A6" s="27" t="s">
        <v>28</v>
      </c>
      <c r="B6" s="147">
        <v>0.05630972742611928</v>
      </c>
      <c r="C6" s="10"/>
      <c r="D6" s="10"/>
    </row>
    <row r="7" spans="1:4" ht="14.25">
      <c r="A7" s="27" t="s">
        <v>29</v>
      </c>
      <c r="B7" s="147">
        <v>0.04419224576009495</v>
      </c>
      <c r="C7" s="10"/>
      <c r="D7" s="10"/>
    </row>
    <row r="8" spans="1:4" ht="14.25">
      <c r="A8" s="27" t="s">
        <v>30</v>
      </c>
      <c r="B8" s="147">
        <v>0.011917808219178082</v>
      </c>
      <c r="C8" s="10"/>
      <c r="D8" s="10"/>
    </row>
    <row r="9" spans="1:4" ht="15" thickBot="1">
      <c r="A9" s="79" t="s">
        <v>96</v>
      </c>
      <c r="B9" s="148">
        <v>0.062336934148199186</v>
      </c>
      <c r="C9" s="10"/>
      <c r="D9" s="10"/>
    </row>
    <row r="10" spans="2:4" ht="14.25">
      <c r="B10" s="165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2024-01-11T11:25:59Z</dcterms:modified>
  <cp:category/>
  <cp:version/>
  <cp:contentType/>
  <cp:contentStatus/>
</cp:coreProperties>
</file>