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avrylyuk\Desktop\Анастасия Гаврилюк\НА САЙТ\2019\Q2 2019 (Nikita Melichenko)\"/>
    </mc:Choice>
  </mc:AlternateContent>
  <bookViews>
    <workbookView xWindow="0" yWindow="0" windowWidth="19056" windowHeight="7860" tabRatio="917"/>
  </bookViews>
  <sheets>
    <sheet name="Іndexes-Ukraine and the World" sheetId="30" r:id="rId1"/>
    <sheet name="Stock Market of Ukraine" sheetId="54" r:id="rId2"/>
    <sheet name="Number of AMC-CII-NPF-IC" sheetId="55" r:id="rId3"/>
    <sheet name="Assets-NAV_Net Inflow" sheetId="36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a11" hidden="1">{#N/A,#N/A,FALSE,"т02бд"}</definedName>
    <definedName name="____________________t06" hidden="1">{#N/A,#N/A,FALSE,"т04"}</definedName>
    <definedName name="__________________a11" hidden="1">{#N/A,#N/A,FALSE,"т02бд"}</definedName>
    <definedName name="__________________t06" hidden="1">{#N/A,#N/A,FALSE,"т04"}</definedName>
    <definedName name="________________a11" hidden="1">{#N/A,#N/A,FALSE,"т02бд"}</definedName>
    <definedName name="________________t06" hidden="1">{#N/A,#N/A,FALSE,"т04"}</definedName>
    <definedName name="______________a11" hidden="1">{#N/A,#N/A,FALSE,"т02бд"}</definedName>
    <definedName name="______________t06" hidden="1">{#N/A,#N/A,FALSE,"т04"}</definedName>
    <definedName name="____________a11" localSheetId="2" hidden="1">{#N/A,#N/A,FALSE,"т02бд"}</definedName>
    <definedName name="____________a11" localSheetId="1" hidden="1">{#N/A,#N/A,FALSE,"т02бд"}</definedName>
    <definedName name="____________a11" hidden="1">{#N/A,#N/A,FALSE,"т02бд"}</definedName>
    <definedName name="____________t06" localSheetId="2" hidden="1">{#N/A,#N/A,FALSE,"т04"}</definedName>
    <definedName name="____________t06" localSheetId="1" hidden="1">{#N/A,#N/A,FALSE,"т04"}</definedName>
    <definedName name="____________t06" hidden="1">{#N/A,#N/A,FALSE,"т04"}</definedName>
    <definedName name="___________a11" hidden="1">{#N/A,#N/A,FALSE,"т02бд"}</definedName>
    <definedName name="___________t06" hidden="1">{#N/A,#N/A,FALSE,"т04"}</definedName>
    <definedName name="__________a11" localSheetId="2" hidden="1">{#N/A,#N/A,FALSE,"т02бд"}</definedName>
    <definedName name="__________a11" localSheetId="1" hidden="1">{#N/A,#N/A,FALSE,"т02бд"}</definedName>
    <definedName name="__________a11" hidden="1">{#N/A,#N/A,FALSE,"т02бд"}</definedName>
    <definedName name="__________t06" localSheetId="2" hidden="1">{#N/A,#N/A,FALSE,"т04"}</definedName>
    <definedName name="__________t06" localSheetId="1" hidden="1">{#N/A,#N/A,FALSE,"т04"}</definedName>
    <definedName name="__________t06" hidden="1">{#N/A,#N/A,FALSE,"т04"}</definedName>
    <definedName name="________a11" localSheetId="2" hidden="1">{#N/A,#N/A,FALSE,"т02бд"}</definedName>
    <definedName name="________a11" localSheetId="1" hidden="1">{#N/A,#N/A,FALSE,"т02бд"}</definedName>
    <definedName name="________a11" hidden="1">{#N/A,#N/A,FALSE,"т02бд"}</definedName>
    <definedName name="________t06" localSheetId="2" hidden="1">{#N/A,#N/A,FALSE,"т04"}</definedName>
    <definedName name="________t06" localSheetId="1" hidden="1">{#N/A,#N/A,FALSE,"т04"}</definedName>
    <definedName name="________t06" hidden="1">{#N/A,#N/A,FALSE,"т04"}</definedName>
    <definedName name="_______a11" hidden="1">{#N/A,#N/A,FALSE,"т02бд"}</definedName>
    <definedName name="_______t06" hidden="1">{#N/A,#N/A,FALSE,"т04"}</definedName>
    <definedName name="______a11" localSheetId="2" hidden="1">{#N/A,#N/A,FALSE,"т02бд"}</definedName>
    <definedName name="______a11" localSheetId="1" hidden="1">{#N/A,#N/A,FALSE,"т02бд"}</definedName>
    <definedName name="______a11" hidden="1">{#N/A,#N/A,FALSE,"т02бд"}</definedName>
    <definedName name="______t06" localSheetId="2" hidden="1">{#N/A,#N/A,FALSE,"т04"}</definedName>
    <definedName name="______t06" localSheetId="1" hidden="1">{#N/A,#N/A,FALSE,"т04"}</definedName>
    <definedName name="______t06" hidden="1">{#N/A,#N/A,FALSE,"т04"}</definedName>
    <definedName name="_____a11" localSheetId="2" hidden="1">{#N/A,#N/A,FALSE,"т02бд"}</definedName>
    <definedName name="_____t06" localSheetId="2" hidden="1">{#N/A,#N/A,FALSE,"т04"}</definedName>
    <definedName name="____a11" localSheetId="2" hidden="1">{#N/A,#N/A,FALSE,"т02бд"}</definedName>
    <definedName name="____a11" localSheetId="1" hidden="1">{#N/A,#N/A,FALSE,"т02бд"}</definedName>
    <definedName name="____a11" hidden="1">{#N/A,#N/A,FALSE,"т02бд"}</definedName>
    <definedName name="____t06" localSheetId="2" hidden="1">{#N/A,#N/A,FALSE,"т04"}</definedName>
    <definedName name="____t06" localSheetId="1" hidden="1">{#N/A,#N/A,FALSE,"т04"}</definedName>
    <definedName name="____t06" hidden="1">{#N/A,#N/A,FALSE,"т04"}</definedName>
    <definedName name="___a11" hidden="1">{#N/A,#N/A,FALSE,"т02бд"}</definedName>
    <definedName name="___t06" hidden="1">{#N/A,#N/A,FALSE,"т04"}</definedName>
    <definedName name="__a11" localSheetId="2" hidden="1">{#N/A,#N/A,FALSE,"т02бд"}</definedName>
    <definedName name="__a11" localSheetId="1" hidden="1">{#N/A,#N/A,FALSE,"т02бд"}</definedName>
    <definedName name="__a11" hidden="1">{#N/A,#N/A,FALSE,"т02бд"}</definedName>
    <definedName name="__t06" localSheetId="2" hidden="1">{#N/A,#N/A,FALSE,"т04"}</definedName>
    <definedName name="__t06" localSheetId="1" hidden="1">{#N/A,#N/A,FALSE,"т04"}</definedName>
    <definedName name="__t06" hidden="1">{#N/A,#N/A,FALSE,"т04"}</definedName>
    <definedName name="_18_Лют_09" localSheetId="2">#REF!</definedName>
    <definedName name="_18_Лют_09" localSheetId="1">#REF!</definedName>
    <definedName name="_18_Лют_09">#REF!</definedName>
    <definedName name="_19_Лют_09" localSheetId="2">#REF!</definedName>
    <definedName name="_19_Лют_09" localSheetId="1">#REF!</definedName>
    <definedName name="_19_Лют_09">#REF!</definedName>
    <definedName name="_19_Лют_09_ВЧА" localSheetId="2">#REF!</definedName>
    <definedName name="_19_Лют_09_ВЧА" localSheetId="1">#REF!</definedName>
    <definedName name="_19_Лют_09_ВЧА">#REF!</definedName>
    <definedName name="_a11" localSheetId="3" hidden="1">{#N/A,#N/A,FALSE,"т02бд"}</definedName>
    <definedName name="_a11" localSheetId="0" hidden="1">{#N/A,#N/A,FALSE,"т02бд"}</definedName>
    <definedName name="_a11" hidden="1">{#N/A,#N/A,FALSE,"т02бд"}</definedName>
    <definedName name="_t06" localSheetId="3" hidden="1">{#N/A,#N/A,FALSE,"т04"}</definedName>
    <definedName name="_t06" localSheetId="0" hidden="1">{#N/A,#N/A,FALSE,"т04"}</definedName>
    <definedName name="_t06" hidden="1">{#N/A,#N/A,FALSE,"т04"}</definedName>
    <definedName name="_xlnm._FilterDatabase" localSheetId="0" hidden="1">'Іndexes-Ukraine and the World'!#REF!</definedName>
    <definedName name="BAZA">'[1]Мульт-ор М2, швидкість'!$E$1:$E$65536</definedName>
    <definedName name="cevv" localSheetId="2">[2]табл1!#REF!</definedName>
    <definedName name="cevv" localSheetId="1">[2]табл1!#REF!</definedName>
    <definedName name="cevv">[2]табл1!#REF!</definedName>
    <definedName name="d" localSheetId="2" hidden="1">{#N/A,#N/A,FALSE,"т02бд"}</definedName>
    <definedName name="d" localSheetId="1" hidden="1">{#N/A,#N/A,FALSE,"т02бд"}</definedName>
    <definedName name="d" hidden="1">{#N/A,#N/A,FALSE,"т02бд"}</definedName>
    <definedName name="ic" localSheetId="3" hidden="1">{#N/A,#N/A,FALSE,"т02бд"}</definedName>
    <definedName name="ic" localSheetId="2" hidden="1">{#N/A,#N/A,FALSE,"т02бд"}</definedName>
    <definedName name="ic" localSheetId="1" hidden="1">{#N/A,#N/A,FALSE,"т02бд"}</definedName>
    <definedName name="ic" localSheetId="0" hidden="1">{#N/A,#N/A,FALSE,"т02бд"}</definedName>
    <definedName name="ic" hidden="1">{#N/A,#N/A,FALSE,"т02бд"}</definedName>
    <definedName name="ICC_2008" localSheetId="3" hidden="1">{#N/A,#N/A,FALSE,"т02бд"}</definedName>
    <definedName name="ICC_2008" localSheetId="2" hidden="1">{#N/A,#N/A,FALSE,"т02бд"}</definedName>
    <definedName name="ICC_2008" localSheetId="1" hidden="1">{#N/A,#N/A,FALSE,"т02бд"}</definedName>
    <definedName name="ICC_2008" localSheetId="0" hidden="1">{#N/A,#N/A,FALSE,"т02бд"}</definedName>
    <definedName name="ICC_2008" hidden="1">{#N/A,#N/A,FALSE,"т02бд"}</definedName>
    <definedName name="q" localSheetId="3" hidden="1">{#N/A,#N/A,FALSE,"т02бд"}</definedName>
    <definedName name="q" localSheetId="2" hidden="1">{#N/A,#N/A,FALSE,"т02бд"}</definedName>
    <definedName name="q" localSheetId="1" hidden="1">{#N/A,#N/A,FALSE,"т02бд"}</definedName>
    <definedName name="q" localSheetId="0" hidden="1">{#N/A,#N/A,FALSE,"т02бд"}</definedName>
    <definedName name="q" hidden="1">{#N/A,#N/A,FALSE,"т02бд"}</definedName>
    <definedName name="tt" localSheetId="3" hidden="1">{#N/A,#N/A,FALSE,"т02бд"}</definedName>
    <definedName name="tt" localSheetId="2" hidden="1">{#N/A,#N/A,FALSE,"т02бд"}</definedName>
    <definedName name="tt" localSheetId="1" hidden="1">{#N/A,#N/A,FALSE,"т02бд"}</definedName>
    <definedName name="tt" localSheetId="0" hidden="1">{#N/A,#N/A,FALSE,"т02бд"}</definedName>
    <definedName name="tt" hidden="1">{#N/A,#N/A,FALSE,"т02бд"}</definedName>
    <definedName name="V">'[3]146024'!$A$1:$K$1</definedName>
    <definedName name="ven_vcha" localSheetId="2" hidden="1">{#N/A,#N/A,FALSE,"т02бд"}</definedName>
    <definedName name="ven_vcha" localSheetId="1" hidden="1">{#N/A,#N/A,FALSE,"т02бд"}</definedName>
    <definedName name="ven_vcha" hidden="1">{#N/A,#N/A,FALSE,"т02бд"}</definedName>
    <definedName name="wrn.04." localSheetId="3" hidden="1">{#N/A,#N/A,FALSE,"т02бд"}</definedName>
    <definedName name="wrn.04." localSheetId="2" hidden="1">{#N/A,#N/A,FALSE,"т02бд"}</definedName>
    <definedName name="wrn.04." localSheetId="1" hidden="1">{#N/A,#N/A,FALSE,"т02бд"}</definedName>
    <definedName name="wrn.04." localSheetId="0" hidden="1">{#N/A,#N/A,FALSE,"т02бд"}</definedName>
    <definedName name="wrn.04." hidden="1">{#N/A,#N/A,FALSE,"т02бд"}</definedName>
    <definedName name="wrn.д02." localSheetId="3" hidden="1">{#N/A,#N/A,FALSE,"т02бд"}</definedName>
    <definedName name="wrn.д02." localSheetId="2" hidden="1">{#N/A,#N/A,FALSE,"т02бд"}</definedName>
    <definedName name="wrn.д02." localSheetId="1" hidden="1">{#N/A,#N/A,FALSE,"т02бд"}</definedName>
    <definedName name="wrn.д02." localSheetId="0" hidden="1">{#N/A,#N/A,FALSE,"т02бд"}</definedName>
    <definedName name="wrn.д02." hidden="1">{#N/A,#N/A,FALSE,"т02бд"}</definedName>
    <definedName name="wrn.т171банки." localSheetId="3" hidden="1">{#N/A,#N/A,FALSE,"т17-1банки (2)"}</definedName>
    <definedName name="wrn.т171банки." localSheetId="2" hidden="1">{#N/A,#N/A,FALSE,"т17-1банки (2)"}</definedName>
    <definedName name="wrn.т171банки." localSheetId="1" hidden="1">{#N/A,#N/A,FALSE,"т17-1банки (2)"}</definedName>
    <definedName name="wrn.т171банки." localSheetId="0" hidden="1">{#N/A,#N/A,FALSE,"т17-1банки (2)"}</definedName>
    <definedName name="wrn.т171банки." hidden="1">{#N/A,#N/A,FALSE,"т17-1банки (2)"}</definedName>
    <definedName name="_xlnm.Database" localSheetId="2">#REF!</definedName>
    <definedName name="_xlnm.Database" localSheetId="1">#REF!</definedName>
    <definedName name="_xlnm.Database">#REF!</definedName>
    <definedName name="ГЦ" localSheetId="3" hidden="1">{#N/A,#N/A,FALSE,"т02бд"}</definedName>
    <definedName name="ГЦ" localSheetId="2" hidden="1">{#N/A,#N/A,FALSE,"т02бд"}</definedName>
    <definedName name="ГЦ" localSheetId="1" hidden="1">{#N/A,#N/A,FALSE,"т02бд"}</definedName>
    <definedName name="ГЦ" localSheetId="0" hidden="1">{#N/A,#N/A,FALSE,"т02бд"}</definedName>
    <definedName name="ГЦ" hidden="1">{#N/A,#N/A,FALSE,"т02бд"}</definedName>
    <definedName name="д17.1">'[4]д17-1'!$A$1:$H$1</definedName>
    <definedName name="ее" localSheetId="3" hidden="1">{#N/A,#N/A,FALSE,"т02бд"}</definedName>
    <definedName name="ее" localSheetId="2" hidden="1">{#N/A,#N/A,FALSE,"т02бд"}</definedName>
    <definedName name="ее" localSheetId="1" hidden="1">{#N/A,#N/A,FALSE,"т02бд"}</definedName>
    <definedName name="ее" localSheetId="0" hidden="1">{#N/A,#N/A,FALSE,"т02бд"}</definedName>
    <definedName name="ее" hidden="1">{#N/A,#N/A,FALSE,"т02бд"}</definedName>
    <definedName name="збз1998" localSheetId="2">#REF!</definedName>
    <definedName name="збз1998" localSheetId="1">#REF!</definedName>
    <definedName name="збз1998">#REF!</definedName>
    <definedName name="ии" localSheetId="3" hidden="1">{#N/A,#N/A,FALSE,"т02бд"}</definedName>
    <definedName name="ии" localSheetId="2" hidden="1">{#N/A,#N/A,FALSE,"т02бд"}</definedName>
    <definedName name="ии" localSheetId="1" hidden="1">{#N/A,#N/A,FALSE,"т02бд"}</definedName>
    <definedName name="ии" localSheetId="0" hidden="1">{#N/A,#N/A,FALSE,"т02бд"}</definedName>
    <definedName name="ии" hidden="1">{#N/A,#N/A,FALSE,"т02бд"}</definedName>
    <definedName name="іі" localSheetId="3" hidden="1">{#N/A,#N/A,FALSE,"т02бд"}</definedName>
    <definedName name="іі" localSheetId="2" hidden="1">{#N/A,#N/A,FALSE,"т02бд"}</definedName>
    <definedName name="іі" localSheetId="1" hidden="1">{#N/A,#N/A,FALSE,"т02бд"}</definedName>
    <definedName name="іі" localSheetId="0" hidden="1">{#N/A,#N/A,FALSE,"т02бд"}</definedName>
    <definedName name="іі" hidden="1">{#N/A,#N/A,FALSE,"т02бд"}</definedName>
    <definedName name="квітень" localSheetId="3" hidden="1">{#N/A,#N/A,FALSE,"т17-1банки (2)"}</definedName>
    <definedName name="квітень" localSheetId="2" hidden="1">{#N/A,#N/A,FALSE,"т17-1банки (2)"}</definedName>
    <definedName name="квітень" localSheetId="1" hidden="1">{#N/A,#N/A,FALSE,"т17-1банки (2)"}</definedName>
    <definedName name="квітень" localSheetId="0" hidden="1">{#N/A,#N/A,FALSE,"т17-1банки (2)"}</definedName>
    <definedName name="квітень" hidden="1">{#N/A,#N/A,FALSE,"т17-1банки (2)"}</definedName>
    <definedName name="ке" localSheetId="3" hidden="1">{#N/A,#N/A,FALSE,"т17-1банки (2)"}</definedName>
    <definedName name="ке" localSheetId="2" hidden="1">{#N/A,#N/A,FALSE,"т17-1банки (2)"}</definedName>
    <definedName name="ке" localSheetId="1" hidden="1">{#N/A,#N/A,FALSE,"т17-1банки (2)"}</definedName>
    <definedName name="ке" localSheetId="0" hidden="1">{#N/A,#N/A,FALSE,"т17-1банки (2)"}</definedName>
    <definedName name="ке" hidden="1">{#N/A,#N/A,FALSE,"т17-1банки (2)"}</definedName>
    <definedName name="М2">'[1]Мульт-ор М2, швидкість'!$C$1:$C$65536</definedName>
    <definedName name="нн" localSheetId="3" hidden="1">{#N/A,#N/A,FALSE,"т02бд"}</definedName>
    <definedName name="нн" localSheetId="2" hidden="1">{#N/A,#N/A,FALSE,"т02бд"}</definedName>
    <definedName name="нн" localSheetId="1" hidden="1">{#N/A,#N/A,FALSE,"т02бд"}</definedName>
    <definedName name="нн" localSheetId="0" hidden="1">{#N/A,#N/A,FALSE,"т02бд"}</definedName>
    <definedName name="нн" hidden="1">{#N/A,#N/A,FALSE,"т02бд"}</definedName>
    <definedName name="Список">'[3]146024'!$A$8:$A$88</definedName>
    <definedName name="стельм." localSheetId="3" hidden="1">{#N/A,#N/A,FALSE,"т17-1банки (2)"}</definedName>
    <definedName name="стельм." localSheetId="2" hidden="1">{#N/A,#N/A,FALSE,"т17-1банки (2)"}</definedName>
    <definedName name="стельм." localSheetId="1" hidden="1">{#N/A,#N/A,FALSE,"т17-1банки (2)"}</definedName>
    <definedName name="стельм." localSheetId="0" hidden="1">{#N/A,#N/A,FALSE,"т17-1банки (2)"}</definedName>
    <definedName name="стельм." hidden="1">{#N/A,#N/A,FALSE,"т17-1банки (2)"}</definedName>
    <definedName name="т01" localSheetId="2">#REF!</definedName>
    <definedName name="т01" localSheetId="1">#REF!</definedName>
    <definedName name="т01">#REF!</definedName>
    <definedName name="т05" localSheetId="3" hidden="1">{#N/A,#N/A,FALSE,"т04"}</definedName>
    <definedName name="т05" localSheetId="2" hidden="1">{#N/A,#N/A,FALSE,"т04"}</definedName>
    <definedName name="т05" localSheetId="1" hidden="1">{#N/A,#N/A,FALSE,"т04"}</definedName>
    <definedName name="т05" localSheetId="0" hidden="1">{#N/A,#N/A,FALSE,"т04"}</definedName>
    <definedName name="т05" hidden="1">{#N/A,#N/A,FALSE,"т04"}</definedName>
    <definedName name="т06" localSheetId="2">#REF!</definedName>
    <definedName name="т06" localSheetId="1">#REF!</definedName>
    <definedName name="т06">#REF!</definedName>
    <definedName name="т07КБ98">'[5]т07(98)'!$A$1</definedName>
    <definedName name="т09СЕ98">'[6]т09(98) по сек-рам ек-ки'!$A$1</definedName>
    <definedName name="т15">[7]т15!$A$1</definedName>
    <definedName name="т17.1">'[8]т17-1(шаблон)'!$A$1:$H$1</definedName>
    <definedName name="т17.1.2001">'[8]т17-1(шаблон)'!$A$1:$H$1</definedName>
    <definedName name="т17.1обл2001">'[8]т17-1(шаблон)'!$A$1:$H$1</definedName>
    <definedName name="т17.2" localSheetId="2">#REF!</definedName>
    <definedName name="т17.2" localSheetId="1">#REF!</definedName>
    <definedName name="т17.2">#REF!</definedName>
    <definedName name="т17.2.2001">'[9]т17-2 '!$A$1</definedName>
    <definedName name="т17.3">'[9]т17-3'!$A$1:$L$2</definedName>
    <definedName name="т17.3.2001">'[9]т17-2 '!$A$1</definedName>
    <definedName name="т17.4" localSheetId="2">#REF!</definedName>
    <definedName name="т17.4" localSheetId="1">#REF!</definedName>
    <definedName name="т17.4">#REF!</definedName>
    <definedName name="т17.4.1999" localSheetId="2">#REF!</definedName>
    <definedName name="т17.4.1999" localSheetId="1">#REF!</definedName>
    <definedName name="т17.4.1999">#REF!</definedName>
    <definedName name="т17.4.2001" localSheetId="2">#REF!</definedName>
    <definedName name="т17.4.2001" localSheetId="1">#REF!</definedName>
    <definedName name="т17.4.2001">#REF!</definedName>
    <definedName name="т17.5" localSheetId="2">#REF!</definedName>
    <definedName name="т17.5" localSheetId="1">#REF!</definedName>
    <definedName name="т17.5">#REF!</definedName>
    <definedName name="т17.5.2001" localSheetId="2">#REF!</definedName>
    <definedName name="т17.5.2001" localSheetId="1">#REF!</definedName>
    <definedName name="т17.5.2001">#REF!</definedName>
    <definedName name="т17.7" localSheetId="2">#REF!</definedName>
    <definedName name="т17.7" localSheetId="1">#REF!</definedName>
    <definedName name="т17.7">#REF!</definedName>
    <definedName name="т17мб">'[10]т17мб(шаблон)'!$A$1</definedName>
    <definedName name="Усі_банки">'[3]146024'!$A$8:$K$88</definedName>
    <definedName name="ц" localSheetId="3" hidden="1">{#N/A,#N/A,FALSE,"т02бд"}</definedName>
    <definedName name="ц" localSheetId="2" hidden="1">{#N/A,#N/A,FALSE,"т02бд"}</definedName>
    <definedName name="ц" localSheetId="1" hidden="1">{#N/A,#N/A,FALSE,"т02бд"}</definedName>
    <definedName name="ц" hidden="1">{#N/A,#N/A,FALSE,"т02бд"}</definedName>
    <definedName name="цеу" localSheetId="3" hidden="1">{#N/A,#N/A,FALSE,"т02бд"}</definedName>
    <definedName name="цеу" localSheetId="2" hidden="1">{#N/A,#N/A,FALSE,"т02бд"}</definedName>
    <definedName name="цеу" localSheetId="1" hidden="1">{#N/A,#N/A,FALSE,"т02бд"}</definedName>
    <definedName name="цеу" localSheetId="0" hidden="1">{#N/A,#N/A,FALSE,"т02бд"}</definedName>
    <definedName name="цеу" hidden="1">{#N/A,#N/A,FALSE,"т02бд"}</definedName>
    <definedName name="черв" localSheetId="3" hidden="1">{#N/A,#N/A,FALSE,"т02бд"}</definedName>
    <definedName name="черв" localSheetId="2" hidden="1">{#N/A,#N/A,FALSE,"т02бд"}</definedName>
    <definedName name="черв" localSheetId="1" hidden="1">{#N/A,#N/A,FALSE,"т02бд"}</definedName>
    <definedName name="черв" localSheetId="0" hidden="1">{#N/A,#N/A,FALSE,"т02бд"}</definedName>
    <definedName name="черв" hidden="1">{#N/A,#N/A,FALSE,"т02бд"}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2" i="54" l="1"/>
  <c r="I31" i="54"/>
  <c r="I29" i="54"/>
  <c r="I27" i="54"/>
  <c r="I25" i="54"/>
  <c r="I23" i="54"/>
  <c r="I21" i="54"/>
  <c r="I32" i="54" s="1"/>
  <c r="I19" i="54"/>
  <c r="F16" i="36" l="1"/>
  <c r="B9" i="36" l="1"/>
  <c r="H8" i="36" l="1"/>
  <c r="H7" i="36"/>
  <c r="I7" i="54" l="1"/>
  <c r="J30" i="54" l="1"/>
  <c r="J28" i="54"/>
  <c r="J22" i="54"/>
  <c r="J20" i="54"/>
  <c r="J18" i="54"/>
  <c r="J17" i="54"/>
  <c r="J10" i="54"/>
  <c r="J8" i="54"/>
  <c r="J6" i="54"/>
  <c r="J4" i="54"/>
  <c r="J3" i="54"/>
  <c r="K3" i="54"/>
  <c r="L3" i="54"/>
  <c r="I5" i="54"/>
  <c r="J5" i="54" l="1"/>
  <c r="K5" i="54"/>
  <c r="E9" i="36"/>
  <c r="D9" i="36"/>
  <c r="C9" i="36"/>
  <c r="H16" i="36"/>
  <c r="H15" i="36"/>
  <c r="H17" i="36"/>
  <c r="G17" i="36"/>
  <c r="F17" i="36"/>
  <c r="G16" i="36"/>
  <c r="F15" i="36"/>
  <c r="G15" i="36"/>
  <c r="G8" i="36"/>
  <c r="F8" i="36"/>
  <c r="G7" i="36"/>
  <c r="F7" i="36"/>
  <c r="H6" i="36"/>
  <c r="G6" i="36"/>
  <c r="F6" i="36"/>
  <c r="H5" i="36"/>
  <c r="G5" i="36"/>
  <c r="F5" i="36"/>
  <c r="F4" i="36"/>
  <c r="H4" i="36"/>
  <c r="G4" i="36"/>
  <c r="F9" i="36" l="1"/>
  <c r="H9" i="36"/>
  <c r="G9" i="36"/>
  <c r="I13" i="30" l="1"/>
  <c r="G13" i="30"/>
  <c r="H13" i="30"/>
  <c r="G19" i="30"/>
  <c r="G3" i="30"/>
  <c r="G20" i="30"/>
  <c r="G4" i="30"/>
  <c r="G15" i="30"/>
  <c r="G18" i="30"/>
  <c r="G11" i="30"/>
  <c r="G8" i="30"/>
  <c r="G16" i="30"/>
  <c r="G7" i="30"/>
  <c r="G17" i="30"/>
  <c r="G9" i="30"/>
  <c r="G14" i="30"/>
  <c r="G12" i="30"/>
  <c r="G6" i="30"/>
  <c r="G5" i="30"/>
  <c r="G10" i="30"/>
  <c r="H20" i="30" l="1"/>
  <c r="J19" i="54" l="1"/>
  <c r="B27" i="36" l="1"/>
  <c r="B28" i="36"/>
  <c r="L6" i="54" l="1"/>
  <c r="K6" i="54"/>
  <c r="L30" i="54"/>
  <c r="K30" i="54"/>
  <c r="L28" i="54"/>
  <c r="K28" i="54"/>
  <c r="L22" i="54"/>
  <c r="L20" i="54"/>
  <c r="K20" i="54"/>
  <c r="L18" i="54"/>
  <c r="K18" i="54"/>
  <c r="L17" i="54"/>
  <c r="K17" i="54"/>
  <c r="L10" i="54"/>
  <c r="K10" i="54"/>
  <c r="L8" i="54"/>
  <c r="K8" i="54"/>
  <c r="L4" i="54"/>
  <c r="K4" i="54"/>
  <c r="H19" i="30" l="1"/>
  <c r="H3" i="30"/>
  <c r="H4" i="30"/>
  <c r="H15" i="30"/>
  <c r="H18" i="30"/>
  <c r="H11" i="30"/>
  <c r="H8" i="30"/>
  <c r="H16" i="30"/>
  <c r="H7" i="30"/>
  <c r="H17" i="30"/>
  <c r="H9" i="30"/>
  <c r="H14" i="30"/>
  <c r="H12" i="30"/>
  <c r="H6" i="30"/>
  <c r="H5" i="30"/>
  <c r="H10" i="30"/>
  <c r="C28" i="36" l="1"/>
  <c r="C27" i="36"/>
  <c r="J31" i="54"/>
  <c r="J29" i="54"/>
  <c r="J23" i="54"/>
  <c r="I15" i="54"/>
  <c r="I13" i="54"/>
  <c r="I11" i="54"/>
  <c r="K11" i="54" s="1"/>
  <c r="I9" i="54"/>
  <c r="J9" i="54" s="1"/>
  <c r="I16" i="30"/>
  <c r="I10" i="30"/>
  <c r="I8" i="30"/>
  <c r="I6" i="30"/>
  <c r="I12" i="30"/>
  <c r="I18" i="30"/>
  <c r="I3" i="30"/>
  <c r="I14" i="30"/>
  <c r="I5" i="30"/>
  <c r="I17" i="30"/>
  <c r="I9" i="30"/>
  <c r="I4" i="30"/>
  <c r="I11" i="30"/>
  <c r="I15" i="30"/>
  <c r="I19" i="30"/>
  <c r="I20" i="30"/>
  <c r="I7" i="30"/>
  <c r="J11" i="54" l="1"/>
  <c r="J7" i="54"/>
  <c r="J21" i="54"/>
  <c r="L31" i="54"/>
  <c r="K31" i="54"/>
  <c r="L5" i="54"/>
  <c r="L9" i="54"/>
  <c r="K9" i="54"/>
  <c r="L19" i="54"/>
  <c r="K19" i="54"/>
  <c r="L23" i="54"/>
  <c r="K23" i="54"/>
  <c r="I16" i="54"/>
  <c r="L7" i="54"/>
  <c r="K7" i="54"/>
  <c r="L11" i="54"/>
  <c r="L29" i="54"/>
  <c r="K29" i="54"/>
  <c r="L21" i="54" l="1"/>
  <c r="K21" i="54"/>
  <c r="L16" i="54"/>
  <c r="J16" i="54"/>
  <c r="K16" i="54"/>
</calcChain>
</file>

<file path=xl/sharedStrings.xml><?xml version="1.0" encoding="utf-8"?>
<sst xmlns="http://schemas.openxmlformats.org/spreadsheetml/2006/main" count="190" uniqueCount="142">
  <si>
    <t>РТС (Росія)</t>
  </si>
  <si>
    <t>ПФТС (Україна)</t>
  </si>
  <si>
    <t>S&amp;P 500 (США)</t>
  </si>
  <si>
    <t>NIKKEI 225 (Японія)</t>
  </si>
  <si>
    <t>УБ (Україна)</t>
  </si>
  <si>
    <t>ММВБ (Росія)</t>
  </si>
  <si>
    <t>WSE WIG 20 (Польща)</t>
  </si>
  <si>
    <t>DAX (ФРН)</t>
  </si>
  <si>
    <t>CAC 40 (Франція)</t>
  </si>
  <si>
    <t>DJIA (США)</t>
  </si>
  <si>
    <t>SHANGHAI SE COMPOSITE (Китай)</t>
  </si>
  <si>
    <t>FTSE/JSE Africa All-Share Index (ПАР)</t>
  </si>
  <si>
    <t>HANG SENG (Гонг-Конг)</t>
  </si>
  <si>
    <t>Cyprus SE General Index (Кіпр)</t>
  </si>
  <si>
    <t>BIST 100 National Index (Туреччина)</t>
  </si>
  <si>
    <t>Ibovespa Sao Paulo SE Index (Бразилія)</t>
  </si>
  <si>
    <t>http://www.uaib.com.ua/analituaib/rankings/kua.html</t>
  </si>
  <si>
    <t>http://www.uaib.com.ua/analituaib/rankings/ici.html</t>
  </si>
  <si>
    <t>31.12.2014 (2014)</t>
  </si>
  <si>
    <t>31.12.2015 (2015)</t>
  </si>
  <si>
    <t>http://www.bloomberg.com/markets/stocks/world-indexes</t>
  </si>
  <si>
    <t>31.12.2016 (2016)</t>
  </si>
  <si>
    <t>FTSE 100 (Великобританія)</t>
  </si>
  <si>
    <t>S&amp;P BSE SENSEX Index (Індія)</t>
  </si>
  <si>
    <t>Індекси</t>
  </si>
  <si>
    <t>31.12.2017 (2017)</t>
  </si>
  <si>
    <t>x</t>
  </si>
  <si>
    <t>***SEs' Trading Volume, UAH bn</t>
  </si>
  <si>
    <t>Рік</t>
  </si>
  <si>
    <t>х</t>
  </si>
  <si>
    <t>30.06.2018</t>
  </si>
  <si>
    <t>30.09.2018</t>
  </si>
  <si>
    <t>31.12.2018</t>
  </si>
  <si>
    <t>31.03.2019</t>
  </si>
  <si>
    <t>2-й квартал 2019 року</t>
  </si>
  <si>
    <t>30.06.2018*</t>
  </si>
  <si>
    <t>30.06.2019*</t>
  </si>
  <si>
    <t>30.06.2019</t>
  </si>
  <si>
    <t>30.06.2010</t>
  </si>
  <si>
    <t>30.06.2011</t>
  </si>
  <si>
    <t>30.06.2012</t>
  </si>
  <si>
    <t>30.06.2013</t>
  </si>
  <si>
    <t>30.06.2014</t>
  </si>
  <si>
    <t>30.06.2015</t>
  </si>
  <si>
    <t>30.06.2016</t>
  </si>
  <si>
    <t>30.06.2017</t>
  </si>
  <si>
    <t>YTD</t>
  </si>
  <si>
    <t>Q2 2019</t>
  </si>
  <si>
    <t>Indexes</t>
  </si>
  <si>
    <t>Stock Indexes: Ukraine and the World</t>
  </si>
  <si>
    <t>RTS (Russia)</t>
  </si>
  <si>
    <t>MICEX (Russia)</t>
  </si>
  <si>
    <t>Cyprus SE General Index (Cyprus)</t>
  </si>
  <si>
    <t>DAX (Germany)</t>
  </si>
  <si>
    <t>Ibovespa Sao Paulo SE Index (Brazil)</t>
  </si>
  <si>
    <t>S&amp;P 500 (USA)</t>
  </si>
  <si>
    <t>FTSE/JSE Africa All-Share Index (RSA)</t>
  </si>
  <si>
    <t>CAC 40 (France)</t>
  </si>
  <si>
    <t>S&amp;P BSE SENSEX Index (India)</t>
  </si>
  <si>
    <t>DJIA (USA)</t>
  </si>
  <si>
    <t>BIST 100 National Index (Тurkey)</t>
  </si>
  <si>
    <t>FTSE 100 (Great Britain)</t>
  </si>
  <si>
    <t>WSE WIG 20 (Poland)</t>
  </si>
  <si>
    <t>NIKKEI 225 (Japan)</t>
  </si>
  <si>
    <t>HANG SENG (Hong-Kong)</t>
  </si>
  <si>
    <t>SHANGHAI SE COMPOSITE (China)</t>
  </si>
  <si>
    <t>UX (Ukraine)</t>
  </si>
  <si>
    <t>PFTS (Ukraine)</t>
  </si>
  <si>
    <t>* According to Bloomberg and Stock Exchanges as of June 27, 2018 and 2019, respectively (last business day in June for Ukrainian exchanges).</t>
  </si>
  <si>
    <t>Year</t>
  </si>
  <si>
    <t>Ranking in the chart is made based on quarterly indicators</t>
  </si>
  <si>
    <t>Indicator / Date</t>
  </si>
  <si>
    <t>Number of Securities in the listing of stock exchanges, incl.:</t>
  </si>
  <si>
    <t>Number of securities in the registers (listing) of stock exchanges, incl.:</t>
  </si>
  <si>
    <t>share of "listing" securities in all securities in the lists of all SEs</t>
  </si>
  <si>
    <t>State bonds (OVDP)</t>
  </si>
  <si>
    <t>share in "listing" securities of all SEs</t>
  </si>
  <si>
    <t>equities*</t>
  </si>
  <si>
    <t>corporate bonds</t>
  </si>
  <si>
    <t>municipal bonds**</t>
  </si>
  <si>
    <t>NBU deposit certificates</t>
  </si>
  <si>
    <t>share (total)</t>
  </si>
  <si>
    <t>Trading volume on all stock exchanges in total, UAH M, incl.:</t>
  </si>
  <si>
    <t>State bonds (OVDP+OZDP)</t>
  </si>
  <si>
    <t>share of trading volume on all SEs</t>
  </si>
  <si>
    <t>equities</t>
  </si>
  <si>
    <t>municipal bonds</t>
  </si>
  <si>
    <t>investment certificates</t>
  </si>
  <si>
    <t>derivatives (excl. state derivatives)</t>
  </si>
  <si>
    <t>Sources: data on securities in lists of stock exchanges and trading volumes - NSSMC, stock exchanges; calculations - UAIB.</t>
  </si>
  <si>
    <t>30.06.2018 (Q2 2018)</t>
  </si>
  <si>
    <t>31.12.2018 (Q4  2018)</t>
  </si>
  <si>
    <t>31.03.2019 (Q1 2019)</t>
  </si>
  <si>
    <t>30.06.2019 (Q2 2019)</t>
  </si>
  <si>
    <t>Q2 2019 change</t>
  </si>
  <si>
    <t>Annual change in Q2 2019</t>
  </si>
  <si>
    <t>Date</t>
  </si>
  <si>
    <t>Number of all AMC</t>
  </si>
  <si>
    <t>Number of AMC with CII under management</t>
  </si>
  <si>
    <t>Number of AMC without CII under management</t>
  </si>
  <si>
    <t>Number of CII under management (registered ones)</t>
  </si>
  <si>
    <t>Number of registered CII per one AMC</t>
  </si>
  <si>
    <t>Number of formed CII (those that  have reached the standard for minimum asset value)</t>
  </si>
  <si>
    <t>Number of NPF under AMC management (rhs)</t>
  </si>
  <si>
    <t>Number of IC with assets under AMC management (rhs)</t>
  </si>
  <si>
    <t>Number of AMC and CII</t>
  </si>
  <si>
    <t>* AMC - asset management company; CII - collective investment institution; NPF - private pension fund</t>
  </si>
  <si>
    <t xml:space="preserve"> For more information about the results of the AMC asset management of CII, NPF and IC, see:</t>
  </si>
  <si>
    <t>AMC Ranking</t>
  </si>
  <si>
    <t>CII Ranking</t>
  </si>
  <si>
    <t>Assets under Management</t>
  </si>
  <si>
    <t>UAH M</t>
  </si>
  <si>
    <t>Funds</t>
  </si>
  <si>
    <t>CII*, including:</t>
  </si>
  <si>
    <t>Open-ended (rhs)</t>
  </si>
  <si>
    <t>Venture</t>
  </si>
  <si>
    <t>NPF (rhs)</t>
  </si>
  <si>
    <t>IC (rhs)</t>
  </si>
  <si>
    <t>Total</t>
  </si>
  <si>
    <t>* Operating CIIs that have reached the norm for minimum asset value (were recognized as valid), are under AMC management and reported for the relevant period (as at the reporting date).</t>
  </si>
  <si>
    <t>CII NAV*</t>
  </si>
  <si>
    <t>CII*,including:</t>
  </si>
  <si>
    <t>Open-ended</t>
  </si>
  <si>
    <t>Net Flow of Capital in Open-Ended CII</t>
  </si>
  <si>
    <t xml:space="preserve">Quarterly </t>
  </si>
  <si>
    <t>Number of funds for which data are available</t>
  </si>
  <si>
    <t>per year</t>
  </si>
  <si>
    <t>…in the previous quarter</t>
  </si>
  <si>
    <t>** For 12 months - an average.</t>
  </si>
  <si>
    <t>Annual change</t>
  </si>
  <si>
    <t>Q2   '18</t>
  </si>
  <si>
    <t>Q3   '18</t>
  </si>
  <si>
    <t>Q4   '18</t>
  </si>
  <si>
    <t>Q1   '19</t>
  </si>
  <si>
    <t>Q2   '19</t>
  </si>
  <si>
    <t>Q1 2019</t>
  </si>
  <si>
    <t>Ranking in the table is made based on quarterly indicators.</t>
  </si>
  <si>
    <t xml:space="preserve">Indicators of Stock Market of Ukraine </t>
  </si>
  <si>
    <t>* For quarterly data - the average of monthly data.</t>
  </si>
  <si>
    <t>* Including depositary receipts of MHP S.A., excluding CIFs equities and investment certificates of UIFs (as at 30.06.2019 there were 5 of them: equities of 4 CIFs and IC of one UIF).</t>
  </si>
  <si>
    <t>** As at June 30, 2019, there were five issues of municipal bonds on the SEs lists (two of Lviv City Council and three of Ivano-Frankivsk City Council), which were 'out of the listings'.</t>
  </si>
  <si>
    <t>YTD 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</si>
</sst>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₴_-;\-* #,##0.00_₴_-;_-* &quot;-&quot;??_₴_-;_-@_-"/>
    <numFmt numFmtId="164" formatCode="_(* #,##0.00_);_(* \(#,##0.00\);_(* &quot;-&quot;??_);_(@_)"/>
    <numFmt numFmtId="165" formatCode="0.0%"/>
    <numFmt numFmtId="166" formatCode="&quot;$&quot;#,##0_);[Red]\(&quot;$&quot;#,##0\)"/>
    <numFmt numFmtId="167" formatCode="#,##0.0"/>
    <numFmt numFmtId="168" formatCode="0.000"/>
    <numFmt numFmtId="169" formatCode="0.0000"/>
  </numFmts>
  <fonts count="58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10"/>
      <name val="UkrainianBaltica"/>
      <family val="1"/>
      <charset val="204"/>
    </font>
    <font>
      <sz val="10"/>
      <name val="MS Sans Serif"/>
      <family val="2"/>
      <charset val="204"/>
    </font>
    <font>
      <i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10"/>
      <name val="Arial"/>
      <family val="2"/>
      <charset val="204"/>
    </font>
    <font>
      <b/>
      <sz val="16"/>
      <name val="Arial"/>
      <family val="2"/>
      <charset val="204"/>
    </font>
    <font>
      <i/>
      <sz val="8"/>
      <name val="Arial"/>
      <family val="2"/>
      <charset val="204"/>
    </font>
    <font>
      <b/>
      <sz val="12"/>
      <name val="Arial"/>
      <family val="2"/>
      <charset val="204"/>
    </font>
    <font>
      <u/>
      <sz val="8"/>
      <color indexed="12"/>
      <name val="Arial"/>
      <family val="2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Tahoma"/>
      <family val="2"/>
      <charset val="204"/>
    </font>
    <font>
      <u/>
      <sz val="10"/>
      <color indexed="12"/>
      <name val="Arial Cyr"/>
      <charset val="204"/>
    </font>
    <font>
      <sz val="10"/>
      <color indexed="8"/>
      <name val="MS Sans Serif"/>
      <family val="2"/>
      <charset val="204"/>
    </font>
    <font>
      <i/>
      <sz val="9"/>
      <color indexed="8"/>
      <name val="Arial"/>
      <family val="2"/>
      <charset val="204"/>
    </font>
    <font>
      <i/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i/>
      <sz val="11"/>
      <color indexed="8"/>
      <name val="Arial"/>
      <family val="2"/>
      <charset val="204"/>
    </font>
    <font>
      <b/>
      <sz val="11"/>
      <color indexed="23"/>
      <name val="Arial"/>
      <family val="2"/>
      <charset val="204"/>
    </font>
    <font>
      <sz val="16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b/>
      <sz val="11"/>
      <color rgb="FF000000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  <diagonal/>
    </border>
    <border>
      <left style="dotted">
        <color indexed="23"/>
      </left>
      <right/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dotted">
        <color indexed="23"/>
      </top>
      <bottom style="medium">
        <color indexed="21"/>
      </bottom>
      <diagonal/>
    </border>
    <border>
      <left/>
      <right style="dotted">
        <color indexed="23"/>
      </right>
      <top style="medium">
        <color indexed="21"/>
      </top>
      <bottom style="medium">
        <color indexed="21"/>
      </bottom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23"/>
      </left>
      <right/>
      <top style="dotted">
        <color indexed="23"/>
      </top>
      <bottom style="dotted">
        <color indexed="23"/>
      </bottom>
      <diagonal/>
    </border>
    <border>
      <left/>
      <right style="dotted">
        <color indexed="23"/>
      </right>
      <top style="medium">
        <color indexed="21"/>
      </top>
      <bottom style="dotted">
        <color indexed="23"/>
      </bottom>
      <diagonal/>
    </border>
    <border>
      <left style="dotted">
        <color indexed="23"/>
      </left>
      <right/>
      <top style="medium">
        <color indexed="21"/>
      </top>
      <bottom style="dotted">
        <color indexed="23"/>
      </bottom>
      <diagonal/>
    </border>
    <border>
      <left style="dotted">
        <color indexed="23"/>
      </left>
      <right style="dotted">
        <color indexed="23"/>
      </right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  <diagonal/>
    </border>
    <border>
      <left style="dotted">
        <color indexed="23"/>
      </left>
      <right/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/>
      <diagonal/>
    </border>
    <border>
      <left style="dotted">
        <color indexed="23"/>
      </left>
      <right/>
      <top/>
      <bottom style="medium">
        <color indexed="21"/>
      </bottom>
      <diagonal/>
    </border>
    <border>
      <left/>
      <right/>
      <top style="dotted">
        <color indexed="23"/>
      </top>
      <bottom style="dotted">
        <color indexed="23"/>
      </bottom>
      <diagonal/>
    </border>
    <border>
      <left/>
      <right/>
      <top style="thin">
        <color indexed="21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21"/>
      </bottom>
      <diagonal/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 style="medium">
        <color indexed="21"/>
      </top>
      <bottom style="medium">
        <color indexed="21"/>
      </bottom>
      <diagonal/>
    </border>
    <border>
      <left style="dotted">
        <color indexed="55"/>
      </left>
      <right/>
      <top/>
      <bottom style="thin">
        <color indexed="55"/>
      </bottom>
      <diagonal/>
    </border>
    <border>
      <left/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thin">
        <color indexed="55"/>
      </bottom>
      <diagonal/>
    </border>
    <border>
      <left style="dotted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 style="dotted">
        <color indexed="55"/>
      </right>
      <top/>
      <bottom style="dotted">
        <color indexed="55"/>
      </bottom>
      <diagonal/>
    </border>
    <border>
      <left style="dotted">
        <color indexed="55"/>
      </left>
      <right/>
      <top/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indexed="21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indexed="21"/>
      </bottom>
      <diagonal/>
    </border>
    <border>
      <left/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thin">
        <color indexed="21"/>
      </top>
      <bottom style="thin">
        <color indexed="55"/>
      </bottom>
      <diagonal/>
    </border>
    <border>
      <left style="dotted">
        <color indexed="55"/>
      </left>
      <right/>
      <top style="dotted">
        <color indexed="55"/>
      </top>
      <bottom style="medium">
        <color indexed="21"/>
      </bottom>
      <diagonal/>
    </border>
    <border>
      <left/>
      <right/>
      <top style="dotted">
        <color indexed="23"/>
      </top>
      <bottom style="medium">
        <color indexed="21"/>
      </bottom>
      <diagonal/>
    </border>
    <border>
      <left style="dotted">
        <color indexed="55"/>
      </left>
      <right/>
      <top/>
      <bottom/>
      <diagonal/>
    </border>
    <border>
      <left style="dotted">
        <color indexed="23"/>
      </left>
      <right style="dotted">
        <color indexed="23"/>
      </right>
      <top/>
      <bottom style="medium">
        <color indexed="21"/>
      </bottom>
      <diagonal/>
    </border>
    <border>
      <left/>
      <right/>
      <top/>
      <bottom style="medium">
        <color indexed="21"/>
      </bottom>
      <diagonal/>
    </border>
    <border>
      <left style="dotted">
        <color indexed="55"/>
      </left>
      <right/>
      <top style="thin">
        <color indexed="55"/>
      </top>
      <bottom style="dotted">
        <color indexed="55"/>
      </bottom>
      <diagonal/>
    </border>
    <border>
      <left/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57"/>
      </bottom>
      <diagonal/>
    </border>
    <border>
      <left style="dotted">
        <color indexed="55"/>
      </left>
      <right/>
      <top style="dotted">
        <color indexed="55"/>
      </top>
      <bottom style="medium">
        <color indexed="57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55"/>
      </left>
      <right style="dotted">
        <color indexed="55"/>
      </right>
      <top/>
      <bottom style="thin">
        <color indexed="55"/>
      </bottom>
      <diagonal/>
    </border>
    <border>
      <left style="dotted">
        <color indexed="55"/>
      </left>
      <right style="dotted">
        <color indexed="55"/>
      </right>
      <top style="thin">
        <color indexed="55"/>
      </top>
      <bottom style="dotted">
        <color indexed="55"/>
      </bottom>
      <diagonal/>
    </border>
    <border>
      <left style="dotted">
        <color indexed="55"/>
      </left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/>
      <top style="dotted">
        <color indexed="23"/>
      </top>
      <bottom/>
      <diagonal/>
    </border>
    <border>
      <left/>
      <right style="hair">
        <color indexed="23"/>
      </right>
      <top style="hair">
        <color indexed="23"/>
      </top>
      <bottom style="medium">
        <color indexed="21"/>
      </bottom>
      <diagonal/>
    </border>
    <border>
      <left/>
      <right style="dotted">
        <color indexed="55"/>
      </right>
      <top style="medium">
        <color indexed="21"/>
      </top>
      <bottom style="medium">
        <color indexed="21"/>
      </bottom>
      <diagonal/>
    </border>
    <border>
      <left/>
      <right style="dotted">
        <color indexed="55"/>
      </right>
      <top/>
      <bottom style="thin">
        <color indexed="55"/>
      </bottom>
      <diagonal/>
    </border>
    <border>
      <left/>
      <right style="dotted">
        <color indexed="55"/>
      </right>
      <top style="dotted">
        <color indexed="55"/>
      </top>
      <bottom style="thin">
        <color theme="8" tint="-0.499984740745262"/>
      </bottom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/>
      <top/>
      <bottom style="dotted">
        <color indexed="55"/>
      </bottom>
      <diagonal/>
    </border>
    <border>
      <left/>
      <right/>
      <top style="dotted">
        <color indexed="55"/>
      </top>
      <bottom style="dotted">
        <color indexed="55"/>
      </bottom>
      <diagonal/>
    </border>
    <border>
      <left style="dotted">
        <color indexed="55"/>
      </left>
      <right/>
      <top style="dotted">
        <color indexed="55"/>
      </top>
      <bottom style="thin">
        <color theme="8" tint="-0.499984740745262"/>
      </bottom>
      <diagonal/>
    </border>
    <border>
      <left/>
      <right/>
      <top style="dotted">
        <color indexed="55"/>
      </top>
      <bottom style="thin">
        <color indexed="21"/>
      </bottom>
      <diagonal/>
    </border>
    <border>
      <left/>
      <right/>
      <top style="thin">
        <color indexed="21"/>
      </top>
      <bottom style="thin">
        <color indexed="55"/>
      </bottom>
      <diagonal/>
    </border>
    <border>
      <left/>
      <right/>
      <top style="dotted">
        <color indexed="55"/>
      </top>
      <bottom style="medium">
        <color indexed="57"/>
      </bottom>
      <diagonal/>
    </border>
    <border>
      <left/>
      <right style="dotted">
        <color indexed="23"/>
      </right>
      <top style="dotted">
        <color indexed="23"/>
      </top>
      <bottom style="medium">
        <color rgb="FF006666"/>
      </bottom>
      <diagonal/>
    </border>
    <border>
      <left/>
      <right style="dotted">
        <color rgb="FF808080"/>
      </right>
      <top style="medium">
        <color rgb="FF008080"/>
      </top>
      <bottom style="medium">
        <color rgb="FF008080"/>
      </bottom>
      <diagonal/>
    </border>
    <border>
      <left/>
      <right/>
      <top style="medium">
        <color rgb="FF008080"/>
      </top>
      <bottom style="medium">
        <color rgb="FF008080"/>
      </bottom>
      <diagonal/>
    </border>
    <border>
      <left style="dotted">
        <color rgb="FF808080"/>
      </left>
      <right/>
      <top style="medium">
        <color rgb="FF008080"/>
      </top>
      <bottom style="medium">
        <color rgb="FF008080"/>
      </bottom>
      <diagonal/>
    </border>
    <border>
      <left/>
      <right/>
      <top style="medium">
        <color rgb="FF006666"/>
      </top>
      <bottom style="medium">
        <color indexed="21"/>
      </bottom>
      <diagonal/>
    </border>
  </borders>
  <cellStyleXfs count="88">
    <xf numFmtId="0" fontId="0" fillId="0" borderId="0"/>
    <xf numFmtId="49" fontId="13" fillId="0" borderId="0">
      <alignment horizontal="centerContinuous" vertical="top" wrapText="1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38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41" fillId="0" borderId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13" fillId="0" borderId="3">
      <alignment horizontal="centerContinuous" vertical="top" wrapText="1"/>
    </xf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1" borderId="8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9" fillId="0" borderId="0"/>
    <xf numFmtId="0" fontId="5" fillId="0" borderId="0"/>
    <xf numFmtId="0" fontId="5" fillId="0" borderId="0"/>
    <xf numFmtId="0" fontId="10" fillId="0" borderId="0"/>
    <xf numFmtId="0" fontId="49" fillId="0" borderId="0"/>
    <xf numFmtId="0" fontId="5" fillId="0" borderId="0"/>
    <xf numFmtId="0" fontId="10" fillId="0" borderId="0"/>
    <xf numFmtId="0" fontId="5" fillId="0" borderId="0"/>
    <xf numFmtId="0" fontId="7" fillId="0" borderId="0"/>
    <xf numFmtId="0" fontId="7" fillId="0" borderId="0"/>
    <xf numFmtId="0" fontId="43" fillId="0" borderId="0"/>
    <xf numFmtId="0" fontId="24" fillId="0" borderId="0"/>
    <xf numFmtId="0" fontId="4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" fillId="23" borderId="9" applyNumberFormat="0" applyFont="0" applyAlignment="0" applyProtection="0"/>
    <xf numFmtId="9" fontId="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38" fontId="14" fillId="0" borderId="0" applyFont="0" applyFill="0" applyBorder="0" applyAlignment="0" applyProtection="0"/>
    <xf numFmtId="40" fontId="14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40" fillId="4" borderId="0" applyNumberFormat="0" applyBorder="0" applyAlignment="0" applyProtection="0"/>
    <xf numFmtId="49" fontId="13" fillId="0" borderId="11">
      <alignment horizontal="center" vertical="center" wrapText="1"/>
    </xf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56" fillId="0" borderId="0" applyFont="0" applyFill="0" applyBorder="0" applyAlignment="0" applyProtection="0"/>
  </cellStyleXfs>
  <cellXfs count="283">
    <xf numFmtId="0" fontId="0" fillId="0" borderId="0" xfId="0"/>
    <xf numFmtId="0" fontId="5" fillId="0" borderId="0" xfId="60"/>
    <xf numFmtId="0" fontId="5" fillId="0" borderId="0" xfId="60" applyAlignment="1">
      <alignment horizontal="center"/>
    </xf>
    <xf numFmtId="0" fontId="5" fillId="0" borderId="0" xfId="58" applyBorder="1"/>
    <xf numFmtId="0" fontId="5" fillId="0" borderId="0" xfId="58"/>
    <xf numFmtId="14" fontId="5" fillId="0" borderId="0" xfId="58" applyNumberFormat="1" applyBorder="1"/>
    <xf numFmtId="0" fontId="5" fillId="0" borderId="0" xfId="58" applyAlignment="1"/>
    <xf numFmtId="0" fontId="11" fillId="0" borderId="15" xfId="58" applyFont="1" applyBorder="1" applyAlignment="1">
      <alignment horizontal="center" vertical="center" wrapText="1"/>
    </xf>
    <xf numFmtId="4" fontId="5" fillId="0" borderId="0" xfId="58" applyNumberFormat="1" applyBorder="1"/>
    <xf numFmtId="0" fontId="5" fillId="0" borderId="0" xfId="61"/>
    <xf numFmtId="0" fontId="6" fillId="0" borderId="26" xfId="58" applyFont="1" applyBorder="1" applyAlignment="1">
      <alignment horizontal="center" vertical="center" wrapText="1"/>
    </xf>
    <xf numFmtId="0" fontId="6" fillId="0" borderId="15" xfId="58" applyFont="1" applyFill="1" applyBorder="1" applyAlignment="1">
      <alignment horizontal="center" vertical="center" wrapText="1"/>
    </xf>
    <xf numFmtId="14" fontId="6" fillId="0" borderId="24" xfId="58" applyNumberFormat="1" applyFont="1" applyFill="1" applyBorder="1" applyAlignment="1">
      <alignment horizontal="center" vertical="center" wrapText="1"/>
    </xf>
    <xf numFmtId="0" fontId="5" fillId="0" borderId="17" xfId="58" applyFont="1" applyFill="1" applyBorder="1" applyAlignment="1">
      <alignment vertical="center"/>
    </xf>
    <xf numFmtId="0" fontId="5" fillId="0" borderId="0" xfId="61" applyFont="1"/>
    <xf numFmtId="10" fontId="11" fillId="0" borderId="25" xfId="58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15" fillId="0" borderId="17" xfId="58" applyFont="1" applyFill="1" applyBorder="1" applyAlignment="1">
      <alignment vertical="center"/>
    </xf>
    <xf numFmtId="0" fontId="5" fillId="0" borderId="0" xfId="58" applyFill="1"/>
    <xf numFmtId="165" fontId="16" fillId="0" borderId="19" xfId="58" applyNumberFormat="1" applyFont="1" applyFill="1" applyBorder="1" applyAlignment="1">
      <alignment horizontal="right" vertical="center"/>
    </xf>
    <xf numFmtId="0" fontId="15" fillId="0" borderId="0" xfId="58" applyFont="1" applyBorder="1" applyAlignment="1">
      <alignment vertical="center" wrapText="1"/>
    </xf>
    <xf numFmtId="0" fontId="21" fillId="0" borderId="52" xfId="58" applyFont="1" applyFill="1" applyBorder="1" applyAlignment="1"/>
    <xf numFmtId="0" fontId="5" fillId="0" borderId="0" xfId="58" applyAlignment="1">
      <alignment horizontal="left"/>
    </xf>
    <xf numFmtId="0" fontId="22" fillId="0" borderId="0" xfId="32" applyFont="1" applyAlignment="1" applyProtection="1">
      <alignment horizontal="left"/>
    </xf>
    <xf numFmtId="0" fontId="5" fillId="0" borderId="0" xfId="58" applyFont="1" applyFill="1"/>
    <xf numFmtId="165" fontId="3" fillId="0" borderId="19" xfId="58" applyNumberFormat="1" applyFont="1" applyFill="1" applyBorder="1" applyAlignment="1">
      <alignment horizontal="right" vertical="center"/>
    </xf>
    <xf numFmtId="165" fontId="3" fillId="0" borderId="13" xfId="58" applyNumberFormat="1" applyFont="1" applyFill="1" applyBorder="1" applyAlignment="1">
      <alignment horizontal="right" vertical="center"/>
    </xf>
    <xf numFmtId="0" fontId="45" fillId="0" borderId="0" xfId="47" applyFont="1"/>
    <xf numFmtId="0" fontId="8" fillId="0" borderId="25" xfId="58" applyFont="1" applyFill="1" applyBorder="1" applyAlignment="1">
      <alignment horizontal="center" vertical="center" wrapText="1"/>
    </xf>
    <xf numFmtId="0" fontId="21" fillId="0" borderId="52" xfId="58" applyFont="1" applyFill="1" applyBorder="1" applyAlignment="1">
      <alignment horizontal="right"/>
    </xf>
    <xf numFmtId="14" fontId="46" fillId="0" borderId="25" xfId="58" applyNumberFormat="1" applyFont="1" applyFill="1" applyBorder="1" applyAlignment="1">
      <alignment horizontal="center" vertical="center" wrapText="1"/>
    </xf>
    <xf numFmtId="165" fontId="3" fillId="0" borderId="28" xfId="58" applyNumberFormat="1" applyFont="1" applyFill="1" applyBorder="1" applyAlignment="1">
      <alignment horizontal="right" vertical="center"/>
    </xf>
    <xf numFmtId="165" fontId="3" fillId="0" borderId="49" xfId="58" applyNumberFormat="1" applyFont="1" applyFill="1" applyBorder="1" applyAlignment="1">
      <alignment horizontal="right" vertical="center"/>
    </xf>
    <xf numFmtId="0" fontId="3" fillId="0" borderId="0" xfId="0" applyFont="1"/>
    <xf numFmtId="0" fontId="8" fillId="0" borderId="0" xfId="0" applyFont="1"/>
    <xf numFmtId="0" fontId="5" fillId="0" borderId="0" xfId="58"/>
    <xf numFmtId="14" fontId="11" fillId="0" borderId="25" xfId="58" applyNumberFormat="1" applyFont="1" applyFill="1" applyBorder="1" applyAlignment="1">
      <alignment horizontal="center" vertical="center" wrapText="1"/>
    </xf>
    <xf numFmtId="0" fontId="12" fillId="0" borderId="16" xfId="58" applyFont="1" applyBorder="1" applyAlignment="1">
      <alignment horizontal="right" vertical="center"/>
    </xf>
    <xf numFmtId="0" fontId="12" fillId="0" borderId="17" xfId="58" applyFont="1" applyBorder="1" applyAlignment="1">
      <alignment horizontal="right" vertical="center"/>
    </xf>
    <xf numFmtId="0" fontId="48" fillId="0" borderId="0" xfId="58" applyFont="1" applyFill="1" applyBorder="1" applyAlignment="1">
      <alignment horizontal="left" vertical="center"/>
    </xf>
    <xf numFmtId="167" fontId="46" fillId="0" borderId="21" xfId="58" applyNumberFormat="1" applyFont="1" applyFill="1" applyBorder="1" applyAlignment="1">
      <alignment vertical="center"/>
    </xf>
    <xf numFmtId="167" fontId="12" fillId="0" borderId="23" xfId="58" applyNumberFormat="1" applyFont="1" applyFill="1" applyBorder="1" applyAlignment="1">
      <alignment vertical="center"/>
    </xf>
    <xf numFmtId="167" fontId="47" fillId="0" borderId="23" xfId="58" applyNumberFormat="1" applyFont="1" applyFill="1" applyBorder="1" applyAlignment="1">
      <alignment vertical="center"/>
    </xf>
    <xf numFmtId="167" fontId="11" fillId="0" borderId="23" xfId="58" applyNumberFormat="1" applyFont="1" applyFill="1" applyBorder="1" applyAlignment="1">
      <alignment vertical="center"/>
    </xf>
    <xf numFmtId="167" fontId="46" fillId="0" borderId="23" xfId="58" applyNumberFormat="1" applyFont="1" applyFill="1" applyBorder="1" applyAlignment="1">
      <alignment vertical="center"/>
    </xf>
    <xf numFmtId="165" fontId="46" fillId="0" borderId="21" xfId="68" applyNumberFormat="1" applyFont="1" applyFill="1" applyBorder="1" applyAlignment="1">
      <alignment vertical="center"/>
    </xf>
    <xf numFmtId="165" fontId="47" fillId="0" borderId="23" xfId="68" applyNumberFormat="1" applyFont="1" applyFill="1" applyBorder="1" applyAlignment="1">
      <alignment vertical="center"/>
    </xf>
    <xf numFmtId="165" fontId="46" fillId="0" borderId="23" xfId="68" applyNumberFormat="1" applyFont="1" applyFill="1" applyBorder="1" applyAlignment="1">
      <alignment vertical="center"/>
    </xf>
    <xf numFmtId="165" fontId="46" fillId="0" borderId="51" xfId="68" applyNumberFormat="1" applyFont="1" applyFill="1" applyBorder="1" applyAlignment="1">
      <alignment vertical="center"/>
    </xf>
    <xf numFmtId="165" fontId="46" fillId="0" borderId="27" xfId="68" applyNumberFormat="1" applyFont="1" applyFill="1" applyBorder="1" applyAlignment="1">
      <alignment vertical="center"/>
    </xf>
    <xf numFmtId="165" fontId="12" fillId="0" borderId="23" xfId="68" applyNumberFormat="1" applyFont="1" applyFill="1" applyBorder="1" applyAlignment="1">
      <alignment vertical="center"/>
    </xf>
    <xf numFmtId="3" fontId="12" fillId="0" borderId="21" xfId="58" applyNumberFormat="1" applyFont="1" applyFill="1" applyBorder="1" applyAlignment="1">
      <alignment horizontal="right" vertical="center" indent="1"/>
    </xf>
    <xf numFmtId="3" fontId="12" fillId="0" borderId="19" xfId="58" applyNumberFormat="1" applyFont="1" applyFill="1" applyBorder="1" applyAlignment="1">
      <alignment horizontal="right" vertical="center" indent="1"/>
    </xf>
    <xf numFmtId="3" fontId="51" fillId="0" borderId="13" xfId="58" applyNumberFormat="1" applyFont="1" applyFill="1" applyBorder="1" applyAlignment="1">
      <alignment horizontal="right" vertical="center" indent="1"/>
    </xf>
    <xf numFmtId="0" fontId="44" fillId="0" borderId="0" xfId="61" applyFont="1"/>
    <xf numFmtId="0" fontId="52" fillId="0" borderId="0" xfId="61" applyFont="1" applyAlignment="1">
      <alignment horizontal="center" vertical="center"/>
    </xf>
    <xf numFmtId="1" fontId="11" fillId="0" borderId="29" xfId="61" applyNumberFormat="1" applyFont="1" applyBorder="1" applyAlignment="1">
      <alignment horizontal="right" vertical="center" indent="1"/>
    </xf>
    <xf numFmtId="3" fontId="52" fillId="0" borderId="0" xfId="61" applyNumberFormat="1" applyFont="1" applyAlignment="1">
      <alignment horizontal="right" vertical="center" indent="1"/>
    </xf>
    <xf numFmtId="167" fontId="5" fillId="0" borderId="0" xfId="58" applyNumberFormat="1" applyBorder="1"/>
    <xf numFmtId="167" fontId="46" fillId="0" borderId="13" xfId="58" applyNumberFormat="1" applyFont="1" applyFill="1" applyBorder="1" applyAlignment="1">
      <alignment vertical="center"/>
    </xf>
    <xf numFmtId="165" fontId="47" fillId="0" borderId="22" xfId="68" applyNumberFormat="1" applyFont="1" applyFill="1" applyBorder="1" applyAlignment="1">
      <alignment vertical="center"/>
    </xf>
    <xf numFmtId="4" fontId="5" fillId="0" borderId="18" xfId="58" applyNumberFormat="1" applyFont="1" applyFill="1" applyBorder="1" applyAlignment="1">
      <alignment horizontal="right" vertical="center" wrapText="1"/>
    </xf>
    <xf numFmtId="4" fontId="15" fillId="0" borderId="18" xfId="58" applyNumberFormat="1" applyFont="1" applyFill="1" applyBorder="1" applyAlignment="1">
      <alignment horizontal="right" vertical="center" wrapText="1"/>
    </xf>
    <xf numFmtId="0" fontId="5" fillId="0" borderId="14" xfId="58" applyFont="1" applyFill="1" applyBorder="1" applyAlignment="1">
      <alignment vertical="center"/>
    </xf>
    <xf numFmtId="14" fontId="6" fillId="29" borderId="34" xfId="77" applyNumberFormat="1" applyFont="1" applyFill="1" applyBorder="1" applyAlignment="1">
      <alignment horizontal="center" vertical="center" wrapText="1"/>
    </xf>
    <xf numFmtId="49" fontId="6" fillId="29" borderId="34" xfId="77" applyNumberFormat="1" applyFont="1" applyFill="1" applyBorder="1" applyAlignment="1">
      <alignment horizontal="center" vertical="center" wrapText="1"/>
    </xf>
    <xf numFmtId="0" fontId="17" fillId="30" borderId="35" xfId="59" applyFont="1" applyFill="1" applyBorder="1" applyAlignment="1">
      <alignment horizontal="center" vertical="center" wrapText="1"/>
    </xf>
    <xf numFmtId="0" fontId="17" fillId="31" borderId="35" xfId="59" applyFont="1" applyFill="1" applyBorder="1" applyAlignment="1">
      <alignment horizontal="center" vertical="center" wrapText="1"/>
    </xf>
    <xf numFmtId="0" fontId="5" fillId="0" borderId="0" xfId="45"/>
    <xf numFmtId="0" fontId="6" fillId="29" borderId="58" xfId="77" applyFont="1" applyFill="1" applyBorder="1" applyAlignment="1">
      <alignment vertical="center"/>
    </xf>
    <xf numFmtId="0" fontId="6" fillId="29" borderId="36" xfId="77" applyFont="1" applyFill="1" applyBorder="1" applyAlignment="1">
      <alignment vertical="center"/>
    </xf>
    <xf numFmtId="0" fontId="6" fillId="0" borderId="50" xfId="77" applyFont="1" applyFill="1" applyBorder="1" applyAlignment="1">
      <alignment vertical="center"/>
    </xf>
    <xf numFmtId="0" fontId="6" fillId="29" borderId="50" xfId="77" applyFont="1" applyFill="1" applyBorder="1" applyAlignment="1">
      <alignment vertical="center"/>
    </xf>
    <xf numFmtId="165" fontId="18" fillId="30" borderId="36" xfId="77" applyNumberFormat="1" applyFont="1" applyFill="1" applyBorder="1" applyAlignment="1">
      <alignment vertical="center"/>
    </xf>
    <xf numFmtId="0" fontId="6" fillId="29" borderId="38" xfId="77" applyFont="1" applyFill="1" applyBorder="1" applyAlignment="1">
      <alignment vertical="center"/>
    </xf>
    <xf numFmtId="0" fontId="6" fillId="29" borderId="39" xfId="77" applyFont="1" applyFill="1" applyBorder="1" applyAlignment="1">
      <alignment vertical="center"/>
    </xf>
    <xf numFmtId="0" fontId="6" fillId="0" borderId="39" xfId="77" applyFont="1" applyFill="1" applyBorder="1" applyAlignment="1">
      <alignment vertical="center"/>
    </xf>
    <xf numFmtId="165" fontId="18" fillId="31" borderId="36" xfId="77" applyNumberFormat="1" applyFont="1" applyFill="1" applyBorder="1" applyAlignment="1">
      <alignment vertical="center"/>
    </xf>
    <xf numFmtId="165" fontId="18" fillId="29" borderId="59" xfId="77" applyNumberFormat="1" applyFont="1" applyFill="1" applyBorder="1" applyAlignment="1">
      <alignment vertical="center"/>
    </xf>
    <xf numFmtId="165" fontId="17" fillId="29" borderId="59" xfId="77" applyNumberFormat="1" applyFont="1" applyFill="1" applyBorder="1" applyAlignment="1">
      <alignment vertical="center"/>
    </xf>
    <xf numFmtId="165" fontId="18" fillId="30" borderId="59" xfId="77" applyNumberFormat="1" applyFont="1" applyFill="1" applyBorder="1" applyAlignment="1">
      <alignment vertical="center"/>
    </xf>
    <xf numFmtId="165" fontId="18" fillId="31" borderId="53" xfId="77" applyNumberFormat="1" applyFont="1" applyFill="1" applyBorder="1" applyAlignment="1">
      <alignment vertical="center"/>
    </xf>
    <xf numFmtId="0" fontId="6" fillId="0" borderId="0" xfId="0" applyFont="1"/>
    <xf numFmtId="0" fontId="8" fillId="29" borderId="30" xfId="77" applyFont="1" applyFill="1" applyBorder="1" applyAlignment="1">
      <alignment vertical="center"/>
    </xf>
    <xf numFmtId="0" fontId="6" fillId="29" borderId="30" xfId="77" applyFont="1" applyFill="1" applyBorder="1" applyAlignment="1">
      <alignment vertical="center"/>
    </xf>
    <xf numFmtId="0" fontId="6" fillId="0" borderId="30" xfId="77" applyFont="1" applyFill="1" applyBorder="1" applyAlignment="1">
      <alignment vertical="center"/>
    </xf>
    <xf numFmtId="165" fontId="18" fillId="30" borderId="30" xfId="77" applyNumberFormat="1" applyFont="1" applyFill="1" applyBorder="1" applyAlignment="1">
      <alignment vertical="center"/>
    </xf>
    <xf numFmtId="165" fontId="18" fillId="31" borderId="32" xfId="77" applyNumberFormat="1" applyFont="1" applyFill="1" applyBorder="1" applyAlignment="1">
      <alignment vertical="center"/>
    </xf>
    <xf numFmtId="165" fontId="16" fillId="29" borderId="30" xfId="77" applyNumberFormat="1" applyFont="1" applyFill="1" applyBorder="1" applyAlignment="1">
      <alignment vertical="center"/>
    </xf>
    <xf numFmtId="165" fontId="15" fillId="29" borderId="30" xfId="77" applyNumberFormat="1" applyFont="1" applyFill="1" applyBorder="1" applyAlignment="1">
      <alignment vertical="center"/>
    </xf>
    <xf numFmtId="165" fontId="15" fillId="0" borderId="30" xfId="77" applyNumberFormat="1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vertical="center"/>
    </xf>
    <xf numFmtId="165" fontId="16" fillId="31" borderId="32" xfId="77" applyNumberFormat="1" applyFont="1" applyFill="1" applyBorder="1" applyAlignment="1">
      <alignment vertical="center"/>
    </xf>
    <xf numFmtId="0" fontId="5" fillId="0" borderId="0" xfId="45" applyFont="1"/>
    <xf numFmtId="0" fontId="5" fillId="29" borderId="30" xfId="77" applyFont="1" applyFill="1" applyBorder="1" applyAlignment="1">
      <alignment vertical="center"/>
    </xf>
    <xf numFmtId="0" fontId="5" fillId="0" borderId="30" xfId="77" applyFont="1" applyFill="1" applyBorder="1" applyAlignment="1">
      <alignment vertical="center"/>
    </xf>
    <xf numFmtId="165" fontId="16" fillId="30" borderId="30" xfId="77" applyNumberFormat="1" applyFont="1" applyFill="1" applyBorder="1" applyAlignment="1">
      <alignment horizontal="right" vertical="center"/>
    </xf>
    <xf numFmtId="165" fontId="16" fillId="31" borderId="32" xfId="77" applyNumberFormat="1" applyFont="1" applyFill="1" applyBorder="1" applyAlignment="1">
      <alignment horizontal="right" vertical="center"/>
    </xf>
    <xf numFmtId="0" fontId="5" fillId="29" borderId="60" xfId="77" applyFont="1" applyFill="1" applyBorder="1" applyAlignment="1">
      <alignment vertical="center"/>
    </xf>
    <xf numFmtId="0" fontId="5" fillId="0" borderId="60" xfId="77" applyFont="1" applyFill="1" applyBorder="1" applyAlignment="1">
      <alignment vertical="center"/>
    </xf>
    <xf numFmtId="165" fontId="16" fillId="30" borderId="60" xfId="77" applyNumberFormat="1" applyFont="1" applyFill="1" applyBorder="1" applyAlignment="1">
      <alignment horizontal="right" vertical="center"/>
    </xf>
    <xf numFmtId="165" fontId="15" fillId="29" borderId="41" xfId="77" applyNumberFormat="1" applyFont="1" applyFill="1" applyBorder="1" applyAlignment="1">
      <alignment vertical="center"/>
    </xf>
    <xf numFmtId="165" fontId="15" fillId="0" borderId="41" xfId="77" applyNumberFormat="1" applyFont="1" applyFill="1" applyBorder="1" applyAlignment="1">
      <alignment vertical="center"/>
    </xf>
    <xf numFmtId="165" fontId="16" fillId="30" borderId="41" xfId="77" applyNumberFormat="1" applyFont="1" applyFill="1" applyBorder="1" applyAlignment="1">
      <alignment horizontal="right" vertical="center"/>
    </xf>
    <xf numFmtId="165" fontId="16" fillId="31" borderId="42" xfId="77" applyNumberFormat="1" applyFont="1" applyFill="1" applyBorder="1" applyAlignment="1">
      <alignment horizontal="right" vertical="center"/>
    </xf>
    <xf numFmtId="0" fontId="6" fillId="0" borderId="43" xfId="81" applyFont="1" applyBorder="1" applyAlignment="1">
      <alignment horizontal="right" vertical="center" indent="1"/>
    </xf>
    <xf numFmtId="165" fontId="6" fillId="29" borderId="44" xfId="77" applyNumberFormat="1" applyFont="1" applyFill="1" applyBorder="1" applyAlignment="1">
      <alignment vertical="center"/>
    </xf>
    <xf numFmtId="165" fontId="6" fillId="0" borderId="44" xfId="77" applyNumberFormat="1" applyFont="1" applyFill="1" applyBorder="1" applyAlignment="1">
      <alignment vertical="center"/>
    </xf>
    <xf numFmtId="167" fontId="6" fillId="29" borderId="46" xfId="77" applyNumberFormat="1" applyFont="1" applyFill="1" applyBorder="1" applyAlignment="1">
      <alignment vertical="center"/>
    </xf>
    <xf numFmtId="167" fontId="6" fillId="29" borderId="47" xfId="77" applyNumberFormat="1" applyFont="1" applyFill="1" applyBorder="1" applyAlignment="1">
      <alignment vertical="center"/>
    </xf>
    <xf numFmtId="167" fontId="6" fillId="29" borderId="41" xfId="77" applyNumberFormat="1" applyFont="1" applyFill="1" applyBorder="1" applyAlignment="1">
      <alignment vertical="center"/>
    </xf>
    <xf numFmtId="167" fontId="6" fillId="29" borderId="42" xfId="77" applyNumberFormat="1" applyFont="1" applyFill="1" applyBorder="1" applyAlignment="1">
      <alignment vertical="center"/>
    </xf>
    <xf numFmtId="167" fontId="6" fillId="29" borderId="30" xfId="77" applyNumberFormat="1" applyFont="1" applyFill="1" applyBorder="1" applyAlignment="1">
      <alignment vertical="center"/>
    </xf>
    <xf numFmtId="167" fontId="6" fillId="29" borderId="32" xfId="77" applyNumberFormat="1" applyFont="1" applyFill="1" applyBorder="1" applyAlignment="1">
      <alignment vertical="center"/>
    </xf>
    <xf numFmtId="167" fontId="5" fillId="29" borderId="30" xfId="77" applyNumberFormat="1" applyFont="1" applyFill="1" applyBorder="1" applyAlignment="1">
      <alignment vertical="center"/>
    </xf>
    <xf numFmtId="167" fontId="5" fillId="29" borderId="32" xfId="77" applyNumberFormat="1" applyFont="1" applyFill="1" applyBorder="1" applyAlignment="1">
      <alignment vertical="center"/>
    </xf>
    <xf numFmtId="0" fontId="6" fillId="0" borderId="33" xfId="81" applyFont="1" applyFill="1" applyBorder="1" applyAlignment="1">
      <alignment horizontal="right" vertical="center" indent="1"/>
    </xf>
    <xf numFmtId="165" fontId="15" fillId="29" borderId="48" xfId="77" applyNumberFormat="1" applyFont="1" applyFill="1" applyBorder="1" applyAlignment="1">
      <alignment horizontal="right" vertical="center"/>
    </xf>
    <xf numFmtId="165" fontId="15" fillId="0" borderId="48" xfId="77" applyNumberFormat="1" applyFont="1" applyFill="1" applyBorder="1" applyAlignment="1">
      <alignment horizontal="right" vertical="center"/>
    </xf>
    <xf numFmtId="165" fontId="15" fillId="30" borderId="48" xfId="77" applyNumberFormat="1" applyFont="1" applyFill="1" applyBorder="1" applyAlignment="1">
      <alignment horizontal="right" vertical="center"/>
    </xf>
    <xf numFmtId="165" fontId="15" fillId="31" borderId="48" xfId="77" applyNumberFormat="1" applyFont="1" applyFill="1" applyBorder="1" applyAlignment="1">
      <alignment horizontal="right" vertical="center"/>
    </xf>
    <xf numFmtId="0" fontId="44" fillId="0" borderId="0" xfId="45" applyFont="1"/>
    <xf numFmtId="0" fontId="5" fillId="0" borderId="0" xfId="45" applyFill="1"/>
    <xf numFmtId="0" fontId="15" fillId="0" borderId="0" xfId="45" applyFont="1"/>
    <xf numFmtId="49" fontId="5" fillId="0" borderId="17" xfId="62" applyNumberFormat="1" applyFont="1" applyFill="1" applyBorder="1" applyAlignment="1">
      <alignment horizontal="center" vertical="center" wrapText="1"/>
    </xf>
    <xf numFmtId="0" fontId="5" fillId="0" borderId="18" xfId="62" applyFont="1" applyFill="1" applyBorder="1" applyAlignment="1">
      <alignment horizontal="center" vertical="center" wrapText="1"/>
    </xf>
    <xf numFmtId="2" fontId="5" fillId="0" borderId="19" xfId="62" applyNumberFormat="1" applyFont="1" applyFill="1" applyBorder="1" applyAlignment="1">
      <alignment horizontal="center" vertical="center" wrapText="1"/>
    </xf>
    <xf numFmtId="1" fontId="5" fillId="0" borderId="19" xfId="62" applyNumberFormat="1" applyFont="1" applyFill="1" applyBorder="1" applyAlignment="1">
      <alignment horizontal="center" vertical="center" wrapText="1"/>
    </xf>
    <xf numFmtId="0" fontId="3" fillId="0" borderId="18" xfId="62" applyFont="1" applyFill="1" applyBorder="1" applyAlignment="1">
      <alignment horizontal="center" vertical="center" wrapText="1"/>
    </xf>
    <xf numFmtId="0" fontId="5" fillId="0" borderId="61" xfId="62" applyFont="1" applyFill="1" applyBorder="1" applyAlignment="1">
      <alignment horizontal="center" vertical="center" wrapText="1"/>
    </xf>
    <xf numFmtId="0" fontId="3" fillId="0" borderId="61" xfId="62" applyFont="1" applyFill="1" applyBorder="1" applyAlignment="1">
      <alignment horizontal="center" vertical="center" wrapText="1"/>
    </xf>
    <xf numFmtId="2" fontId="5" fillId="0" borderId="62" xfId="62" applyNumberFormat="1" applyFont="1" applyFill="1" applyBorder="1" applyAlignment="1">
      <alignment horizontal="center" vertical="center" wrapText="1"/>
    </xf>
    <xf numFmtId="1" fontId="5" fillId="0" borderId="62" xfId="62" applyNumberFormat="1" applyFont="1" applyFill="1" applyBorder="1" applyAlignment="1">
      <alignment horizontal="center" vertical="center" wrapText="1"/>
    </xf>
    <xf numFmtId="0" fontId="15" fillId="0" borderId="61" xfId="62" applyFont="1" applyFill="1" applyBorder="1" applyAlignment="1">
      <alignment horizontal="center" vertical="center" wrapText="1"/>
    </xf>
    <xf numFmtId="0" fontId="16" fillId="0" borderId="61" xfId="62" applyFont="1" applyFill="1" applyBorder="1" applyAlignment="1">
      <alignment horizontal="center" vertical="center" wrapText="1"/>
    </xf>
    <xf numFmtId="2" fontId="15" fillId="0" borderId="62" xfId="62" applyNumberFormat="1" applyFont="1" applyFill="1" applyBorder="1" applyAlignment="1">
      <alignment horizontal="center" vertical="center" wrapText="1"/>
    </xf>
    <xf numFmtId="1" fontId="15" fillId="0" borderId="62" xfId="62" applyNumberFormat="1" applyFont="1" applyFill="1" applyBorder="1" applyAlignment="1">
      <alignment horizontal="center" vertical="center" wrapText="1"/>
    </xf>
    <xf numFmtId="0" fontId="15" fillId="0" borderId="0" xfId="60" applyFont="1"/>
    <xf numFmtId="0" fontId="54" fillId="0" borderId="0" xfId="60" applyFont="1" applyAlignment="1">
      <alignment horizontal="left"/>
    </xf>
    <xf numFmtId="0" fontId="55" fillId="0" borderId="0" xfId="60" applyFont="1"/>
    <xf numFmtId="0" fontId="22" fillId="0" borderId="0" xfId="32" applyFont="1" applyAlignment="1" applyProtection="1"/>
    <xf numFmtId="0" fontId="6" fillId="0" borderId="0" xfId="60" applyFont="1"/>
    <xf numFmtId="165" fontId="47" fillId="0" borderId="13" xfId="68" applyNumberFormat="1" applyFont="1" applyFill="1" applyBorder="1" applyAlignment="1">
      <alignment vertical="center"/>
    </xf>
    <xf numFmtId="4" fontId="15" fillId="0" borderId="0" xfId="58" applyNumberFormat="1" applyFont="1" applyBorder="1" applyAlignment="1">
      <alignment vertical="center" wrapText="1"/>
    </xf>
    <xf numFmtId="2" fontId="12" fillId="0" borderId="20" xfId="58" applyNumberFormat="1" applyFont="1" applyFill="1" applyBorder="1" applyAlignment="1">
      <alignment horizontal="center" vertical="center"/>
    </xf>
    <xf numFmtId="10" fontId="12" fillId="0" borderId="17" xfId="79" applyNumberFormat="1" applyFont="1" applyFill="1" applyBorder="1" applyAlignment="1">
      <alignment horizontal="center" vertical="center"/>
    </xf>
    <xf numFmtId="0" fontId="51" fillId="0" borderId="14" xfId="58" applyFont="1" applyFill="1" applyBorder="1" applyAlignment="1">
      <alignment horizontal="center" vertical="center"/>
    </xf>
    <xf numFmtId="167" fontId="12" fillId="0" borderId="21" xfId="58" applyNumberFormat="1" applyFont="1" applyFill="1" applyBorder="1" applyAlignment="1">
      <alignment horizontal="right" vertical="center" indent="1"/>
    </xf>
    <xf numFmtId="167" fontId="12" fillId="0" borderId="19" xfId="58" applyNumberFormat="1" applyFont="1" applyFill="1" applyBorder="1" applyAlignment="1">
      <alignment horizontal="right" vertical="center" indent="1"/>
    </xf>
    <xf numFmtId="167" fontId="51" fillId="0" borderId="13" xfId="58" applyNumberFormat="1" applyFont="1" applyFill="1" applyBorder="1" applyAlignment="1">
      <alignment horizontal="right" vertical="center" indent="1"/>
    </xf>
    <xf numFmtId="167" fontId="11" fillId="0" borderId="29" xfId="61" applyNumberFormat="1" applyFont="1" applyBorder="1" applyAlignment="1">
      <alignment horizontal="right" vertical="center" indent="1"/>
    </xf>
    <xf numFmtId="167" fontId="52" fillId="0" borderId="0" xfId="61" applyNumberFormat="1" applyFont="1" applyAlignment="1">
      <alignment horizontal="right" vertical="center" indent="1"/>
    </xf>
    <xf numFmtId="167" fontId="47" fillId="0" borderId="19" xfId="58" applyNumberFormat="1" applyFont="1" applyFill="1" applyBorder="1" applyAlignment="1">
      <alignment vertical="center"/>
    </xf>
    <xf numFmtId="14" fontId="6" fillId="29" borderId="64" xfId="77" applyNumberFormat="1" applyFont="1" applyFill="1" applyBorder="1" applyAlignment="1">
      <alignment horizontal="center" vertical="center" wrapText="1"/>
    </xf>
    <xf numFmtId="0" fontId="6" fillId="29" borderId="65" xfId="77" applyFont="1" applyFill="1" applyBorder="1" applyAlignment="1">
      <alignment vertical="center"/>
    </xf>
    <xf numFmtId="0" fontId="6" fillId="29" borderId="37" xfId="77" applyFont="1" applyFill="1" applyBorder="1" applyAlignment="1">
      <alignment vertical="center"/>
    </xf>
    <xf numFmtId="0" fontId="8" fillId="29" borderId="31" xfId="77" applyFont="1" applyFill="1" applyBorder="1" applyAlignment="1">
      <alignment vertical="center"/>
    </xf>
    <xf numFmtId="0" fontId="3" fillId="29" borderId="31" xfId="77" applyFont="1" applyFill="1" applyBorder="1" applyAlignment="1">
      <alignment vertical="center"/>
    </xf>
    <xf numFmtId="0" fontId="5" fillId="29" borderId="66" xfId="77" applyFont="1" applyFill="1" applyBorder="1" applyAlignment="1">
      <alignment vertical="center"/>
    </xf>
    <xf numFmtId="167" fontId="6" fillId="29" borderId="45" xfId="77" applyNumberFormat="1" applyFont="1" applyFill="1" applyBorder="1" applyAlignment="1">
      <alignment vertical="center"/>
    </xf>
    <xf numFmtId="167" fontId="6" fillId="29" borderId="40" xfId="77" applyNumberFormat="1" applyFont="1" applyFill="1" applyBorder="1" applyAlignment="1">
      <alignment vertical="center"/>
    </xf>
    <xf numFmtId="167" fontId="6" fillId="29" borderId="31" xfId="77" applyNumberFormat="1" applyFont="1" applyFill="1" applyBorder="1" applyAlignment="1">
      <alignment vertical="center"/>
    </xf>
    <xf numFmtId="167" fontId="5" fillId="29" borderId="31" xfId="77" applyNumberFormat="1" applyFont="1" applyFill="1" applyBorder="1" applyAlignment="1">
      <alignment vertical="center"/>
    </xf>
    <xf numFmtId="0" fontId="6" fillId="0" borderId="69" xfId="81" applyFont="1" applyBorder="1" applyAlignment="1">
      <alignment horizontal="right" vertical="center" indent="1"/>
    </xf>
    <xf numFmtId="0" fontId="5" fillId="0" borderId="69" xfId="81" applyFont="1" applyBorder="1" applyAlignment="1">
      <alignment horizontal="right" vertical="center" indent="1"/>
    </xf>
    <xf numFmtId="165" fontId="16" fillId="31" borderId="70" xfId="77" applyNumberFormat="1" applyFont="1" applyFill="1" applyBorder="1" applyAlignment="1">
      <alignment horizontal="right" vertical="center"/>
    </xf>
    <xf numFmtId="0" fontId="5" fillId="0" borderId="71" xfId="81" applyFont="1" applyBorder="1" applyAlignment="1">
      <alignment horizontal="right" vertical="center" indent="1"/>
    </xf>
    <xf numFmtId="0" fontId="6" fillId="0" borderId="72" xfId="81" applyFont="1" applyBorder="1" applyAlignment="1">
      <alignment horizontal="left" vertical="center" wrapText="1" indent="1"/>
    </xf>
    <xf numFmtId="0" fontId="6" fillId="0" borderId="68" xfId="81" applyFont="1" applyBorder="1" applyAlignment="1">
      <alignment horizontal="right" vertical="center" indent="1"/>
    </xf>
    <xf numFmtId="0" fontId="3" fillId="0" borderId="0" xfId="45" applyFont="1"/>
    <xf numFmtId="165" fontId="16" fillId="31" borderId="30" xfId="77" applyNumberFormat="1" applyFont="1" applyFill="1" applyBorder="1" applyAlignment="1">
      <alignment vertical="center"/>
    </xf>
    <xf numFmtId="167" fontId="5" fillId="29" borderId="54" xfId="77" applyNumberFormat="1" applyFont="1" applyFill="1" applyBorder="1" applyAlignment="1">
      <alignment vertical="center"/>
    </xf>
    <xf numFmtId="167" fontId="5" fillId="29" borderId="55" xfId="77" applyNumberFormat="1" applyFont="1" applyFill="1" applyBorder="1" applyAlignment="1">
      <alignment vertical="center"/>
    </xf>
    <xf numFmtId="167" fontId="5" fillId="29" borderId="56" xfId="77" applyNumberFormat="1" applyFont="1" applyFill="1" applyBorder="1" applyAlignment="1">
      <alignment vertical="center"/>
    </xf>
    <xf numFmtId="0" fontId="17" fillId="0" borderId="12" xfId="62" applyFont="1" applyFill="1" applyBorder="1" applyAlignment="1">
      <alignment horizontal="center" vertical="center" wrapText="1"/>
    </xf>
    <xf numFmtId="2" fontId="17" fillId="0" borderId="13" xfId="62" applyNumberFormat="1" applyFont="1" applyFill="1" applyBorder="1" applyAlignment="1">
      <alignment horizontal="center" vertical="center" wrapText="1"/>
    </xf>
    <xf numFmtId="1" fontId="17" fillId="0" borderId="13" xfId="62" applyNumberFormat="1" applyFont="1" applyFill="1" applyBorder="1" applyAlignment="1">
      <alignment horizontal="center" vertical="center" wrapText="1"/>
    </xf>
    <xf numFmtId="1" fontId="3" fillId="0" borderId="19" xfId="62" applyNumberFormat="1" applyFont="1" applyFill="1" applyBorder="1" applyAlignment="1">
      <alignment horizontal="center" vertical="center" wrapText="1"/>
    </xf>
    <xf numFmtId="49" fontId="17" fillId="0" borderId="63" xfId="60" applyNumberFormat="1" applyFont="1" applyBorder="1" applyAlignment="1">
      <alignment horizontal="center" vertical="center"/>
    </xf>
    <xf numFmtId="165" fontId="16" fillId="30" borderId="56" xfId="77" applyNumberFormat="1" applyFont="1" applyFill="1" applyBorder="1" applyAlignment="1">
      <alignment vertical="center"/>
    </xf>
    <xf numFmtId="165" fontId="16" fillId="31" borderId="56" xfId="77" applyNumberFormat="1" applyFont="1" applyFill="1" applyBorder="1" applyAlignment="1">
      <alignment vertical="center"/>
    </xf>
    <xf numFmtId="14" fontId="8" fillId="0" borderId="24" xfId="58" applyNumberFormat="1" applyFont="1" applyFill="1" applyBorder="1" applyAlignment="1">
      <alignment horizontal="center" vertical="center" wrapText="1"/>
    </xf>
    <xf numFmtId="0" fontId="8" fillId="0" borderId="26" xfId="58" applyFont="1" applyBorder="1" applyAlignment="1">
      <alignment horizontal="center" vertical="center" wrapText="1"/>
    </xf>
    <xf numFmtId="0" fontId="3" fillId="0" borderId="0" xfId="58" applyFont="1" applyFill="1" applyAlignment="1">
      <alignment horizontal="left"/>
    </xf>
    <xf numFmtId="165" fontId="3" fillId="0" borderId="0" xfId="58" applyNumberFormat="1" applyFont="1" applyAlignment="1">
      <alignment horizontal="left"/>
    </xf>
    <xf numFmtId="165" fontId="3" fillId="0" borderId="0" xfId="58" applyNumberFormat="1" applyFont="1" applyFill="1" applyAlignment="1">
      <alignment horizontal="left"/>
    </xf>
    <xf numFmtId="0" fontId="3" fillId="0" borderId="0" xfId="58" applyFont="1" applyAlignment="1">
      <alignment horizontal="left"/>
    </xf>
    <xf numFmtId="0" fontId="3" fillId="0" borderId="0" xfId="58" applyFont="1" applyFill="1"/>
    <xf numFmtId="0" fontId="3" fillId="0" borderId="0" xfId="58" applyFont="1"/>
    <xf numFmtId="1" fontId="3" fillId="0" borderId="62" xfId="62" applyNumberFormat="1" applyFont="1" applyFill="1" applyBorder="1" applyAlignment="1">
      <alignment horizontal="center" vertical="center" wrapText="1"/>
    </xf>
    <xf numFmtId="165" fontId="47" fillId="0" borderId="51" xfId="68" applyNumberFormat="1" applyFont="1" applyFill="1" applyBorder="1" applyAlignment="1">
      <alignment vertical="center"/>
    </xf>
    <xf numFmtId="4" fontId="15" fillId="0" borderId="12" xfId="58" applyNumberFormat="1" applyFont="1" applyFill="1" applyBorder="1" applyAlignment="1">
      <alignment horizontal="right" vertical="center" wrapText="1"/>
    </xf>
    <xf numFmtId="14" fontId="6" fillId="30" borderId="34" xfId="59" applyNumberFormat="1" applyFont="1" applyFill="1" applyBorder="1" applyAlignment="1">
      <alignment horizontal="center" vertical="center" wrapText="1"/>
    </xf>
    <xf numFmtId="0" fontId="6" fillId="30" borderId="50" xfId="77" applyFont="1" applyFill="1" applyBorder="1" applyAlignment="1">
      <alignment vertical="center"/>
    </xf>
    <xf numFmtId="0" fontId="6" fillId="30" borderId="39" xfId="77" applyFont="1" applyFill="1" applyBorder="1" applyAlignment="1">
      <alignment vertical="center"/>
    </xf>
    <xf numFmtId="0" fontId="6" fillId="30" borderId="30" xfId="77" applyFont="1" applyFill="1" applyBorder="1" applyAlignment="1">
      <alignment vertical="center"/>
    </xf>
    <xf numFmtId="165" fontId="15" fillId="30" borderId="30" xfId="77" applyNumberFormat="1" applyFont="1" applyFill="1" applyBorder="1" applyAlignment="1">
      <alignment vertical="center"/>
    </xf>
    <xf numFmtId="0" fontId="5" fillId="30" borderId="30" xfId="77" applyFont="1" applyFill="1" applyBorder="1" applyAlignment="1">
      <alignment vertical="center"/>
    </xf>
    <xf numFmtId="0" fontId="5" fillId="30" borderId="60" xfId="77" applyFont="1" applyFill="1" applyBorder="1" applyAlignment="1">
      <alignment vertical="center"/>
    </xf>
    <xf numFmtId="165" fontId="15" fillId="30" borderId="41" xfId="77" applyNumberFormat="1" applyFont="1" applyFill="1" applyBorder="1" applyAlignment="1">
      <alignment vertical="center"/>
    </xf>
    <xf numFmtId="165" fontId="6" fillId="30" borderId="44" xfId="77" applyNumberFormat="1" applyFont="1" applyFill="1" applyBorder="1" applyAlignment="1">
      <alignment vertical="center"/>
    </xf>
    <xf numFmtId="167" fontId="6" fillId="30" borderId="47" xfId="77" applyNumberFormat="1" applyFont="1" applyFill="1" applyBorder="1" applyAlignment="1">
      <alignment vertical="center"/>
    </xf>
    <xf numFmtId="167" fontId="6" fillId="30" borderId="42" xfId="77" applyNumberFormat="1" applyFont="1" applyFill="1" applyBorder="1" applyAlignment="1">
      <alignment vertical="center"/>
    </xf>
    <xf numFmtId="167" fontId="5" fillId="30" borderId="32" xfId="77" applyNumberFormat="1" applyFont="1" applyFill="1" applyBorder="1" applyAlignment="1">
      <alignment vertical="center"/>
    </xf>
    <xf numFmtId="167" fontId="5" fillId="30" borderId="56" xfId="77" applyNumberFormat="1" applyFont="1" applyFill="1" applyBorder="1" applyAlignment="1">
      <alignment vertical="center"/>
    </xf>
    <xf numFmtId="0" fontId="6" fillId="31" borderId="50" xfId="77" applyFont="1" applyFill="1" applyBorder="1" applyAlignment="1">
      <alignment vertical="center"/>
    </xf>
    <xf numFmtId="0" fontId="6" fillId="31" borderId="39" xfId="77" applyFont="1" applyFill="1" applyBorder="1" applyAlignment="1">
      <alignment vertical="center"/>
    </xf>
    <xf numFmtId="165" fontId="18" fillId="31" borderId="59" xfId="77" applyNumberFormat="1" applyFont="1" applyFill="1" applyBorder="1" applyAlignment="1">
      <alignment vertical="center"/>
    </xf>
    <xf numFmtId="0" fontId="6" fillId="31" borderId="30" xfId="77" applyFont="1" applyFill="1" applyBorder="1" applyAlignment="1">
      <alignment vertical="center"/>
    </xf>
    <xf numFmtId="165" fontId="15" fillId="31" borderId="30" xfId="77" applyNumberFormat="1" applyFont="1" applyFill="1" applyBorder="1" applyAlignment="1">
      <alignment vertical="center"/>
    </xf>
    <xf numFmtId="0" fontId="5" fillId="31" borderId="30" xfId="77" applyFont="1" applyFill="1" applyBorder="1" applyAlignment="1">
      <alignment vertical="center"/>
    </xf>
    <xf numFmtId="0" fontId="5" fillId="31" borderId="60" xfId="77" applyFont="1" applyFill="1" applyBorder="1" applyAlignment="1">
      <alignment vertical="center"/>
    </xf>
    <xf numFmtId="165" fontId="15" fillId="31" borderId="41" xfId="77" applyNumberFormat="1" applyFont="1" applyFill="1" applyBorder="1" applyAlignment="1">
      <alignment vertical="center"/>
    </xf>
    <xf numFmtId="165" fontId="6" fillId="31" borderId="44" xfId="77" applyNumberFormat="1" applyFont="1" applyFill="1" applyBorder="1" applyAlignment="1">
      <alignment vertical="center"/>
    </xf>
    <xf numFmtId="167" fontId="6" fillId="31" borderId="47" xfId="77" applyNumberFormat="1" applyFont="1" applyFill="1" applyBorder="1" applyAlignment="1">
      <alignment vertical="center"/>
    </xf>
    <xf numFmtId="167" fontId="6" fillId="31" borderId="42" xfId="77" applyNumberFormat="1" applyFont="1" applyFill="1" applyBorder="1" applyAlignment="1">
      <alignment vertical="center"/>
    </xf>
    <xf numFmtId="167" fontId="5" fillId="31" borderId="32" xfId="77" applyNumberFormat="1" applyFont="1" applyFill="1" applyBorder="1" applyAlignment="1">
      <alignment vertical="center"/>
    </xf>
    <xf numFmtId="167" fontId="5" fillId="31" borderId="56" xfId="77" applyNumberFormat="1" applyFont="1" applyFill="1" applyBorder="1" applyAlignment="1">
      <alignment vertical="center"/>
    </xf>
    <xf numFmtId="0" fontId="17" fillId="29" borderId="35" xfId="59" applyFont="1" applyFill="1" applyBorder="1" applyAlignment="1">
      <alignment horizontal="center" vertical="center" wrapText="1"/>
    </xf>
    <xf numFmtId="165" fontId="18" fillId="29" borderId="36" xfId="77" applyNumberFormat="1" applyFont="1" applyFill="1" applyBorder="1" applyAlignment="1">
      <alignment vertical="center"/>
    </xf>
    <xf numFmtId="165" fontId="18" fillId="29" borderId="30" xfId="77" applyNumberFormat="1" applyFont="1" applyFill="1" applyBorder="1" applyAlignment="1">
      <alignment vertical="center"/>
    </xf>
    <xf numFmtId="165" fontId="16" fillId="29" borderId="30" xfId="77" applyNumberFormat="1" applyFont="1" applyFill="1" applyBorder="1" applyAlignment="1">
      <alignment horizontal="right" vertical="center"/>
    </xf>
    <xf numFmtId="165" fontId="16" fillId="29" borderId="60" xfId="77" applyNumberFormat="1" applyFont="1" applyFill="1" applyBorder="1" applyAlignment="1">
      <alignment horizontal="right" vertical="center"/>
    </xf>
    <xf numFmtId="165" fontId="16" fillId="29" borderId="41" xfId="77" applyNumberFormat="1" applyFont="1" applyFill="1" applyBorder="1" applyAlignment="1">
      <alignment horizontal="right" vertical="center"/>
    </xf>
    <xf numFmtId="165" fontId="16" fillId="29" borderId="56" xfId="77" applyNumberFormat="1" applyFont="1" applyFill="1" applyBorder="1" applyAlignment="1">
      <alignment vertical="center"/>
    </xf>
    <xf numFmtId="14" fontId="6" fillId="31" borderId="34" xfId="59" applyNumberFormat="1" applyFont="1" applyFill="1" applyBorder="1" applyAlignment="1">
      <alignment horizontal="center" vertical="center" wrapText="1"/>
    </xf>
    <xf numFmtId="49" fontId="6" fillId="0" borderId="34" xfId="77" applyNumberFormat="1" applyFont="1" applyFill="1" applyBorder="1" applyAlignment="1">
      <alignment horizontal="center" vertical="center" wrapText="1"/>
    </xf>
    <xf numFmtId="165" fontId="17" fillId="0" borderId="59" xfId="77" applyNumberFormat="1" applyFont="1" applyFill="1" applyBorder="1" applyAlignment="1">
      <alignment vertical="center"/>
    </xf>
    <xf numFmtId="165" fontId="18" fillId="30" borderId="36" xfId="87" applyNumberFormat="1" applyFont="1" applyFill="1" applyBorder="1" applyAlignment="1">
      <alignment vertical="center"/>
    </xf>
    <xf numFmtId="165" fontId="18" fillId="31" borderId="36" xfId="87" applyNumberFormat="1" applyFont="1" applyFill="1" applyBorder="1" applyAlignment="1">
      <alignment vertical="center"/>
    </xf>
    <xf numFmtId="168" fontId="5" fillId="0" borderId="0" xfId="58" applyNumberFormat="1" applyBorder="1"/>
    <xf numFmtId="168" fontId="3" fillId="0" borderId="0" xfId="58" applyNumberFormat="1" applyFont="1"/>
    <xf numFmtId="165" fontId="3" fillId="0" borderId="0" xfId="58" applyNumberFormat="1" applyFont="1"/>
    <xf numFmtId="0" fontId="0" fillId="0" borderId="0" xfId="0" applyAlignment="1">
      <alignment horizontal="right"/>
    </xf>
    <xf numFmtId="169" fontId="5" fillId="0" borderId="0" xfId="58" applyNumberFormat="1"/>
    <xf numFmtId="0" fontId="5" fillId="0" borderId="0" xfId="58" applyFill="1" applyAlignment="1">
      <alignment horizontal="right"/>
    </xf>
    <xf numFmtId="169" fontId="5" fillId="0" borderId="0" xfId="58" applyNumberFormat="1" applyAlignment="1">
      <alignment horizontal="left"/>
    </xf>
    <xf numFmtId="165" fontId="3" fillId="0" borderId="0" xfId="58" applyNumberFormat="1" applyFont="1" applyAlignment="1">
      <alignment horizontal="right"/>
    </xf>
    <xf numFmtId="165" fontId="3" fillId="0" borderId="21" xfId="58" applyNumberFormat="1" applyFont="1" applyFill="1" applyBorder="1" applyAlignment="1">
      <alignment horizontal="right" vertical="center"/>
    </xf>
    <xf numFmtId="165" fontId="16" fillId="0" borderId="57" xfId="58" applyNumberFormat="1" applyFont="1" applyFill="1" applyBorder="1" applyAlignment="1">
      <alignment horizontal="right" vertical="center"/>
    </xf>
    <xf numFmtId="165" fontId="16" fillId="0" borderId="21" xfId="58" applyNumberFormat="1" applyFont="1" applyFill="1" applyBorder="1" applyAlignment="1">
      <alignment horizontal="right" vertical="center"/>
    </xf>
    <xf numFmtId="0" fontId="15" fillId="0" borderId="0" xfId="58" applyFont="1" applyFill="1"/>
    <xf numFmtId="165" fontId="16" fillId="0" borderId="28" xfId="58" applyNumberFormat="1" applyFont="1" applyFill="1" applyBorder="1" applyAlignment="1">
      <alignment horizontal="right" vertical="center"/>
    </xf>
    <xf numFmtId="168" fontId="3" fillId="0" borderId="0" xfId="45" applyNumberFormat="1" applyFont="1"/>
    <xf numFmtId="167" fontId="6" fillId="0" borderId="47" xfId="77" applyNumberFormat="1" applyFont="1" applyFill="1" applyBorder="1" applyAlignment="1">
      <alignment vertical="center"/>
    </xf>
    <xf numFmtId="167" fontId="6" fillId="0" borderId="42" xfId="77" applyNumberFormat="1" applyFont="1" applyFill="1" applyBorder="1" applyAlignment="1">
      <alignment vertical="center"/>
    </xf>
    <xf numFmtId="167" fontId="5" fillId="0" borderId="32" xfId="77" applyNumberFormat="1" applyFont="1" applyFill="1" applyBorder="1" applyAlignment="1">
      <alignment vertical="center"/>
    </xf>
    <xf numFmtId="167" fontId="5" fillId="0" borderId="56" xfId="77" applyNumberFormat="1" applyFont="1" applyFill="1" applyBorder="1" applyAlignment="1">
      <alignment vertical="center"/>
    </xf>
    <xf numFmtId="0" fontId="6" fillId="0" borderId="15" xfId="58" applyFont="1" applyBorder="1" applyAlignment="1">
      <alignment horizontal="center" vertical="center" wrapText="1"/>
    </xf>
    <xf numFmtId="0" fontId="5" fillId="0" borderId="17" xfId="58" applyBorder="1" applyAlignment="1">
      <alignment vertical="center"/>
    </xf>
    <xf numFmtId="0" fontId="5" fillId="0" borderId="0" xfId="58" applyAlignment="1">
      <alignment vertical="center"/>
    </xf>
    <xf numFmtId="0" fontId="5" fillId="0" borderId="74" xfId="58" applyBorder="1" applyAlignment="1">
      <alignment vertical="center"/>
    </xf>
    <xf numFmtId="0" fontId="15" fillId="0" borderId="17" xfId="58" applyFont="1" applyBorder="1" applyAlignment="1">
      <alignment vertical="center"/>
    </xf>
    <xf numFmtId="0" fontId="6" fillId="0" borderId="67" xfId="59" applyFont="1" applyBorder="1" applyAlignment="1">
      <alignment horizontal="center" vertical="center" wrapText="1"/>
    </xf>
    <xf numFmtId="0" fontId="6" fillId="0" borderId="65" xfId="48" applyFont="1" applyBorder="1" applyAlignment="1">
      <alignment horizontal="left" vertical="center" indent="1"/>
    </xf>
    <xf numFmtId="0" fontId="6" fillId="0" borderId="37" xfId="48" applyFont="1" applyBorder="1" applyAlignment="1">
      <alignment horizontal="left" vertical="center" wrapText="1" indent="1"/>
    </xf>
    <xf numFmtId="0" fontId="15" fillId="0" borderId="31" xfId="81" applyFont="1" applyBorder="1" applyAlignment="1">
      <alignment horizontal="right" vertical="center" indent="1"/>
    </xf>
    <xf numFmtId="0" fontId="15" fillId="0" borderId="40" xfId="81" applyFont="1" applyBorder="1" applyAlignment="1">
      <alignment horizontal="right" vertical="center" indent="1"/>
    </xf>
    <xf numFmtId="0" fontId="6" fillId="0" borderId="73" xfId="81" applyFont="1" applyBorder="1" applyAlignment="1">
      <alignment horizontal="right" vertical="center" indent="1"/>
    </xf>
    <xf numFmtId="0" fontId="8" fillId="0" borderId="25" xfId="58" applyFont="1" applyBorder="1" applyAlignment="1">
      <alignment horizontal="center" vertical="center" wrapText="1"/>
    </xf>
    <xf numFmtId="0" fontId="21" fillId="0" borderId="52" xfId="58" applyFont="1" applyBorder="1" applyAlignment="1">
      <alignment horizontal="right"/>
    </xf>
    <xf numFmtId="0" fontId="21" fillId="0" borderId="52" xfId="58" applyFont="1" applyBorder="1"/>
    <xf numFmtId="0" fontId="12" fillId="0" borderId="20" xfId="58" applyFont="1" applyBorder="1" applyAlignment="1">
      <alignment vertical="center"/>
    </xf>
    <xf numFmtId="0" fontId="12" fillId="0" borderId="17" xfId="58" applyFont="1" applyBorder="1" applyAlignment="1">
      <alignment vertical="center"/>
    </xf>
    <xf numFmtId="0" fontId="47" fillId="0" borderId="17" xfId="60" applyFont="1" applyBorder="1" applyAlignment="1">
      <alignment vertical="center"/>
    </xf>
    <xf numFmtId="0" fontId="12" fillId="0" borderId="14" xfId="58" applyFont="1" applyBorder="1" applyAlignment="1">
      <alignment vertical="center"/>
    </xf>
    <xf numFmtId="0" fontId="57" fillId="0" borderId="76" xfId="0" applyFont="1" applyBorder="1" applyAlignment="1">
      <alignment horizontal="center" vertical="center" wrapText="1"/>
    </xf>
    <xf numFmtId="0" fontId="11" fillId="0" borderId="78" xfId="61" applyFont="1" applyBorder="1" applyAlignment="1">
      <alignment horizontal="left" vertical="center"/>
    </xf>
    <xf numFmtId="0" fontId="48" fillId="27" borderId="52" xfId="58" applyFont="1" applyFill="1" applyBorder="1" applyAlignment="1">
      <alignment horizontal="left" vertical="center"/>
    </xf>
    <xf numFmtId="0" fontId="48" fillId="27" borderId="0" xfId="58" applyFont="1" applyFill="1" applyAlignment="1">
      <alignment horizontal="left" vertical="center"/>
    </xf>
    <xf numFmtId="0" fontId="48" fillId="24" borderId="0" xfId="77" applyFont="1" applyFill="1" applyAlignment="1">
      <alignment horizontal="left" vertical="center" wrapText="1"/>
    </xf>
    <xf numFmtId="0" fontId="53" fillId="0" borderId="0" xfId="45" applyFont="1"/>
    <xf numFmtId="0" fontId="48" fillId="28" borderId="0" xfId="60" applyFont="1" applyFill="1" applyAlignment="1">
      <alignment horizontal="left" vertical="center"/>
    </xf>
    <xf numFmtId="0" fontId="48" fillId="28" borderId="52" xfId="60" applyFont="1" applyFill="1" applyBorder="1" applyAlignment="1">
      <alignment horizontal="left" vertical="center"/>
    </xf>
    <xf numFmtId="0" fontId="5" fillId="0" borderId="0" xfId="61" applyFont="1" applyAlignment="1">
      <alignment horizontal="center"/>
    </xf>
    <xf numFmtId="0" fontId="19" fillId="26" borderId="0" xfId="58" applyFont="1" applyFill="1" applyAlignment="1">
      <alignment horizontal="left" vertical="center"/>
    </xf>
    <xf numFmtId="0" fontId="19" fillId="25" borderId="0" xfId="58" applyFont="1" applyFill="1" applyAlignment="1">
      <alignment horizontal="left" vertical="center"/>
    </xf>
    <xf numFmtId="0" fontId="5" fillId="0" borderId="0" xfId="58" applyAlignment="1">
      <alignment horizontal="center"/>
    </xf>
    <xf numFmtId="0" fontId="44" fillId="0" borderId="26" xfId="58" applyFont="1" applyBorder="1" applyAlignment="1">
      <alignment horizontal="left" vertical="center" wrapText="1"/>
    </xf>
    <xf numFmtId="0" fontId="5" fillId="0" borderId="26" xfId="81" applyFont="1" applyFill="1" applyBorder="1" applyAlignment="1">
      <alignment horizontal="left" vertical="center"/>
    </xf>
    <xf numFmtId="0" fontId="45" fillId="0" borderId="0" xfId="45" applyFont="1" applyFill="1" applyBorder="1" applyAlignment="1">
      <alignment horizontal="left" vertical="center" wrapText="1"/>
    </xf>
    <xf numFmtId="0" fontId="46" fillId="0" borderId="75" xfId="0" applyFont="1" applyBorder="1" applyAlignment="1">
      <alignment horizontal="center" vertical="center" wrapText="1"/>
    </xf>
    <xf numFmtId="0" fontId="46" fillId="0" borderId="77" xfId="0" applyFont="1" applyBorder="1" applyAlignment="1">
      <alignment horizontal="center" vertical="center" wrapText="1"/>
    </xf>
  </cellXfs>
  <cellStyles count="88">
    <cellStyle name="100" xfId="1"/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Comma [0]" xfId="20"/>
    <cellStyle name="Currency [0]" xfId="21"/>
    <cellStyle name="Normal_AEOF1_2003" xfId="22"/>
    <cellStyle name="Акцент1 2" xfId="23"/>
    <cellStyle name="Акцент2 2" xfId="24"/>
    <cellStyle name="Акцент3 2" xfId="25"/>
    <cellStyle name="Акцент4 2" xfId="26"/>
    <cellStyle name="Акцент5 2" xfId="27"/>
    <cellStyle name="Акцент6 2" xfId="28"/>
    <cellStyle name="Ввод  2" xfId="29"/>
    <cellStyle name="Вывод 2" xfId="30"/>
    <cellStyle name="Вычисление 2" xfId="31"/>
    <cellStyle name="Гиперссылка" xfId="32" builtinId="8"/>
    <cellStyle name="Гиперссылка 2" xfId="33"/>
    <cellStyle name="Гиперссылка 3" xfId="34"/>
    <cellStyle name="Гиперссылка 4" xfId="80"/>
    <cellStyle name="Заголовки до таблиць в бюлетень" xfId="35"/>
    <cellStyle name="Заголовок 1 2" xfId="36"/>
    <cellStyle name="Заголовок 2 2" xfId="37"/>
    <cellStyle name="Заголовок 3 2" xfId="38"/>
    <cellStyle name="Заголовок 4 2" xfId="39"/>
    <cellStyle name="Итог 2" xfId="40"/>
    <cellStyle name="Контрольная ячейка 2" xfId="41"/>
    <cellStyle name="Название 2" xfId="42"/>
    <cellStyle name="Нейтральный 2" xfId="43"/>
    <cellStyle name="Обычный" xfId="0" builtinId="0"/>
    <cellStyle name="Обычный 2" xfId="44"/>
    <cellStyle name="Обычный 2 2" xfId="45"/>
    <cellStyle name="Обычный 2 3" xfId="46"/>
    <cellStyle name="Обычный 2 4" xfId="47"/>
    <cellStyle name="Обычный 2 5" xfId="48"/>
    <cellStyle name="Обычный 2 5 2" xfId="77"/>
    <cellStyle name="Обычный 2 5 3" xfId="81"/>
    <cellStyle name="Обычный 2_2013_PR" xfId="49"/>
    <cellStyle name="Обычный 3" xfId="50"/>
    <cellStyle name="Обычный 4" xfId="51"/>
    <cellStyle name="Обычный 5" xfId="52"/>
    <cellStyle name="Обычный 5 2" xfId="53"/>
    <cellStyle name="Обычный 5 2 2" xfId="78"/>
    <cellStyle name="Обычный 5_РОБОЧИЙ_Q4_2013" xfId="82"/>
    <cellStyle name="Обычный 6" xfId="54"/>
    <cellStyle name="Обычный 7" xfId="55"/>
    <cellStyle name="Обычный 7 2" xfId="56"/>
    <cellStyle name="Обычный 7 2 2" xfId="84"/>
    <cellStyle name="Обычный 7 3" xfId="83"/>
    <cellStyle name="Обычный 8" xfId="57"/>
    <cellStyle name="Обычный_Q1 2010" xfId="58"/>
    <cellStyle name="Обычный_Q1 2010 2" xfId="59"/>
    <cellStyle name="Обычный_Аналіз_3q_09" xfId="60"/>
    <cellStyle name="Обычный_Исходники_Q4_2011" xfId="61"/>
    <cellStyle name="Обычный_Книга1" xfId="62"/>
    <cellStyle name="Плохой 2" xfId="63"/>
    <cellStyle name="Пояснение 2" xfId="64"/>
    <cellStyle name="Примечание 2" xfId="65"/>
    <cellStyle name="Процентный" xfId="87" builtinId="5"/>
    <cellStyle name="Процентный 2" xfId="66"/>
    <cellStyle name="Процентный 2 2" xfId="67"/>
    <cellStyle name="Процентный 2 3" xfId="79"/>
    <cellStyle name="Процентный 3" xfId="68"/>
    <cellStyle name="Процентный 4" xfId="69"/>
    <cellStyle name="Процентный 4 2" xfId="85"/>
    <cellStyle name="Связанная ячейка 2" xfId="70"/>
    <cellStyle name="Текст предупреждения 2" xfId="71"/>
    <cellStyle name="Тысячи [0]_MM95 (3)" xfId="72"/>
    <cellStyle name="Тысячи_MM95 (3)" xfId="73"/>
    <cellStyle name="Финансовый 2" xfId="74"/>
    <cellStyle name="Финансовый 2 2" xfId="86"/>
    <cellStyle name="Хороший 2" xfId="75"/>
    <cellStyle name="Шапка" xfId="76"/>
  </cellStyles>
  <dxfs count="2"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9CD816"/>
      <color rgb="FF03B921"/>
      <color rgb="FF38B64A"/>
      <color rgb="FF8FC850"/>
      <color rgb="FF90BA44"/>
      <color rgb="FF6FCC22"/>
      <color rgb="FF8CAB53"/>
      <color rgb="FF5EC553"/>
      <color rgb="FF58AA54"/>
      <color rgb="FF587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5167314006004496"/>
          <c:y val="2.1671608075674149E-2"/>
          <c:w val="0.62540671832840877"/>
          <c:h val="0.85654184908575848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'Іndexes-Ukraine and the World'!$G$2</c:f>
              <c:strCache>
                <c:ptCount val="1"/>
                <c:pt idx="0">
                  <c:v>Q2 2019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7FF-4150-99CB-94A2D399BE5B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 w="25400"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7FF-4150-99CB-94A2D399BE5B}"/>
              </c:ext>
            </c:extLst>
          </c:dPt>
          <c:dPt>
            <c:idx val="3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07FF-4150-99CB-94A2D399BE5B}"/>
              </c:ext>
            </c:extLst>
          </c:dPt>
          <c:dPt>
            <c:idx val="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07FF-4150-99CB-94A2D399BE5B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07FF-4150-99CB-94A2D399BE5B}"/>
              </c:ext>
            </c:extLst>
          </c:dPt>
          <c:dPt>
            <c:idx val="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07FF-4150-99CB-94A2D399BE5B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07FF-4150-99CB-94A2D399BE5B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07FF-4150-99CB-94A2D399BE5B}"/>
              </c:ext>
            </c:extLst>
          </c:dPt>
          <c:dPt>
            <c:idx val="1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07FF-4150-99CB-94A2D399BE5B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07FF-4150-99CB-94A2D399BE5B}"/>
              </c:ext>
            </c:extLst>
          </c:dPt>
          <c:dPt>
            <c:idx val="14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07FF-4150-99CB-94A2D399BE5B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07FF-4150-99CB-94A2D399BE5B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07FF-4150-99CB-94A2D399BE5B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07FF-4150-99CB-94A2D399BE5B}"/>
              </c:ext>
            </c:extLst>
          </c:dPt>
          <c:dLbls>
            <c:dLbl>
              <c:idx val="0"/>
              <c:layout>
                <c:manualLayout>
                  <c:x val="-3.2913825917334112E-3"/>
                  <c:y val="-1.0398516816440513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50334899391234E-3"/>
                  <c:y val="5.557077289723814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FFC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4.9620830828202625E-4"/>
                  <c:y val="2.95754984461219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2.2386487674388943E-3"/>
                  <c:y val="3.2309375319669849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4.3656141556847952E-3"/>
                  <c:y val="5.4676754073386478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3715494574698391E-3"/>
                  <c:y val="2.95744808561614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3.2769633761099027E-3"/>
                  <c:y val="2.6841699912331205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4.994160873091371E-3"/>
                  <c:y val="2.87311865045850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1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1.899017146480154E-3"/>
                  <c:y val="5.49894838024578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384161461657535E-3"/>
                  <c:y val="5.368339982466191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4.9417273617331581E-3"/>
                  <c:y val="-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2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1.2681551394086853E-3"/>
                  <c:y val="2.2847147720648646E-4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1.8988796138376144E-3"/>
                  <c:y val="1.306155161087750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2.1826759940640024E-3"/>
                  <c:y val="-3.100322015858160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3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4.3657101894568817E-3"/>
                  <c:y val="8.0525099736993618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-2.1828454473234705E-3"/>
                  <c:y val="5.4989468095139821E-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B0F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-6.6066224311348704E-3"/>
                  <c:y val="2.684169991233120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-3.8023605175647023E-3"/>
                  <c:y val="2.81478550734194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07FF-4150-99CB-94A2D399BE5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B0F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'Іndexes-Ukraine and the World'!$A$3:$A$20</c:f>
              <c:strCache>
                <c:ptCount val="18"/>
                <c:pt idx="0">
                  <c:v>RTS (Russia)</c:v>
                </c:pt>
                <c:pt idx="1">
                  <c:v>MICEX (Russia)</c:v>
                </c:pt>
                <c:pt idx="2">
                  <c:v>Cyprus SE General Index (Cyprus)</c:v>
                </c:pt>
                <c:pt idx="3">
                  <c:v>DAX (Germany)</c:v>
                </c:pt>
                <c:pt idx="4">
                  <c:v>Ibovespa Sao Paulo SE Index (Brazil)</c:v>
                </c:pt>
                <c:pt idx="5">
                  <c:v>S&amp;P 500 (USA)</c:v>
                </c:pt>
                <c:pt idx="6">
                  <c:v>FTSE/JSE Africa All-Share Index (RSA)</c:v>
                </c:pt>
                <c:pt idx="7">
                  <c:v>CAC 40 (France)</c:v>
                </c:pt>
                <c:pt idx="8">
                  <c:v>S&amp;P BSE SENSEX Index (India)</c:v>
                </c:pt>
                <c:pt idx="9">
                  <c:v>DJIA (USA)</c:v>
                </c:pt>
                <c:pt idx="10">
                  <c:v>BIST 100 National Index (Тurkey)</c:v>
                </c:pt>
                <c:pt idx="11">
                  <c:v>FTSE 100 (Great Britain)</c:v>
                </c:pt>
                <c:pt idx="12">
                  <c:v>WSE WIG 20 (Poland)</c:v>
                </c:pt>
                <c:pt idx="13">
                  <c:v>NIKKEI 225 (Japan)</c:v>
                </c:pt>
                <c:pt idx="14">
                  <c:v>HANG SENG (Hong-Kong)</c:v>
                </c:pt>
                <c:pt idx="15">
                  <c:v>SHANGHAI SE COMPOSITE (China)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'Іndexes-Ukraine and the World'!$L$3:$L$20</c:f>
              <c:numCache>
                <c:formatCode>0.0%</c:formatCode>
                <c:ptCount val="18"/>
                <c:pt idx="0">
                  <c:v>-5.5635339472821954E-2</c:v>
                </c:pt>
                <c:pt idx="1">
                  <c:v>-4.1355542791499111E-2</c:v>
                </c:pt>
                <c:pt idx="2">
                  <c:v>-3.0403525346516802E-2</c:v>
                </c:pt>
                <c:pt idx="3">
                  <c:v>-1.4799307158081532E-2</c:v>
                </c:pt>
                <c:pt idx="4">
                  <c:v>6.2416856512435004E-3</c:v>
                </c:pt>
                <c:pt idx="5">
                  <c:v>9.9650100125860952E-3</c:v>
                </c:pt>
                <c:pt idx="6">
                  <c:v>1.6916717382016389E-2</c:v>
                </c:pt>
                <c:pt idx="7">
                  <c:v>1.9075072149695282E-2</c:v>
                </c:pt>
                <c:pt idx="8">
                  <c:v>2.3059407574932633E-2</c:v>
                </c:pt>
                <c:pt idx="9">
                  <c:v>2.3621185992985794E-2</c:v>
                </c:pt>
                <c:pt idx="10">
                  <c:v>2.6741276097881794E-2</c:v>
                </c:pt>
                <c:pt idx="11">
                  <c:v>2.840998148330165E-2</c:v>
                </c:pt>
                <c:pt idx="12">
                  <c:v>3.1936212249506157E-2</c:v>
                </c:pt>
                <c:pt idx="13">
                  <c:v>5.5646125250289336E-2</c:v>
                </c:pt>
                <c:pt idx="14">
                  <c:v>6.4635382143390041E-2</c:v>
                </c:pt>
                <c:pt idx="15">
                  <c:v>8.7730061349693189E-2</c:v>
                </c:pt>
                <c:pt idx="16">
                  <c:v>0.11315526010171806</c:v>
                </c:pt>
                <c:pt idx="17">
                  <c:v>0.15854971580238875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4-07FF-4150-99CB-94A2D399BE5B}"/>
            </c:ext>
          </c:extLst>
        </c:ser>
        <c:ser>
          <c:idx val="0"/>
          <c:order val="1"/>
          <c:tx>
            <c:strRef>
              <c:f>'Іndexes-Ukraine and the World'!$I$2</c:f>
              <c:strCache>
                <c:ptCount val="1"/>
                <c:pt idx="0">
                  <c:v>Year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6-07FF-4150-99CB-94A2D399BE5B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6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8-07FF-4150-99CB-94A2D399BE5B}"/>
              </c:ext>
            </c:extLst>
          </c:dPt>
          <c:dPt>
            <c:idx val="2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A-07FF-4150-99CB-94A2D399BE5B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C-07FF-4150-99CB-94A2D399BE5B}"/>
              </c:ext>
            </c:extLst>
          </c:dPt>
          <c:dPt>
            <c:idx val="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D-07FF-4150-99CB-94A2D399BE5B}"/>
              </c:ext>
            </c:extLst>
          </c:dPt>
          <c:dPt>
            <c:idx val="8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E-07FF-4150-99CB-94A2D399BE5B}"/>
              </c:ext>
            </c:extLst>
          </c:dPt>
          <c:dPt>
            <c:idx val="9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F-07FF-4150-99CB-94A2D399BE5B}"/>
              </c:ext>
            </c:extLst>
          </c:dPt>
          <c:dPt>
            <c:idx val="12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0-07FF-4150-99CB-94A2D399BE5B}"/>
              </c:ext>
            </c:extLst>
          </c:dPt>
          <c:dPt>
            <c:idx val="15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1-07FF-4150-99CB-94A2D399BE5B}"/>
              </c:ext>
            </c:extLst>
          </c:dPt>
          <c:dPt>
            <c:idx val="16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2-07FF-4150-99CB-94A2D399BE5B}"/>
              </c:ext>
            </c:extLst>
          </c:dPt>
          <c:dPt>
            <c:idx val="17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23-07FF-4150-99CB-94A2D399BE5B}"/>
              </c:ext>
            </c:extLst>
          </c:dPt>
          <c:cat>
            <c:strRef>
              <c:f>'Іndexes-Ukraine and the World'!$A$3:$A$20</c:f>
              <c:strCache>
                <c:ptCount val="18"/>
                <c:pt idx="0">
                  <c:v>RTS (Russia)</c:v>
                </c:pt>
                <c:pt idx="1">
                  <c:v>MICEX (Russia)</c:v>
                </c:pt>
                <c:pt idx="2">
                  <c:v>Cyprus SE General Index (Cyprus)</c:v>
                </c:pt>
                <c:pt idx="3">
                  <c:v>DAX (Germany)</c:v>
                </c:pt>
                <c:pt idx="4">
                  <c:v>Ibovespa Sao Paulo SE Index (Brazil)</c:v>
                </c:pt>
                <c:pt idx="5">
                  <c:v>S&amp;P 500 (USA)</c:v>
                </c:pt>
                <c:pt idx="6">
                  <c:v>FTSE/JSE Africa All-Share Index (RSA)</c:v>
                </c:pt>
                <c:pt idx="7">
                  <c:v>CAC 40 (France)</c:v>
                </c:pt>
                <c:pt idx="8">
                  <c:v>S&amp;P BSE SENSEX Index (India)</c:v>
                </c:pt>
                <c:pt idx="9">
                  <c:v>DJIA (USA)</c:v>
                </c:pt>
                <c:pt idx="10">
                  <c:v>BIST 100 National Index (Тurkey)</c:v>
                </c:pt>
                <c:pt idx="11">
                  <c:v>FTSE 100 (Great Britain)</c:v>
                </c:pt>
                <c:pt idx="12">
                  <c:v>WSE WIG 20 (Poland)</c:v>
                </c:pt>
                <c:pt idx="13">
                  <c:v>NIKKEI 225 (Japan)</c:v>
                </c:pt>
                <c:pt idx="14">
                  <c:v>HANG SENG (Hong-Kong)</c:v>
                </c:pt>
                <c:pt idx="15">
                  <c:v>SHANGHAI SE COMPOSITE (China)</c:v>
                </c:pt>
                <c:pt idx="16">
                  <c:v>UX (Ukraine)</c:v>
                </c:pt>
                <c:pt idx="17">
                  <c:v>PFTS (Ukraine)</c:v>
                </c:pt>
              </c:strCache>
            </c:strRef>
          </c:cat>
          <c:val>
            <c:numRef>
              <c:f>'Іndexes-Ukraine and the World'!$M$3:$M$20</c:f>
              <c:numCache>
                <c:formatCode>0.0%</c:formatCode>
                <c:ptCount val="18"/>
                <c:pt idx="0">
                  <c:v>0.17118772290068107</c:v>
                </c:pt>
                <c:pt idx="1">
                  <c:v>4.5520985591981589E-2</c:v>
                </c:pt>
                <c:pt idx="2">
                  <c:v>6.5267775257893179E-2</c:v>
                </c:pt>
                <c:pt idx="3">
                  <c:v>9.3510216086325482E-3</c:v>
                </c:pt>
                <c:pt idx="4">
                  <c:v>-4.1918536335459722E-2</c:v>
                </c:pt>
                <c:pt idx="5">
                  <c:v>8.9527586609121634E-2</c:v>
                </c:pt>
                <c:pt idx="6">
                  <c:v>-2.8781018383062018E-2</c:v>
                </c:pt>
                <c:pt idx="7">
                  <c:v>-3.977706169988493E-3</c:v>
                </c:pt>
                <c:pt idx="8">
                  <c:v>9.9885187533248709E-2</c:v>
                </c:pt>
                <c:pt idx="9">
                  <c:v>0.12406753421845251</c:v>
                </c:pt>
                <c:pt idx="10">
                  <c:v>3.1237798468238376E-2</c:v>
                </c:pt>
                <c:pt idx="11">
                  <c:v>4.871638161680325E-2</c:v>
                </c:pt>
                <c:pt idx="12">
                  <c:v>8.3452176779780896E-2</c:v>
                </c:pt>
                <c:pt idx="13">
                  <c:v>0.42650370349388878</c:v>
                </c:pt>
                <c:pt idx="14">
                  <c:v>-6.282488474411263E-3</c:v>
                </c:pt>
                <c:pt idx="15">
                  <c:v>-1.005025125628134E-2</c:v>
                </c:pt>
                <c:pt idx="16">
                  <c:v>0.23343095491657784</c:v>
                </c:pt>
                <c:pt idx="17">
                  <c:v>0.23401550442729646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4-07FF-4150-99CB-94A2D399BE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-20"/>
        <c:axId val="233644656"/>
        <c:axId val="233646896"/>
      </c:barChart>
      <c:catAx>
        <c:axId val="2336446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33646896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233646896"/>
        <c:scaling>
          <c:orientation val="minMax"/>
          <c:max val="0.45"/>
          <c:min val="-0.15000000000000002"/>
        </c:scaling>
        <c:delete val="0"/>
        <c:axPos val="b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233644656"/>
        <c:crosses val="autoZero"/>
        <c:crossBetween val="between"/>
        <c:majorUnit val="5.000000000000001E-2"/>
        <c:minorUnit val="0.02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274066116481914"/>
          <c:y val="0.94579412867509216"/>
          <c:w val="0.38753560194570291"/>
          <c:h val="5.420586201745778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333333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817020539353951E-2"/>
          <c:y val="2.7772642351155237E-2"/>
          <c:w val="0.92430557815785241"/>
          <c:h val="0.66743081814810012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'Number of AMC-CII-NPF-IC'!$F$2</c:f>
              <c:strCache>
                <c:ptCount val="1"/>
                <c:pt idx="0">
                  <c:v>Number of registered CII per one AMC</c:v>
                </c:pt>
              </c:strCache>
            </c:strRef>
          </c:tx>
          <c:spPr>
            <a:ln w="12700">
              <a:solidFill>
                <a:srgbClr val="FF9900"/>
              </a:solidFill>
              <a:prstDash val="solid"/>
            </a:ln>
          </c:spPr>
          <c:invertIfNegative val="0"/>
          <c:dLbls>
            <c:dLbl>
              <c:idx val="0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6316144400619067E-2"/>
                  <c:y val="-3.490802333838333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6533686523935002E-2"/>
                  <c:y val="-3.14895579830929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6429192019524256E-2"/>
                  <c:y val="-3.521459246380028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3.6044362292051761E-2"/>
                  <c:y val="-2.8462700500732525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7186021802727454E-2"/>
                  <c:y val="-2.80083730151468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6479252477913449E-2"/>
                  <c:y val="-3.641324379311770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3.6696794601229328E-2"/>
                  <c:y val="-3.237229904418952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B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3.7838454111905076E-2"/>
                  <c:y val="-3.7076312065629516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C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3.8055899204836E-2"/>
                  <c:y val="-3.277366870700429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D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3.5500701044532033E-2"/>
                  <c:y val="-3.6677693055892184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E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3.8490789390697631E-2"/>
                  <c:y val="-3.5911504323393788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F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16"/>
              <c:layout>
                <c:manualLayout>
                  <c:x val="-3.5935591230393776E-2"/>
                  <c:y val="-3.4595445154523279E-2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0-C904-4FAD-A627-8299D4C27C0D}"/>
                </c:ext>
                <c:ext xmlns:c15="http://schemas.microsoft.com/office/drawing/2012/chart" uri="{CE6537A1-D6FC-4f65-9D91-7224C49458BB}"/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AMC-CII-NPF-IC'!$F$3:$F$15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C904-4FAD-A627-8299D4C27C0D}"/>
            </c:ext>
          </c:extLst>
        </c:ser>
        <c:ser>
          <c:idx val="1"/>
          <c:order val="0"/>
          <c:tx>
            <c:strRef>
              <c:f>'Number of AMC-CII-NPF-IC'!$B$2</c:f>
              <c:strCache>
                <c:ptCount val="1"/>
                <c:pt idx="0">
                  <c:v>Number of all AMC</c:v>
                </c:pt>
              </c:strCache>
            </c:strRef>
          </c:tx>
          <c:spPr>
            <a:solidFill>
              <a:srgbClr val="000080"/>
            </a:solidFill>
            <a:ln w="25400">
              <a:noFill/>
            </a:ln>
          </c:spPr>
          <c:invertIfNegative val="0"/>
          <c:dLbls>
            <c:dLbl>
              <c:idx val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AMC-CII-NPF-IC'!$B$3:$B$15</c:f>
              <c:numCache>
                <c:formatCode>General</c:formatCode>
                <c:ptCount val="5"/>
                <c:pt idx="0">
                  <c:v>291</c:v>
                </c:pt>
                <c:pt idx="1">
                  <c:v>292</c:v>
                </c:pt>
                <c:pt idx="2">
                  <c:v>296</c:v>
                </c:pt>
                <c:pt idx="3">
                  <c:v>298</c:v>
                </c:pt>
                <c:pt idx="4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D-C904-4FAD-A627-8299D4C27C0D}"/>
            </c:ext>
          </c:extLst>
        </c:ser>
        <c:ser>
          <c:idx val="4"/>
          <c:order val="4"/>
          <c:tx>
            <c:strRef>
              <c:f>'Number of AMC-CII-NPF-IC'!$C$2</c:f>
              <c:strCache>
                <c:ptCount val="1"/>
                <c:pt idx="0">
                  <c:v>Number of AMC with CII under management</c:v>
                </c:pt>
              </c:strCache>
            </c:strRef>
          </c:tx>
          <c:invertIfNegative val="0"/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AMC-CII-NPF-IC'!$C$3:$C$15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E-C904-4FAD-A627-8299D4C27C0D}"/>
            </c:ext>
          </c:extLst>
        </c:ser>
        <c:ser>
          <c:idx val="3"/>
          <c:order val="3"/>
          <c:tx>
            <c:strRef>
              <c:f>'Number of AMC-CII-NPF-IC'!$G$2</c:f>
              <c:strCache>
                <c:ptCount val="1"/>
                <c:pt idx="0">
                  <c:v>Number of formed CII (those that  have reached the standard for minimum asset value)</c:v>
                </c:pt>
              </c:strCache>
            </c:strRef>
          </c:tx>
          <c:spPr>
            <a:solidFill>
              <a:srgbClr val="33CCCC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1.7805880847812306E-2"/>
                  <c:y val="-3.7273204745294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1F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0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653403221582570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1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780588084781229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2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9077729479798886E-2"/>
                  <c:y val="7.246378878916717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3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2.03495781117854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4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1.7805880847812202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5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5.087394527946370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6-C904-4FAD-A627-8299D4C27C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75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AMC-CII-NPF-IC'!$G$3:$G$15</c:f>
              <c:numCache>
                <c:formatCode>0</c:formatCode>
                <c:ptCount val="5"/>
                <c:pt idx="0">
                  <c:v>1204</c:v>
                </c:pt>
                <c:pt idx="1">
                  <c:v>1210</c:v>
                </c:pt>
                <c:pt idx="2">
                  <c:v>1230</c:v>
                </c:pt>
                <c:pt idx="3">
                  <c:v>1242</c:v>
                </c:pt>
                <c:pt idx="4">
                  <c:v>1259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7-C904-4FAD-A627-8299D4C27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33057184"/>
        <c:axId val="233056624"/>
      </c:barChart>
      <c:barChart>
        <c:barDir val="col"/>
        <c:grouping val="clustered"/>
        <c:varyColors val="0"/>
        <c:ser>
          <c:idx val="2"/>
          <c:order val="2"/>
          <c:tx>
            <c:strRef>
              <c:f>'Number of AMC-CII-NPF-IC'!$E$2</c:f>
              <c:strCache>
                <c:ptCount val="1"/>
                <c:pt idx="0">
                  <c:v>Number of CII under management (registered ones)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AMC-CII-NPF-IC'!$E$3:$E$15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8-C904-4FAD-A627-8299D4C27C0D}"/>
            </c:ext>
          </c:extLst>
        </c:ser>
        <c:ser>
          <c:idx val="6"/>
          <c:order val="5"/>
          <c:tx>
            <c:strRef>
              <c:f>'Number of AMC-CII-NPF-IC'!$I$2</c:f>
              <c:strCache>
                <c:ptCount val="1"/>
                <c:pt idx="0">
                  <c:v>Number of IC with assets under AMC management (rhs)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-1.6287416860033508E-17"/>
                  <c:y val="1.620371256400147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9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1.08024750426675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A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6.5149667440134031E-17"/>
                  <c:y val="1.08024750426676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B-C904-4FAD-A627-8299D4C27C0D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AMC-CII-NPF-IC'!$I$3:$I$15</c:f>
              <c:numCache>
                <c:formatCode>0</c:formatCode>
                <c:ptCount val="5"/>
                <c:pt idx="0">
                  <c:v>4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C-C904-4FAD-A627-8299D4C27C0D}"/>
            </c:ext>
          </c:extLst>
        </c:ser>
        <c:ser>
          <c:idx val="5"/>
          <c:order val="6"/>
          <c:tx>
            <c:strRef>
              <c:f>'Number of AMC-CII-NPF-IC'!$H$2</c:f>
              <c:strCache>
                <c:ptCount val="1"/>
                <c:pt idx="0">
                  <c:v>Number of NPF under AMC management (rhs)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Lbls>
            <c:dLbl>
              <c:idx val="7"/>
              <c:layout>
                <c:manualLayout>
                  <c:x val="-1.5262183583839109E-2"/>
                  <c:y val="-3.321218619169263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D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0349578111785574E-2"/>
                  <c:y val="3.72732047452940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E-C904-4FAD-A627-8299D4C27C0D}"/>
                </c:ex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1.7805880847812296E-2"/>
                  <c:y val="7.454640949058845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2F-C904-4FAD-A627-8299D4C27C0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'Number of AMC-CII-NPF-IC'!$A$3:$A$15</c:f>
              <c:strCache>
                <c:ptCount val="5"/>
                <c:pt idx="0">
                  <c:v>30.06.2018</c:v>
                </c:pt>
                <c:pt idx="1">
                  <c:v>30.09.2018</c:v>
                </c:pt>
                <c:pt idx="2">
                  <c:v>31.12.2018</c:v>
                </c:pt>
                <c:pt idx="3">
                  <c:v>31.03.2019</c:v>
                </c:pt>
                <c:pt idx="4">
                  <c:v>30.06.2019</c:v>
                </c:pt>
              </c:strCache>
            </c:strRef>
          </c:cat>
          <c:val>
            <c:numRef>
              <c:f>'Number of AMC-CII-NPF-IC'!$H$3:$H$15</c:f>
              <c:numCache>
                <c:formatCode>General</c:formatCode>
                <c:ptCount val="5"/>
                <c:pt idx="0">
                  <c:v>58</c:v>
                </c:pt>
                <c:pt idx="1">
                  <c:v>58</c:v>
                </c:pt>
                <c:pt idx="2">
                  <c:v>58</c:v>
                </c:pt>
                <c:pt idx="3">
                  <c:v>58</c:v>
                </c:pt>
                <c:pt idx="4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30-C904-4FAD-A627-8299D4C27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30"/>
        <c:axId val="233054944"/>
        <c:axId val="233054384"/>
      </c:barChart>
      <c:catAx>
        <c:axId val="233057184"/>
        <c:scaling>
          <c:orientation val="minMax"/>
        </c:scaling>
        <c:delete val="0"/>
        <c:axPos val="b"/>
        <c:numFmt formatCode="General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3056624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33056624"/>
        <c:scaling>
          <c:orientation val="minMax"/>
          <c:max val="1850"/>
          <c:min val="0"/>
        </c:scaling>
        <c:delete val="0"/>
        <c:axPos val="l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33057184"/>
        <c:crosses val="autoZero"/>
        <c:crossBetween val="between"/>
        <c:majorUnit val="250"/>
      </c:valAx>
      <c:valAx>
        <c:axId val="233054384"/>
        <c:scaling>
          <c:orientation val="minMax"/>
          <c:max val="10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33054944"/>
        <c:crosses val="max"/>
        <c:crossBetween val="between"/>
      </c:valAx>
      <c:catAx>
        <c:axId val="233054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3054384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2.3837368952700385E-2"/>
          <c:y val="0.8183874045911097"/>
          <c:w val="0.95383332575512381"/>
          <c:h val="0.1712494703493225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1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GB" b="1"/>
              <a:t>Number of AMC</a:t>
            </a:r>
            <a:endParaRPr lang="uk-UA" b="1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616026338468958"/>
          <c:y val="0.22442382478629111"/>
          <c:w val="0.56005495805460648"/>
          <c:h val="0.66282807664636934"/>
        </c:manualLayout>
      </c:layout>
      <c:pieChart>
        <c:varyColors val="1"/>
        <c:ser>
          <c:idx val="0"/>
          <c:order val="0"/>
          <c:tx>
            <c:strRef>
              <c:f>'Number of AMC-CII-NPF-IC'!$A$15</c:f>
              <c:strCache>
                <c:ptCount val="1"/>
                <c:pt idx="0">
                  <c:v>30.06.2019</c:v>
                </c:pt>
              </c:strCache>
            </c:strRef>
          </c:tx>
          <c:explosion val="14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93E5-4593-92BE-F4D7F0726745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93E5-4593-92BE-F4D7F0726745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2-93E5-4593-92BE-F4D7F0726745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93E5-4593-92BE-F4D7F0726745}"/>
              </c:ext>
            </c:extLst>
          </c:dPt>
          <c:dLbls>
            <c:dLbl>
              <c:idx val="0"/>
              <c:layout>
                <c:manualLayout>
                  <c:x val="-6.8709571327707553E-2"/>
                  <c:y val="0.1193496442104047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93E5-4593-92BE-F4D7F07267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2.0210501832335255E-3"/>
                  <c:y val="-2.7023656906510408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3E5-4593-92BE-F4D7F0726745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0273628803031896"/>
                  <c:y val="-6.269342210309093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3E5-4593-92BE-F4D7F072674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171430625966275"/>
                  <c:y val="0.11111145557866933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93E5-4593-92BE-F4D7F072674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57730932617612"/>
                  <c:y val="-5.340915718868474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93E5-4593-92BE-F4D7F0726745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Mode val="edge"/>
                  <c:yMode val="edge"/>
                  <c:x val="0.36590106767291458"/>
                  <c:y val="0.6474586987862466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93E5-4593-92BE-F4D7F0726745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33524966933382222"/>
                  <c:y val="0.5491534513265548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93E5-4593-92BE-F4D7F0726745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30651398339092317"/>
                  <c:y val="0.65423837102484605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93E5-4593-92BE-F4D7F0726745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'Number of AMC-CII-NPF-IC'!$C$2:$D$2</c:f>
            </c:strRef>
          </c:cat>
          <c:val>
            <c:numRef>
              <c:f>'Number of AMC-CII-NPF-IC'!$C$15:$D$15</c:f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93E5-4593-92BE-F4D7F07267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151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1820682380045228E-2"/>
          <c:y val="6.62634733817698E-2"/>
          <c:w val="0.87857625649466242"/>
          <c:h val="0.63926902269313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'Assets-NAV_Net Inflow'!$A$4</c:f>
              <c:strCache>
                <c:ptCount val="1"/>
                <c:pt idx="0">
                  <c:v>CII*, including: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2.9792561808356446E-2"/>
                  <c:y val="0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3A6-43CB-AAAC-FCFA3077C3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2933138718733712E-2"/>
                  <c:y val="8.363171412271597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3A6-43CB-AAAC-FCFA3077C3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3.4511789584052488E-2"/>
                  <c:y val="4.1817706911261169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3A6-43CB-AAAC-FCFA3077C3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056744855611424E-2"/>
                  <c:y val="4.6986187540742916E-3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3A6-43CB-AAAC-FCFA3077C356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1.4208387697301426E-2"/>
                  <c:y val="-7.6661780556175717E-17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3A6-43CB-AAAC-FCFA3077C35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tx2">
                          <a:lumMod val="75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'Assets-NAV_Net Inflow'!$B$3:$E$3</c:f>
              <c:numCache>
                <c:formatCode>m/d/yyyy</c:formatCode>
                <c:ptCount val="4"/>
                <c:pt idx="0">
                  <c:v>43281</c:v>
                </c:pt>
                <c:pt idx="1">
                  <c:v>43465</c:v>
                </c:pt>
                <c:pt idx="2">
                  <c:v>43555</c:v>
                </c:pt>
                <c:pt idx="3">
                  <c:v>43646</c:v>
                </c:pt>
              </c:numCache>
            </c:numRef>
          </c:cat>
          <c:val>
            <c:numRef>
              <c:f>'Assets-NAV_Net Inflow'!$B$4:$E$4</c:f>
              <c:numCache>
                <c:formatCode>#\ ##0.0</c:formatCode>
                <c:ptCount val="4"/>
                <c:pt idx="0">
                  <c:v>280405.01820932014</c:v>
                </c:pt>
                <c:pt idx="1">
                  <c:v>296765.38148438092</c:v>
                </c:pt>
                <c:pt idx="2">
                  <c:v>317437.48482537095</c:v>
                </c:pt>
                <c:pt idx="3">
                  <c:v>329047.52333361941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73A6-43CB-AAAC-FCFA3077C356}"/>
            </c:ext>
          </c:extLst>
        </c:ser>
        <c:ser>
          <c:idx val="0"/>
          <c:order val="1"/>
          <c:tx>
            <c:strRef>
              <c:f>'Assets-NAV_Net Inflow'!$A$6</c:f>
              <c:strCache>
                <c:ptCount val="1"/>
                <c:pt idx="0">
                  <c:v>Venture</c:v>
                </c:pt>
              </c:strCache>
            </c:strRef>
          </c:tx>
          <c:spPr>
            <a:ln w="12700">
              <a:noFill/>
              <a:prstDash val="solid"/>
            </a:ln>
          </c:spPr>
          <c:invertIfNegative val="0"/>
          <c:cat>
            <c:numRef>
              <c:f>'Assets-NAV_Net Inflow'!$B$3:$E$3</c:f>
              <c:numCache>
                <c:formatCode>m/d/yyyy</c:formatCode>
                <c:ptCount val="4"/>
                <c:pt idx="0">
                  <c:v>43281</c:v>
                </c:pt>
                <c:pt idx="1">
                  <c:v>43465</c:v>
                </c:pt>
                <c:pt idx="2">
                  <c:v>43555</c:v>
                </c:pt>
                <c:pt idx="3">
                  <c:v>43646</c:v>
                </c:pt>
              </c:numCache>
            </c:numRef>
          </c:cat>
          <c:val>
            <c:numRef>
              <c:f>'Assets-NAV_Net Inflow'!$B$6:$E$6</c:f>
              <c:numCache>
                <c:formatCode>#\ ##0.0</c:formatCode>
                <c:ptCount val="4"/>
                <c:pt idx="0">
                  <c:v>272052.33362176886</c:v>
                </c:pt>
                <c:pt idx="1">
                  <c:v>279713.25314672181</c:v>
                </c:pt>
                <c:pt idx="2">
                  <c:v>300241.73062260996</c:v>
                </c:pt>
                <c:pt idx="3">
                  <c:v>311811.9256547417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73A6-43CB-AAAC-FCFA3077C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8"/>
        <c:axId val="244134992"/>
        <c:axId val="244135552"/>
      </c:barChart>
      <c:barChart>
        <c:barDir val="col"/>
        <c:grouping val="clustered"/>
        <c:varyColors val="0"/>
        <c:ser>
          <c:idx val="2"/>
          <c:order val="2"/>
          <c:tx>
            <c:strRef>
              <c:f>'Assets-NAV_Net Inflow'!$A$5</c:f>
              <c:strCache>
                <c:ptCount val="1"/>
                <c:pt idx="0">
                  <c:v>Open-ended (rhs)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5">
                        <a:lumMod val="20000"/>
                        <a:lumOff val="80000"/>
                      </a:schemeClr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'Assets-NAV_Net Inflow'!$B$3:$E$3</c:f>
              <c:numCache>
                <c:formatCode>m/d/yyyy</c:formatCode>
                <c:ptCount val="4"/>
                <c:pt idx="0">
                  <c:v>43281</c:v>
                </c:pt>
                <c:pt idx="1">
                  <c:v>43465</c:v>
                </c:pt>
                <c:pt idx="2">
                  <c:v>43555</c:v>
                </c:pt>
                <c:pt idx="3">
                  <c:v>43646</c:v>
                </c:pt>
              </c:numCache>
            </c:numRef>
          </c:cat>
          <c:val>
            <c:numRef>
              <c:f>'Assets-NAV_Net Inflow'!$B$5:$E$5</c:f>
              <c:numCache>
                <c:formatCode>#\ ##0.0</c:formatCode>
                <c:ptCount val="4"/>
                <c:pt idx="0">
                  <c:v>84.079655589999973</c:v>
                </c:pt>
                <c:pt idx="1">
                  <c:v>87.577871410000014</c:v>
                </c:pt>
                <c:pt idx="2">
                  <c:v>87.456215100000009</c:v>
                </c:pt>
                <c:pt idx="3">
                  <c:v>86.22428591000002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73A6-43CB-AAAC-FCFA3077C356}"/>
            </c:ext>
          </c:extLst>
        </c:ser>
        <c:ser>
          <c:idx val="3"/>
          <c:order val="3"/>
          <c:tx>
            <c:strRef>
              <c:f>'Assets-NAV_Net Inflow'!$A$7</c:f>
              <c:strCache>
                <c:ptCount val="1"/>
                <c:pt idx="0">
                  <c:v>NPF (rhs)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73A6-43CB-AAAC-FCFA3077C356}"/>
              </c:ext>
            </c:extLst>
          </c:dPt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4">
                        <a:lumMod val="50000"/>
                      </a:schemeClr>
                    </a:solidFill>
                  </a:defRPr>
                </a:pPr>
                <a:endParaRPr lang="uk-UA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'Assets-NAV_Net Inflow'!$B$7:$E$7</c:f>
              <c:numCache>
                <c:formatCode>#\ ##0.0</c:formatCode>
                <c:ptCount val="4"/>
                <c:pt idx="0">
                  <c:v>1264.6039567880002</c:v>
                </c:pt>
                <c:pt idx="1">
                  <c:v>1364.1373239774</c:v>
                </c:pt>
                <c:pt idx="2">
                  <c:v>1424.7196212859001</c:v>
                </c:pt>
                <c:pt idx="3">
                  <c:v>1505.0869704621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0-73A6-43CB-AAAC-FCFA3077C356}"/>
            </c:ext>
          </c:extLst>
        </c:ser>
        <c:ser>
          <c:idx val="4"/>
          <c:order val="4"/>
          <c:tx>
            <c:strRef>
              <c:f>'Assets-NAV_Net Inflow'!$A$8</c:f>
              <c:strCache>
                <c:ptCount val="1"/>
                <c:pt idx="0">
                  <c:v>IC (rhs)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>
                    <a:solidFill>
                      <a:schemeClr val="accent6"/>
                    </a:solidFill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'Assets-NAV_Net Inflow'!$B$8:$E$8</c:f>
              <c:numCache>
                <c:formatCode>#\ ##0.0</c:formatCode>
                <c:ptCount val="4"/>
                <c:pt idx="0">
                  <c:v>107.58750822</c:v>
                </c:pt>
                <c:pt idx="1">
                  <c:v>79.834883870000013</c:v>
                </c:pt>
                <c:pt idx="2">
                  <c:v>89.610446499999995</c:v>
                </c:pt>
                <c:pt idx="3">
                  <c:v>92.749392090000001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73A6-43CB-AAAC-FCFA3077C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2"/>
        <c:overlap val="20"/>
        <c:axId val="244136672"/>
        <c:axId val="244136112"/>
      </c:barChart>
      <c:catAx>
        <c:axId val="244134992"/>
        <c:scaling>
          <c:orientation val="minMax"/>
        </c:scaling>
        <c:delete val="0"/>
        <c:axPos val="b"/>
        <c:numFmt formatCode="m/d/yyyy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4135552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244135552"/>
        <c:scaling>
          <c:orientation val="minMax"/>
          <c:max val="350000"/>
          <c:min val="0"/>
        </c:scaling>
        <c:delete val="0"/>
        <c:axPos val="l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4134992"/>
        <c:crosses val="autoZero"/>
        <c:crossBetween val="between"/>
        <c:majorUnit val="50000"/>
      </c:valAx>
      <c:valAx>
        <c:axId val="24413611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uk-UA"/>
          </a:p>
        </c:txPr>
        <c:crossAx val="244136672"/>
        <c:crosses val="max"/>
        <c:crossBetween val="between"/>
        <c:majorUnit val="250"/>
      </c:valAx>
      <c:catAx>
        <c:axId val="24413667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244136112"/>
        <c:crosses val="autoZero"/>
        <c:auto val="0"/>
        <c:lblAlgn val="ctr"/>
        <c:lblOffset val="100"/>
        <c:noMultiLvlLbl val="0"/>
      </c:cat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8.9581886941551656E-2"/>
          <c:y val="0.8455435863947981"/>
          <c:w val="0.83301159935653202"/>
          <c:h val="0.14993444932088643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80"/>
              </a:solidFill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0331496721885907E-2"/>
          <c:y val="0.15454794772228789"/>
          <c:w val="0.94488210113611781"/>
          <c:h val="0.80712686484598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'Assets-NAV_Net Inflow'!$B$21</c:f>
              <c:strCache>
                <c:ptCount val="1"/>
                <c:pt idx="0">
                  <c:v>UAH M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 w="25400">
              <a:noFill/>
            </a:ln>
          </c:spPr>
          <c:invertIfNegative val="0"/>
          <c:dLbls>
            <c:dLbl>
              <c:idx val="3"/>
              <c:layout>
                <c:manualLayout>
                  <c:x val="1.3620340945751459E-3"/>
                  <c:y val="-6.0162190897772383E-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chemeClr val="accent5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uk-UA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50F7-4519-A7FB-6534E4A15A6B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chemeClr val="accent5">
                        <a:lumMod val="50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'Assets-NAV_Net Inflow'!$A$22:$A$26</c:f>
              <c:strCache>
                <c:ptCount val="5"/>
                <c:pt idx="0">
                  <c:v>Q2   '18</c:v>
                </c:pt>
                <c:pt idx="1">
                  <c:v>Q3   '18</c:v>
                </c:pt>
                <c:pt idx="2">
                  <c:v>Q4   '18</c:v>
                </c:pt>
                <c:pt idx="3">
                  <c:v>Q1   '19</c:v>
                </c:pt>
                <c:pt idx="4">
                  <c:v>Q2   '19</c:v>
                </c:pt>
              </c:strCache>
            </c:strRef>
          </c:cat>
          <c:val>
            <c:numRef>
              <c:f>'Assets-NAV_Net Inflow'!$B$22:$B$26</c:f>
              <c:numCache>
                <c:formatCode>#\ ##0.0</c:formatCode>
                <c:ptCount val="5"/>
                <c:pt idx="0">
                  <c:v>2.7701060580000001</c:v>
                </c:pt>
                <c:pt idx="1">
                  <c:v>-1.5316442477200001</c:v>
                </c:pt>
                <c:pt idx="2">
                  <c:v>-0.34120553248000002</c:v>
                </c:pt>
                <c:pt idx="3">
                  <c:v>-2.08365252285035</c:v>
                </c:pt>
                <c:pt idx="4">
                  <c:v>-1.537385136405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F7-4519-A7FB-6534E4A15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0"/>
        <c:axId val="244139648"/>
        <c:axId val="244140208"/>
      </c:barChart>
      <c:catAx>
        <c:axId val="244139648"/>
        <c:scaling>
          <c:orientation val="minMax"/>
        </c:scaling>
        <c:delete val="0"/>
        <c:axPos val="b"/>
        <c:numFmt formatCode="General" sourceLinked="1"/>
        <c:majorTickMark val="cross"/>
        <c:minorTickMark val="out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4140208"/>
        <c:crossesAt val="0"/>
        <c:auto val="0"/>
        <c:lblAlgn val="ctr"/>
        <c:lblOffset val="400"/>
        <c:tickLblSkip val="1"/>
        <c:tickMarkSkip val="1"/>
        <c:noMultiLvlLbl val="0"/>
      </c:catAx>
      <c:valAx>
        <c:axId val="244140208"/>
        <c:scaling>
          <c:orientation val="minMax"/>
          <c:max val="3"/>
          <c:min val="-2.5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UAH M</a:t>
                </a:r>
                <a:r>
                  <a:rPr lang="uk-UA"/>
                  <a:t>.</a:t>
                </a:r>
              </a:p>
            </c:rich>
          </c:tx>
          <c:layout>
            <c:manualLayout>
              <c:xMode val="edge"/>
              <c:yMode val="edge"/>
              <c:x val="5.4815678414686627E-3"/>
              <c:y val="2.18179184801886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uk-UA"/>
          </a:p>
        </c:txPr>
        <c:crossAx val="244139648"/>
        <c:crosses val="autoZero"/>
        <c:crossBetween val="between"/>
        <c:majorUnit val="0.5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10885</xdr:colOff>
      <xdr:row>1</xdr:row>
      <xdr:rowOff>-1</xdr:rowOff>
    </xdr:from>
    <xdr:to>
      <xdr:col>17</xdr:col>
      <xdr:colOff>315683</xdr:colOff>
      <xdr:row>20</xdr:row>
      <xdr:rowOff>21771</xdr:rowOff>
    </xdr:to>
    <xdr:graphicFrame macro="">
      <xdr:nvGraphicFramePr>
        <xdr:cNvPr id="804" name="Диаграмма 33">
          <a:extLst>
            <a:ext uri="{FF2B5EF4-FFF2-40B4-BE49-F238E27FC236}">
              <a16:creationId xmlns:a16="http://schemas.microsoft.com/office/drawing/2014/main" xmlns="" id="{00000000-0008-0000-0000-0000240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" name="Picture 1" descr="s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" name="Picture 2" descr="s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" name="Picture 3" descr="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" name="Picture 4" descr="s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" name="Picture 5" descr="s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" name="Picture 6" descr="s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" name="Picture 7" descr="s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" name="Picture 8" descr="s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" name="Picture 9" descr="s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" name="Picture 10" descr="s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" name="Picture 11" descr="s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" name="Picture 12" descr="s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" name="Picture 13" descr="s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" name="Picture 14" descr="s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" name="Picture 15" descr="s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" name="Picture 16" descr="s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" name="Picture 17" descr="s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" name="Picture 18" descr="s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" name="Picture 19" descr="s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" name="Picture 20" descr="s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" name="Picture 21" descr="s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" name="Picture 22" descr="s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" name="Picture 23" descr="s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" name="Picture 24" descr="s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" name="Picture 25" descr="s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" name="Picture 26" descr="s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" name="Picture 27" descr="s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" name="Picture 28" descr="s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" name="Picture 29" descr="s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" name="Picture 30" descr="s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3" name="Picture 31" descr="s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4" name="Picture 32" descr="s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5" name="Picture 98" descr="s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6" name="Picture 99" descr="s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7" name="Picture 100" descr="s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8" name="Picture 101" descr="s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9" name="Picture 102" descr="s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0" name="Picture 103" descr="s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1" name="Picture 104" descr="s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2" name="Picture 105" descr="s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3" name="Picture 106" descr="s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4" name="Picture 107" descr="s">
          <a:extLst>
            <a:ext uri="{FF2B5EF4-FFF2-40B4-BE49-F238E27FC236}">
              <a16:creationId xmlns:a16="http://schemas.microsoft.com/office/drawing/2014/main" xmlns="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5" name="Picture 108" descr="s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6" name="Picture 109" descr="s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7" name="Picture 110" descr="s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8" name="Picture 111" descr="s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49" name="Picture 112" descr="s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0" name="Picture 113" descr="s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1" name="Picture 114" descr="s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2" name="Picture 115" descr="s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3" name="Picture 116" descr="s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4" name="Picture 117" descr="s">
          <a:extLst>
            <a:ext uri="{FF2B5EF4-FFF2-40B4-BE49-F238E27FC236}">
              <a16:creationId xmlns:a16="http://schemas.microsoft.com/office/drawing/2014/main" xmlns="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5" name="Picture 118" descr="s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6" name="Picture 119" descr="s">
          <a:extLst>
            <a:ext uri="{FF2B5EF4-FFF2-40B4-BE49-F238E27FC236}">
              <a16:creationId xmlns:a16="http://schemas.microsoft.com/office/drawing/2014/main" xmlns="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7" name="Picture 120" descr="s">
          <a:extLst>
            <a:ext uri="{FF2B5EF4-FFF2-40B4-BE49-F238E27FC236}">
              <a16:creationId xmlns:a16="http://schemas.microsoft.com/office/drawing/2014/main" xmlns="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8" name="Picture 121" descr="s">
          <a:extLst>
            <a:ext uri="{FF2B5EF4-FFF2-40B4-BE49-F238E27FC236}">
              <a16:creationId xmlns:a16="http://schemas.microsoft.com/office/drawing/2014/main" xmlns="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59" name="Picture 122" descr="s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0" name="Picture 123" descr="s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1" name="Picture 124" descr="s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2" name="Picture 125" descr="s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3" name="Picture 126" descr="s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4" name="Picture 127" descr="s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5" name="Picture 128" descr="s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6" name="Picture 129" descr="s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7" name="Picture 130" descr="s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8" name="Picture 131" descr="s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69" name="Picture 132" descr="s">
          <a:extLst>
            <a:ext uri="{FF2B5EF4-FFF2-40B4-BE49-F238E27FC236}">
              <a16:creationId xmlns:a16="http://schemas.microsoft.com/office/drawing/2014/main" xmlns="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0" name="Picture 133" descr="s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1" name="Picture 134" descr="s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2" name="Picture 135" descr="s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3" name="Picture 136" descr="s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4" name="Picture 137" descr="s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5" name="Picture 138" descr="s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6" name="Picture 139" descr="s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7" name="Picture 140" descr="s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8" name="Picture 141" descr="s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79" name="Picture 142" descr="s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0" name="Picture 143" descr="s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1" name="Picture 144" descr="s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2" name="Picture 145" descr="s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3" name="Picture 146" descr="s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4" name="Picture 147" descr="s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5" name="Picture 148" descr="s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6" name="Picture 149" descr="s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7" name="Picture 150" descr="s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8" name="Picture 151" descr="s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89" name="Picture 152" descr="s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0" name="Picture 153" descr="s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1" name="Picture 154" descr="s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2" name="Picture 155" descr="s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3" name="Picture 156" descr="s">
          <a:extLst>
            <a:ext uri="{FF2B5EF4-FFF2-40B4-BE49-F238E27FC236}">
              <a16:creationId xmlns:a16="http://schemas.microsoft.com/office/drawing/2014/main" xmlns="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4" name="Picture 157" descr="s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5" name="Picture 158" descr="s">
          <a:extLst>
            <a:ext uri="{FF2B5EF4-FFF2-40B4-BE49-F238E27FC236}">
              <a16:creationId xmlns:a16="http://schemas.microsoft.com/office/drawing/2014/main" xmlns="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6" name="Picture 159" descr="s">
          <a:extLst>
            <a:ext uri="{FF2B5EF4-FFF2-40B4-BE49-F238E27FC236}">
              <a16:creationId xmlns:a16="http://schemas.microsoft.com/office/drawing/2014/main" xmlns="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7" name="Picture 160" descr="s">
          <a:extLst>
            <a:ext uri="{FF2B5EF4-FFF2-40B4-BE49-F238E27FC236}">
              <a16:creationId xmlns:a16="http://schemas.microsoft.com/office/drawing/2014/main" xmlns="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8" name="Picture 161" descr="s">
          <a:extLst>
            <a:ext uri="{FF2B5EF4-FFF2-40B4-BE49-F238E27FC236}">
              <a16:creationId xmlns:a16="http://schemas.microsoft.com/office/drawing/2014/main" xmlns="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99" name="Picture 11110" descr="s">
          <a:extLst>
            <a:ext uri="{FF2B5EF4-FFF2-40B4-BE49-F238E27FC236}">
              <a16:creationId xmlns:a16="http://schemas.microsoft.com/office/drawing/2014/main" xmlns="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0" name="Picture 11111" descr="s">
          <a:extLst>
            <a:ext uri="{FF2B5EF4-FFF2-40B4-BE49-F238E27FC236}">
              <a16:creationId xmlns:a16="http://schemas.microsoft.com/office/drawing/2014/main" xmlns="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1" name="Picture 11112" descr="s">
          <a:extLst>
            <a:ext uri="{FF2B5EF4-FFF2-40B4-BE49-F238E27FC236}">
              <a16:creationId xmlns:a16="http://schemas.microsoft.com/office/drawing/2014/main" xmlns="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2" name="Picture 11113" descr="s">
          <a:extLst>
            <a:ext uri="{FF2B5EF4-FFF2-40B4-BE49-F238E27FC236}">
              <a16:creationId xmlns:a16="http://schemas.microsoft.com/office/drawing/2014/main" xmlns="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3" name="Picture 11114" descr="s">
          <a:extLst>
            <a:ext uri="{FF2B5EF4-FFF2-40B4-BE49-F238E27FC236}">
              <a16:creationId xmlns:a16="http://schemas.microsoft.com/office/drawing/2014/main" xmlns="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4" name="Picture 11115" descr="s">
          <a:extLst>
            <a:ext uri="{FF2B5EF4-FFF2-40B4-BE49-F238E27FC236}">
              <a16:creationId xmlns:a16="http://schemas.microsoft.com/office/drawing/2014/main" xmlns="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5" name="Picture 11116" descr="s">
          <a:extLst>
            <a:ext uri="{FF2B5EF4-FFF2-40B4-BE49-F238E27FC236}">
              <a16:creationId xmlns:a16="http://schemas.microsoft.com/office/drawing/2014/main" xmlns="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6" name="Picture 11117" descr="s">
          <a:extLst>
            <a:ext uri="{FF2B5EF4-FFF2-40B4-BE49-F238E27FC236}">
              <a16:creationId xmlns:a16="http://schemas.microsoft.com/office/drawing/2014/main" xmlns="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7" name="Picture 11118" descr="s">
          <a:extLst>
            <a:ext uri="{FF2B5EF4-FFF2-40B4-BE49-F238E27FC236}">
              <a16:creationId xmlns:a16="http://schemas.microsoft.com/office/drawing/2014/main" xmlns="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8" name="Picture 11119" descr="s">
          <a:extLst>
            <a:ext uri="{FF2B5EF4-FFF2-40B4-BE49-F238E27FC236}">
              <a16:creationId xmlns:a16="http://schemas.microsoft.com/office/drawing/2014/main" xmlns="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09" name="Picture 11120" descr="s">
          <a:extLst>
            <a:ext uri="{FF2B5EF4-FFF2-40B4-BE49-F238E27FC236}">
              <a16:creationId xmlns:a16="http://schemas.microsoft.com/office/drawing/2014/main" xmlns="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0" name="Picture 11121" descr="s">
          <a:extLst>
            <a:ext uri="{FF2B5EF4-FFF2-40B4-BE49-F238E27FC236}">
              <a16:creationId xmlns:a16="http://schemas.microsoft.com/office/drawing/2014/main" xmlns="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1" name="Picture 11122" descr="s">
          <a:extLst>
            <a:ext uri="{FF2B5EF4-FFF2-40B4-BE49-F238E27FC236}">
              <a16:creationId xmlns:a16="http://schemas.microsoft.com/office/drawing/2014/main" xmlns="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2" name="Picture 11123" descr="s">
          <a:extLst>
            <a:ext uri="{FF2B5EF4-FFF2-40B4-BE49-F238E27FC236}">
              <a16:creationId xmlns:a16="http://schemas.microsoft.com/office/drawing/2014/main" xmlns="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3" name="Picture 11124" descr="s">
          <a:extLst>
            <a:ext uri="{FF2B5EF4-FFF2-40B4-BE49-F238E27FC236}">
              <a16:creationId xmlns:a16="http://schemas.microsoft.com/office/drawing/2014/main" xmlns="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4" name="Picture 11125" descr="s">
          <a:extLst>
            <a:ext uri="{FF2B5EF4-FFF2-40B4-BE49-F238E27FC236}">
              <a16:creationId xmlns:a16="http://schemas.microsoft.com/office/drawing/2014/main" xmlns="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5" name="Picture 11126" descr="s">
          <a:extLst>
            <a:ext uri="{FF2B5EF4-FFF2-40B4-BE49-F238E27FC236}">
              <a16:creationId xmlns:a16="http://schemas.microsoft.com/office/drawing/2014/main" xmlns="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6" name="Picture 11127" descr="s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7" name="Picture 11128" descr="s">
          <a:extLst>
            <a:ext uri="{FF2B5EF4-FFF2-40B4-BE49-F238E27FC236}">
              <a16:creationId xmlns:a16="http://schemas.microsoft.com/office/drawing/2014/main" xmlns="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8" name="Picture 11129" descr="s">
          <a:extLst>
            <a:ext uri="{FF2B5EF4-FFF2-40B4-BE49-F238E27FC236}">
              <a16:creationId xmlns:a16="http://schemas.microsoft.com/office/drawing/2014/main" xmlns="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19" name="Picture 11130" descr="s">
          <a:extLst>
            <a:ext uri="{FF2B5EF4-FFF2-40B4-BE49-F238E27FC236}">
              <a16:creationId xmlns:a16="http://schemas.microsoft.com/office/drawing/2014/main" xmlns="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0" name="Picture 11131" descr="s">
          <a:extLst>
            <a:ext uri="{FF2B5EF4-FFF2-40B4-BE49-F238E27FC236}">
              <a16:creationId xmlns:a16="http://schemas.microsoft.com/office/drawing/2014/main" xmlns="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1" name="Picture 11132" descr="s">
          <a:extLst>
            <a:ext uri="{FF2B5EF4-FFF2-40B4-BE49-F238E27FC236}">
              <a16:creationId xmlns:a16="http://schemas.microsoft.com/office/drawing/2014/main" xmlns="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2" name="Picture 11133" descr="s">
          <a:extLst>
            <a:ext uri="{FF2B5EF4-FFF2-40B4-BE49-F238E27FC236}">
              <a16:creationId xmlns:a16="http://schemas.microsoft.com/office/drawing/2014/main" xmlns="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3" name="Picture 11134" descr="s">
          <a:extLst>
            <a:ext uri="{FF2B5EF4-FFF2-40B4-BE49-F238E27FC236}">
              <a16:creationId xmlns:a16="http://schemas.microsoft.com/office/drawing/2014/main" xmlns="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4" name="Picture 11135" descr="s">
          <a:extLst>
            <a:ext uri="{FF2B5EF4-FFF2-40B4-BE49-F238E27FC236}">
              <a16:creationId xmlns:a16="http://schemas.microsoft.com/office/drawing/2014/main" xmlns="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5" name="Picture 11136" descr="s">
          <a:extLst>
            <a:ext uri="{FF2B5EF4-FFF2-40B4-BE49-F238E27FC236}">
              <a16:creationId xmlns:a16="http://schemas.microsoft.com/office/drawing/2014/main" xmlns="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6" name="Picture 11137" descr="s">
          <a:extLst>
            <a:ext uri="{FF2B5EF4-FFF2-40B4-BE49-F238E27FC236}">
              <a16:creationId xmlns:a16="http://schemas.microsoft.com/office/drawing/2014/main" xmlns="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7" name="Picture 11138" descr="s">
          <a:extLst>
            <a:ext uri="{FF2B5EF4-FFF2-40B4-BE49-F238E27FC236}">
              <a16:creationId xmlns:a16="http://schemas.microsoft.com/office/drawing/2014/main" xmlns="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8" name="Picture 11139" descr="s">
          <a:extLst>
            <a:ext uri="{FF2B5EF4-FFF2-40B4-BE49-F238E27FC236}">
              <a16:creationId xmlns:a16="http://schemas.microsoft.com/office/drawing/2014/main" xmlns="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29" name="Picture 11140" descr="s">
          <a:extLst>
            <a:ext uri="{FF2B5EF4-FFF2-40B4-BE49-F238E27FC236}">
              <a16:creationId xmlns:a16="http://schemas.microsoft.com/office/drawing/2014/main" xmlns="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0" name="Picture 11141" descr="s">
          <a:extLst>
            <a:ext uri="{FF2B5EF4-FFF2-40B4-BE49-F238E27FC236}">
              <a16:creationId xmlns:a16="http://schemas.microsoft.com/office/drawing/2014/main" xmlns="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1" name="Picture 1" descr="s">
          <a:extLst>
            <a:ext uri="{FF2B5EF4-FFF2-40B4-BE49-F238E27FC236}">
              <a16:creationId xmlns:a16="http://schemas.microsoft.com/office/drawing/2014/main" xmlns="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2" name="Picture 2" descr="s">
          <a:extLst>
            <a:ext uri="{FF2B5EF4-FFF2-40B4-BE49-F238E27FC236}">
              <a16:creationId xmlns:a16="http://schemas.microsoft.com/office/drawing/2014/main" xmlns="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3" name="Picture 3" descr="s">
          <a:extLst>
            <a:ext uri="{FF2B5EF4-FFF2-40B4-BE49-F238E27FC236}">
              <a16:creationId xmlns:a16="http://schemas.microsoft.com/office/drawing/2014/main" xmlns="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4" name="Picture 4" descr="s">
          <a:extLst>
            <a:ext uri="{FF2B5EF4-FFF2-40B4-BE49-F238E27FC236}">
              <a16:creationId xmlns:a16="http://schemas.microsoft.com/office/drawing/2014/main" xmlns="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5" name="Picture 5" descr="s">
          <a:extLst>
            <a:ext uri="{FF2B5EF4-FFF2-40B4-BE49-F238E27FC236}">
              <a16:creationId xmlns:a16="http://schemas.microsoft.com/office/drawing/2014/main" xmlns="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6" name="Picture 6" descr="s">
          <a:extLst>
            <a:ext uri="{FF2B5EF4-FFF2-40B4-BE49-F238E27FC236}">
              <a16:creationId xmlns:a16="http://schemas.microsoft.com/office/drawing/2014/main" xmlns="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7" name="Picture 7" descr="s">
          <a:extLst>
            <a:ext uri="{FF2B5EF4-FFF2-40B4-BE49-F238E27FC236}">
              <a16:creationId xmlns:a16="http://schemas.microsoft.com/office/drawing/2014/main" xmlns="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8" name="Picture 8" descr="s">
          <a:extLst>
            <a:ext uri="{FF2B5EF4-FFF2-40B4-BE49-F238E27FC236}">
              <a16:creationId xmlns:a16="http://schemas.microsoft.com/office/drawing/2014/main" xmlns="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39" name="Picture 9" descr="s">
          <a:extLst>
            <a:ext uri="{FF2B5EF4-FFF2-40B4-BE49-F238E27FC236}">
              <a16:creationId xmlns:a16="http://schemas.microsoft.com/office/drawing/2014/main" xmlns="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0" name="Picture 10" descr="s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1" name="Picture 11" descr="s">
          <a:extLst>
            <a:ext uri="{FF2B5EF4-FFF2-40B4-BE49-F238E27FC236}">
              <a16:creationId xmlns:a16="http://schemas.microsoft.com/office/drawing/2014/main" xmlns="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2" name="Picture 12" descr="s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3" name="Picture 13" descr="s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4" name="Picture 14" descr="s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5" name="Picture 15" descr="s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6" name="Picture 16" descr="s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7" name="Picture 17" descr="s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8" name="Picture 18" descr="s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49" name="Picture 19" descr="s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0" name="Picture 20" descr="s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1" name="Picture 21" descr="s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2" name="Picture 22" descr="s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3" name="Picture 23" descr="s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4" name="Picture 24" descr="s">
          <a:extLst>
            <a:ext uri="{FF2B5EF4-FFF2-40B4-BE49-F238E27FC236}">
              <a16:creationId xmlns:a16="http://schemas.microsoft.com/office/drawing/2014/main" xmlns="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5" name="Picture 25" descr="s">
          <a:extLst>
            <a:ext uri="{FF2B5EF4-FFF2-40B4-BE49-F238E27FC236}">
              <a16:creationId xmlns:a16="http://schemas.microsoft.com/office/drawing/2014/main" xmlns="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6" name="Picture 26" descr="s">
          <a:extLst>
            <a:ext uri="{FF2B5EF4-FFF2-40B4-BE49-F238E27FC236}">
              <a16:creationId xmlns:a16="http://schemas.microsoft.com/office/drawing/2014/main" xmlns="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7" name="Picture 27" descr="s">
          <a:extLst>
            <a:ext uri="{FF2B5EF4-FFF2-40B4-BE49-F238E27FC236}">
              <a16:creationId xmlns:a16="http://schemas.microsoft.com/office/drawing/2014/main" xmlns="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8" name="Picture 28" descr="s">
          <a:extLst>
            <a:ext uri="{FF2B5EF4-FFF2-40B4-BE49-F238E27FC236}">
              <a16:creationId xmlns:a16="http://schemas.microsoft.com/office/drawing/2014/main" xmlns="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59" name="Picture 29" descr="s">
          <a:extLst>
            <a:ext uri="{FF2B5EF4-FFF2-40B4-BE49-F238E27FC236}">
              <a16:creationId xmlns:a16="http://schemas.microsoft.com/office/drawing/2014/main" xmlns="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0" name="Picture 30" descr="s">
          <a:extLst>
            <a:ext uri="{FF2B5EF4-FFF2-40B4-BE49-F238E27FC236}">
              <a16:creationId xmlns:a16="http://schemas.microsoft.com/office/drawing/2014/main" xmlns="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1" name="Picture 31" descr="s">
          <a:extLst>
            <a:ext uri="{FF2B5EF4-FFF2-40B4-BE49-F238E27FC236}">
              <a16:creationId xmlns:a16="http://schemas.microsoft.com/office/drawing/2014/main" xmlns="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2" name="Picture 32" descr="s">
          <a:extLst>
            <a:ext uri="{FF2B5EF4-FFF2-40B4-BE49-F238E27FC236}">
              <a16:creationId xmlns:a16="http://schemas.microsoft.com/office/drawing/2014/main" xmlns="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3" name="Picture 1" descr="s">
          <a:extLst>
            <a:ext uri="{FF2B5EF4-FFF2-40B4-BE49-F238E27FC236}">
              <a16:creationId xmlns:a16="http://schemas.microsoft.com/office/drawing/2014/main" xmlns="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4" name="Picture 2" descr="s">
          <a:extLst>
            <a:ext uri="{FF2B5EF4-FFF2-40B4-BE49-F238E27FC236}">
              <a16:creationId xmlns:a16="http://schemas.microsoft.com/office/drawing/2014/main" xmlns="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5" name="Picture 3" descr="s">
          <a:extLst>
            <a:ext uri="{FF2B5EF4-FFF2-40B4-BE49-F238E27FC236}">
              <a16:creationId xmlns:a16="http://schemas.microsoft.com/office/drawing/2014/main" xmlns="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6" name="Picture 4" descr="s">
          <a:extLst>
            <a:ext uri="{FF2B5EF4-FFF2-40B4-BE49-F238E27FC236}">
              <a16:creationId xmlns:a16="http://schemas.microsoft.com/office/drawing/2014/main" xmlns="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7" name="Picture 5" descr="s">
          <a:extLst>
            <a:ext uri="{FF2B5EF4-FFF2-40B4-BE49-F238E27FC236}">
              <a16:creationId xmlns:a16="http://schemas.microsoft.com/office/drawing/2014/main" xmlns="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8" name="Picture 6" descr="s">
          <a:extLst>
            <a:ext uri="{FF2B5EF4-FFF2-40B4-BE49-F238E27FC236}">
              <a16:creationId xmlns:a16="http://schemas.microsoft.com/office/drawing/2014/main" xmlns="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69" name="Picture 7" descr="s">
          <a:extLst>
            <a:ext uri="{FF2B5EF4-FFF2-40B4-BE49-F238E27FC236}">
              <a16:creationId xmlns:a16="http://schemas.microsoft.com/office/drawing/2014/main" xmlns="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0" name="Picture 8" descr="s">
          <a:extLst>
            <a:ext uri="{FF2B5EF4-FFF2-40B4-BE49-F238E27FC236}">
              <a16:creationId xmlns:a16="http://schemas.microsoft.com/office/drawing/2014/main" xmlns="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1" name="Picture 9" descr="s">
          <a:extLst>
            <a:ext uri="{FF2B5EF4-FFF2-40B4-BE49-F238E27FC236}">
              <a16:creationId xmlns:a16="http://schemas.microsoft.com/office/drawing/2014/main" xmlns="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2" name="Picture 10" descr="s">
          <a:extLst>
            <a:ext uri="{FF2B5EF4-FFF2-40B4-BE49-F238E27FC236}">
              <a16:creationId xmlns:a16="http://schemas.microsoft.com/office/drawing/2014/main" xmlns="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3" name="Picture 11" descr="s">
          <a:extLst>
            <a:ext uri="{FF2B5EF4-FFF2-40B4-BE49-F238E27FC236}">
              <a16:creationId xmlns:a16="http://schemas.microsoft.com/office/drawing/2014/main" xmlns="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4" name="Picture 12" descr="s">
          <a:extLst>
            <a:ext uri="{FF2B5EF4-FFF2-40B4-BE49-F238E27FC236}">
              <a16:creationId xmlns:a16="http://schemas.microsoft.com/office/drawing/2014/main" xmlns="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5" name="Picture 13" descr="s">
          <a:extLst>
            <a:ext uri="{FF2B5EF4-FFF2-40B4-BE49-F238E27FC236}">
              <a16:creationId xmlns:a16="http://schemas.microsoft.com/office/drawing/2014/main" xmlns="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6" name="Picture 14" descr="s">
          <a:extLst>
            <a:ext uri="{FF2B5EF4-FFF2-40B4-BE49-F238E27FC236}">
              <a16:creationId xmlns:a16="http://schemas.microsoft.com/office/drawing/2014/main" xmlns="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7" name="Picture 15" descr="s">
          <a:extLst>
            <a:ext uri="{FF2B5EF4-FFF2-40B4-BE49-F238E27FC236}">
              <a16:creationId xmlns:a16="http://schemas.microsoft.com/office/drawing/2014/main" xmlns="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8" name="Picture 16" descr="s">
          <a:extLst>
            <a:ext uri="{FF2B5EF4-FFF2-40B4-BE49-F238E27FC236}">
              <a16:creationId xmlns:a16="http://schemas.microsoft.com/office/drawing/2014/main" xmlns="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79" name="Picture 17" descr="s">
          <a:extLst>
            <a:ext uri="{FF2B5EF4-FFF2-40B4-BE49-F238E27FC236}">
              <a16:creationId xmlns:a16="http://schemas.microsoft.com/office/drawing/2014/main" xmlns="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0" name="Picture 18" descr="s">
          <a:extLst>
            <a:ext uri="{FF2B5EF4-FFF2-40B4-BE49-F238E27FC236}">
              <a16:creationId xmlns:a16="http://schemas.microsoft.com/office/drawing/2014/main" xmlns="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1" name="Picture 19" descr="s">
          <a:extLst>
            <a:ext uri="{FF2B5EF4-FFF2-40B4-BE49-F238E27FC236}">
              <a16:creationId xmlns:a16="http://schemas.microsoft.com/office/drawing/2014/main" xmlns="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2" name="Picture 20" descr="s">
          <a:extLst>
            <a:ext uri="{FF2B5EF4-FFF2-40B4-BE49-F238E27FC236}">
              <a16:creationId xmlns:a16="http://schemas.microsoft.com/office/drawing/2014/main" xmlns="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3" name="Picture 21" descr="s">
          <a:extLst>
            <a:ext uri="{FF2B5EF4-FFF2-40B4-BE49-F238E27FC236}">
              <a16:creationId xmlns:a16="http://schemas.microsoft.com/office/drawing/2014/main" xmlns="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4" name="Picture 22" descr="s">
          <a:extLst>
            <a:ext uri="{FF2B5EF4-FFF2-40B4-BE49-F238E27FC236}">
              <a16:creationId xmlns:a16="http://schemas.microsoft.com/office/drawing/2014/main" xmlns="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5" name="Picture 23" descr="s">
          <a:extLst>
            <a:ext uri="{FF2B5EF4-FFF2-40B4-BE49-F238E27FC236}">
              <a16:creationId xmlns:a16="http://schemas.microsoft.com/office/drawing/2014/main" xmlns="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6" name="Picture 24" descr="s">
          <a:extLst>
            <a:ext uri="{FF2B5EF4-FFF2-40B4-BE49-F238E27FC236}">
              <a16:creationId xmlns:a16="http://schemas.microsoft.com/office/drawing/2014/main" xmlns="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7" name="Picture 25" descr="s">
          <a:extLst>
            <a:ext uri="{FF2B5EF4-FFF2-40B4-BE49-F238E27FC236}">
              <a16:creationId xmlns:a16="http://schemas.microsoft.com/office/drawing/2014/main" xmlns="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8" name="Picture 26" descr="s">
          <a:extLst>
            <a:ext uri="{FF2B5EF4-FFF2-40B4-BE49-F238E27FC236}">
              <a16:creationId xmlns:a16="http://schemas.microsoft.com/office/drawing/2014/main" xmlns="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89" name="Picture 27" descr="s">
          <a:extLst>
            <a:ext uri="{FF2B5EF4-FFF2-40B4-BE49-F238E27FC236}">
              <a16:creationId xmlns:a16="http://schemas.microsoft.com/office/drawing/2014/main" xmlns="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0" name="Picture 28" descr="s">
          <a:extLst>
            <a:ext uri="{FF2B5EF4-FFF2-40B4-BE49-F238E27FC236}">
              <a16:creationId xmlns:a16="http://schemas.microsoft.com/office/drawing/2014/main" xmlns="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1" name="Picture 29" descr="s">
          <a:extLst>
            <a:ext uri="{FF2B5EF4-FFF2-40B4-BE49-F238E27FC236}">
              <a16:creationId xmlns:a16="http://schemas.microsoft.com/office/drawing/2014/main" xmlns="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2" name="Picture 30" descr="s">
          <a:extLst>
            <a:ext uri="{FF2B5EF4-FFF2-40B4-BE49-F238E27FC236}">
              <a16:creationId xmlns:a16="http://schemas.microsoft.com/office/drawing/2014/main" xmlns="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3" name="Picture 31" descr="s">
          <a:extLst>
            <a:ext uri="{FF2B5EF4-FFF2-40B4-BE49-F238E27FC236}">
              <a16:creationId xmlns:a16="http://schemas.microsoft.com/office/drawing/2014/main" xmlns="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4" name="Picture 32" descr="s">
          <a:extLst>
            <a:ext uri="{FF2B5EF4-FFF2-40B4-BE49-F238E27FC236}">
              <a16:creationId xmlns:a16="http://schemas.microsoft.com/office/drawing/2014/main" xmlns="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5" name="Picture 1" descr="s">
          <a:extLst>
            <a:ext uri="{FF2B5EF4-FFF2-40B4-BE49-F238E27FC236}">
              <a16:creationId xmlns:a16="http://schemas.microsoft.com/office/drawing/2014/main" xmlns="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6" name="Picture 2" descr="s">
          <a:extLst>
            <a:ext uri="{FF2B5EF4-FFF2-40B4-BE49-F238E27FC236}">
              <a16:creationId xmlns:a16="http://schemas.microsoft.com/office/drawing/2014/main" xmlns="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7" name="Picture 3" descr="s">
          <a:extLst>
            <a:ext uri="{FF2B5EF4-FFF2-40B4-BE49-F238E27FC236}">
              <a16:creationId xmlns:a16="http://schemas.microsoft.com/office/drawing/2014/main" xmlns="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8" name="Picture 4" descr="s">
          <a:extLst>
            <a:ext uri="{FF2B5EF4-FFF2-40B4-BE49-F238E27FC236}">
              <a16:creationId xmlns:a16="http://schemas.microsoft.com/office/drawing/2014/main" xmlns="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199" name="Picture 5" descr="s">
          <a:extLst>
            <a:ext uri="{FF2B5EF4-FFF2-40B4-BE49-F238E27FC236}">
              <a16:creationId xmlns:a16="http://schemas.microsoft.com/office/drawing/2014/main" xmlns="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0" name="Picture 6" descr="s">
          <a:extLst>
            <a:ext uri="{FF2B5EF4-FFF2-40B4-BE49-F238E27FC236}">
              <a16:creationId xmlns:a16="http://schemas.microsoft.com/office/drawing/2014/main" xmlns="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1" name="Picture 7" descr="s">
          <a:extLst>
            <a:ext uri="{FF2B5EF4-FFF2-40B4-BE49-F238E27FC236}">
              <a16:creationId xmlns:a16="http://schemas.microsoft.com/office/drawing/2014/main" xmlns="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2" name="Picture 8" descr="s">
          <a:extLst>
            <a:ext uri="{FF2B5EF4-FFF2-40B4-BE49-F238E27FC236}">
              <a16:creationId xmlns:a16="http://schemas.microsoft.com/office/drawing/2014/main" xmlns="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3" name="Picture 9" descr="s">
          <a:extLst>
            <a:ext uri="{FF2B5EF4-FFF2-40B4-BE49-F238E27FC236}">
              <a16:creationId xmlns:a16="http://schemas.microsoft.com/office/drawing/2014/main" xmlns="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4" name="Picture 10" descr="s">
          <a:extLst>
            <a:ext uri="{FF2B5EF4-FFF2-40B4-BE49-F238E27FC236}">
              <a16:creationId xmlns:a16="http://schemas.microsoft.com/office/drawing/2014/main" xmlns="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5" name="Picture 11" descr="s">
          <a:extLst>
            <a:ext uri="{FF2B5EF4-FFF2-40B4-BE49-F238E27FC236}">
              <a16:creationId xmlns:a16="http://schemas.microsoft.com/office/drawing/2014/main" xmlns="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6" name="Picture 12" descr="s">
          <a:extLst>
            <a:ext uri="{FF2B5EF4-FFF2-40B4-BE49-F238E27FC236}">
              <a16:creationId xmlns:a16="http://schemas.microsoft.com/office/drawing/2014/main" xmlns="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7" name="Picture 13" descr="s">
          <a:extLst>
            <a:ext uri="{FF2B5EF4-FFF2-40B4-BE49-F238E27FC236}">
              <a16:creationId xmlns:a16="http://schemas.microsoft.com/office/drawing/2014/main" xmlns="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8" name="Picture 14" descr="s">
          <a:extLst>
            <a:ext uri="{FF2B5EF4-FFF2-40B4-BE49-F238E27FC236}">
              <a16:creationId xmlns:a16="http://schemas.microsoft.com/office/drawing/2014/main" xmlns="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09" name="Picture 15" descr="s">
          <a:extLst>
            <a:ext uri="{FF2B5EF4-FFF2-40B4-BE49-F238E27FC236}">
              <a16:creationId xmlns:a16="http://schemas.microsoft.com/office/drawing/2014/main" xmlns="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0" name="Picture 16" descr="s">
          <a:extLst>
            <a:ext uri="{FF2B5EF4-FFF2-40B4-BE49-F238E27FC236}">
              <a16:creationId xmlns:a16="http://schemas.microsoft.com/office/drawing/2014/main" xmlns="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1" name="Picture 17" descr="s">
          <a:extLst>
            <a:ext uri="{FF2B5EF4-FFF2-40B4-BE49-F238E27FC236}">
              <a16:creationId xmlns:a16="http://schemas.microsoft.com/office/drawing/2014/main" xmlns="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2" name="Picture 18" descr="s">
          <a:extLst>
            <a:ext uri="{FF2B5EF4-FFF2-40B4-BE49-F238E27FC236}">
              <a16:creationId xmlns:a16="http://schemas.microsoft.com/office/drawing/2014/main" xmlns="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3" name="Picture 19" descr="s">
          <a:extLst>
            <a:ext uri="{FF2B5EF4-FFF2-40B4-BE49-F238E27FC236}">
              <a16:creationId xmlns:a16="http://schemas.microsoft.com/office/drawing/2014/main" xmlns="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4" name="Picture 20" descr="s">
          <a:extLst>
            <a:ext uri="{FF2B5EF4-FFF2-40B4-BE49-F238E27FC236}">
              <a16:creationId xmlns:a16="http://schemas.microsoft.com/office/drawing/2014/main" xmlns="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5" name="Picture 21" descr="s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6" name="Picture 22" descr="s">
          <a:extLst>
            <a:ext uri="{FF2B5EF4-FFF2-40B4-BE49-F238E27FC236}">
              <a16:creationId xmlns:a16="http://schemas.microsoft.com/office/drawing/2014/main" xmlns="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7" name="Picture 23" descr="s">
          <a:extLst>
            <a:ext uri="{FF2B5EF4-FFF2-40B4-BE49-F238E27FC236}">
              <a16:creationId xmlns:a16="http://schemas.microsoft.com/office/drawing/2014/main" xmlns="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8" name="Picture 24" descr="s">
          <a:extLst>
            <a:ext uri="{FF2B5EF4-FFF2-40B4-BE49-F238E27FC236}">
              <a16:creationId xmlns:a16="http://schemas.microsoft.com/office/drawing/2014/main" xmlns="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19" name="Picture 25" descr="s">
          <a:extLst>
            <a:ext uri="{FF2B5EF4-FFF2-40B4-BE49-F238E27FC236}">
              <a16:creationId xmlns:a16="http://schemas.microsoft.com/office/drawing/2014/main" xmlns="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0" name="Picture 26" descr="s">
          <a:extLst>
            <a:ext uri="{FF2B5EF4-FFF2-40B4-BE49-F238E27FC236}">
              <a16:creationId xmlns:a16="http://schemas.microsoft.com/office/drawing/2014/main" xmlns="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1" name="Picture 27" descr="s">
          <a:extLst>
            <a:ext uri="{FF2B5EF4-FFF2-40B4-BE49-F238E27FC236}">
              <a16:creationId xmlns:a16="http://schemas.microsoft.com/office/drawing/2014/main" xmlns="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2" name="Picture 28" descr="s">
          <a:extLst>
            <a:ext uri="{FF2B5EF4-FFF2-40B4-BE49-F238E27FC236}">
              <a16:creationId xmlns:a16="http://schemas.microsoft.com/office/drawing/2014/main" xmlns="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3" name="Picture 29" descr="s">
          <a:extLst>
            <a:ext uri="{FF2B5EF4-FFF2-40B4-BE49-F238E27FC236}">
              <a16:creationId xmlns:a16="http://schemas.microsoft.com/office/drawing/2014/main" xmlns="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4" name="Picture 30" descr="s">
          <a:extLst>
            <a:ext uri="{FF2B5EF4-FFF2-40B4-BE49-F238E27FC236}">
              <a16:creationId xmlns:a16="http://schemas.microsoft.com/office/drawing/2014/main" xmlns="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5" name="Picture 31" descr="s">
          <a:extLst>
            <a:ext uri="{FF2B5EF4-FFF2-40B4-BE49-F238E27FC236}">
              <a16:creationId xmlns:a16="http://schemas.microsoft.com/office/drawing/2014/main" xmlns="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6" name="Picture 32" descr="s">
          <a:extLst>
            <a:ext uri="{FF2B5EF4-FFF2-40B4-BE49-F238E27FC236}">
              <a16:creationId xmlns:a16="http://schemas.microsoft.com/office/drawing/2014/main" xmlns="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0866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7" name="Picture 1" descr="s">
          <a:extLst>
            <a:ext uri="{FF2B5EF4-FFF2-40B4-BE49-F238E27FC236}">
              <a16:creationId xmlns:a16="http://schemas.microsoft.com/office/drawing/2014/main" xmlns="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8" name="Picture 2" descr="s">
          <a:extLst>
            <a:ext uri="{FF2B5EF4-FFF2-40B4-BE49-F238E27FC236}">
              <a16:creationId xmlns:a16="http://schemas.microsoft.com/office/drawing/2014/main" xmlns="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29" name="Picture 3" descr="s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0" name="Picture 4" descr="s">
          <a:extLst>
            <a:ext uri="{FF2B5EF4-FFF2-40B4-BE49-F238E27FC236}">
              <a16:creationId xmlns:a16="http://schemas.microsoft.com/office/drawing/2014/main" xmlns="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1" name="Picture 5" descr="s">
          <a:extLst>
            <a:ext uri="{FF2B5EF4-FFF2-40B4-BE49-F238E27FC236}">
              <a16:creationId xmlns:a16="http://schemas.microsoft.com/office/drawing/2014/main" xmlns="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2" name="Picture 6" descr="s">
          <a:extLst>
            <a:ext uri="{FF2B5EF4-FFF2-40B4-BE49-F238E27FC236}">
              <a16:creationId xmlns:a16="http://schemas.microsoft.com/office/drawing/2014/main" xmlns="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3" name="Picture 7" descr="s">
          <a:extLst>
            <a:ext uri="{FF2B5EF4-FFF2-40B4-BE49-F238E27FC236}">
              <a16:creationId xmlns:a16="http://schemas.microsoft.com/office/drawing/2014/main" xmlns="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4" name="Picture 8" descr="s">
          <a:extLst>
            <a:ext uri="{FF2B5EF4-FFF2-40B4-BE49-F238E27FC236}">
              <a16:creationId xmlns:a16="http://schemas.microsoft.com/office/drawing/2014/main" xmlns="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5" name="Picture 9" descr="s">
          <a:extLst>
            <a:ext uri="{FF2B5EF4-FFF2-40B4-BE49-F238E27FC236}">
              <a16:creationId xmlns:a16="http://schemas.microsoft.com/office/drawing/2014/main" xmlns="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6" name="Picture 10" descr="s">
          <a:extLst>
            <a:ext uri="{FF2B5EF4-FFF2-40B4-BE49-F238E27FC236}">
              <a16:creationId xmlns:a16="http://schemas.microsoft.com/office/drawing/2014/main" xmlns="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7" name="Picture 11" descr="s">
          <a:extLst>
            <a:ext uri="{FF2B5EF4-FFF2-40B4-BE49-F238E27FC236}">
              <a16:creationId xmlns:a16="http://schemas.microsoft.com/office/drawing/2014/main" xmlns="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8" name="Picture 12" descr="s">
          <a:extLst>
            <a:ext uri="{FF2B5EF4-FFF2-40B4-BE49-F238E27FC236}">
              <a16:creationId xmlns:a16="http://schemas.microsoft.com/office/drawing/2014/main" xmlns="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39" name="Picture 13" descr="s">
          <a:extLst>
            <a:ext uri="{FF2B5EF4-FFF2-40B4-BE49-F238E27FC236}">
              <a16:creationId xmlns:a16="http://schemas.microsoft.com/office/drawing/2014/main" xmlns="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0" name="Picture 14" descr="s">
          <a:extLst>
            <a:ext uri="{FF2B5EF4-FFF2-40B4-BE49-F238E27FC236}">
              <a16:creationId xmlns:a16="http://schemas.microsoft.com/office/drawing/2014/main" xmlns="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1" name="Picture 15" descr="s">
          <a:extLst>
            <a:ext uri="{FF2B5EF4-FFF2-40B4-BE49-F238E27FC236}">
              <a16:creationId xmlns:a16="http://schemas.microsoft.com/office/drawing/2014/main" xmlns="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2" name="Picture 16" descr="s">
          <a:extLst>
            <a:ext uri="{FF2B5EF4-FFF2-40B4-BE49-F238E27FC236}">
              <a16:creationId xmlns:a16="http://schemas.microsoft.com/office/drawing/2014/main" xmlns="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3" name="Picture 17" descr="s">
          <a:extLst>
            <a:ext uri="{FF2B5EF4-FFF2-40B4-BE49-F238E27FC236}">
              <a16:creationId xmlns:a16="http://schemas.microsoft.com/office/drawing/2014/main" xmlns="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4" name="Picture 18" descr="s">
          <a:extLst>
            <a:ext uri="{FF2B5EF4-FFF2-40B4-BE49-F238E27FC236}">
              <a16:creationId xmlns:a16="http://schemas.microsoft.com/office/drawing/2014/main" xmlns="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5" name="Picture 19" descr="s">
          <a:extLst>
            <a:ext uri="{FF2B5EF4-FFF2-40B4-BE49-F238E27FC236}">
              <a16:creationId xmlns:a16="http://schemas.microsoft.com/office/drawing/2014/main" xmlns="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6" name="Picture 20" descr="s">
          <a:extLst>
            <a:ext uri="{FF2B5EF4-FFF2-40B4-BE49-F238E27FC236}">
              <a16:creationId xmlns:a16="http://schemas.microsoft.com/office/drawing/2014/main" xmlns="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7" name="Picture 21" descr="s">
          <a:extLst>
            <a:ext uri="{FF2B5EF4-FFF2-40B4-BE49-F238E27FC236}">
              <a16:creationId xmlns:a16="http://schemas.microsoft.com/office/drawing/2014/main" xmlns="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8" name="Picture 22" descr="s">
          <a:extLst>
            <a:ext uri="{FF2B5EF4-FFF2-40B4-BE49-F238E27FC236}">
              <a16:creationId xmlns:a16="http://schemas.microsoft.com/office/drawing/2014/main" xmlns="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49" name="Picture 23" descr="s">
          <a:extLst>
            <a:ext uri="{FF2B5EF4-FFF2-40B4-BE49-F238E27FC236}">
              <a16:creationId xmlns:a16="http://schemas.microsoft.com/office/drawing/2014/main" xmlns="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0" name="Picture 24" descr="s">
          <a:extLst>
            <a:ext uri="{FF2B5EF4-FFF2-40B4-BE49-F238E27FC236}">
              <a16:creationId xmlns:a16="http://schemas.microsoft.com/office/drawing/2014/main" xmlns="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1" name="Picture 25" descr="s">
          <a:extLst>
            <a:ext uri="{FF2B5EF4-FFF2-40B4-BE49-F238E27FC236}">
              <a16:creationId xmlns:a16="http://schemas.microsoft.com/office/drawing/2014/main" xmlns="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2" name="Picture 26" descr="s">
          <a:extLst>
            <a:ext uri="{FF2B5EF4-FFF2-40B4-BE49-F238E27FC236}">
              <a16:creationId xmlns:a16="http://schemas.microsoft.com/office/drawing/2014/main" xmlns="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3" name="Picture 27" descr="s">
          <a:extLst>
            <a:ext uri="{FF2B5EF4-FFF2-40B4-BE49-F238E27FC236}">
              <a16:creationId xmlns:a16="http://schemas.microsoft.com/office/drawing/2014/main" xmlns="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4" name="Picture 28" descr="s">
          <a:extLst>
            <a:ext uri="{FF2B5EF4-FFF2-40B4-BE49-F238E27FC236}">
              <a16:creationId xmlns:a16="http://schemas.microsoft.com/office/drawing/2014/main" xmlns="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5" name="Picture 29" descr="s">
          <a:extLst>
            <a:ext uri="{FF2B5EF4-FFF2-40B4-BE49-F238E27FC236}">
              <a16:creationId xmlns:a16="http://schemas.microsoft.com/office/drawing/2014/main" xmlns="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6" name="Picture 30" descr="s">
          <a:extLst>
            <a:ext uri="{FF2B5EF4-FFF2-40B4-BE49-F238E27FC236}">
              <a16:creationId xmlns:a16="http://schemas.microsoft.com/office/drawing/2014/main" xmlns="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7" name="Picture 31" descr="s">
          <a:extLst>
            <a:ext uri="{FF2B5EF4-FFF2-40B4-BE49-F238E27FC236}">
              <a16:creationId xmlns:a16="http://schemas.microsoft.com/office/drawing/2014/main" xmlns="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8" name="Picture 32" descr="s">
          <a:extLst>
            <a:ext uri="{FF2B5EF4-FFF2-40B4-BE49-F238E27FC236}">
              <a16:creationId xmlns:a16="http://schemas.microsoft.com/office/drawing/2014/main" xmlns="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24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59" name="Picture 98" descr="s">
          <a:extLst>
            <a:ext uri="{FF2B5EF4-FFF2-40B4-BE49-F238E27FC236}">
              <a16:creationId xmlns:a16="http://schemas.microsoft.com/office/drawing/2014/main" xmlns="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0" name="Picture 99" descr="s">
          <a:extLst>
            <a:ext uri="{FF2B5EF4-FFF2-40B4-BE49-F238E27FC236}">
              <a16:creationId xmlns:a16="http://schemas.microsoft.com/office/drawing/2014/main" xmlns="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1" name="Picture 100" descr="s">
          <a:extLst>
            <a:ext uri="{FF2B5EF4-FFF2-40B4-BE49-F238E27FC236}">
              <a16:creationId xmlns:a16="http://schemas.microsoft.com/office/drawing/2014/main" xmlns="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2" name="Picture 101" descr="s">
          <a:extLst>
            <a:ext uri="{FF2B5EF4-FFF2-40B4-BE49-F238E27FC236}">
              <a16:creationId xmlns:a16="http://schemas.microsoft.com/office/drawing/2014/main" xmlns="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3" name="Picture 102" descr="s">
          <a:extLst>
            <a:ext uri="{FF2B5EF4-FFF2-40B4-BE49-F238E27FC236}">
              <a16:creationId xmlns:a16="http://schemas.microsoft.com/office/drawing/2014/main" xmlns="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4" name="Picture 103" descr="s">
          <a:extLst>
            <a:ext uri="{FF2B5EF4-FFF2-40B4-BE49-F238E27FC236}">
              <a16:creationId xmlns:a16="http://schemas.microsoft.com/office/drawing/2014/main" xmlns="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5" name="Picture 104" descr="s">
          <a:extLst>
            <a:ext uri="{FF2B5EF4-FFF2-40B4-BE49-F238E27FC236}">
              <a16:creationId xmlns:a16="http://schemas.microsoft.com/office/drawing/2014/main" xmlns="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6" name="Picture 105" descr="s">
          <a:extLst>
            <a:ext uri="{FF2B5EF4-FFF2-40B4-BE49-F238E27FC236}">
              <a16:creationId xmlns:a16="http://schemas.microsoft.com/office/drawing/2014/main" xmlns="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7" name="Picture 106" descr="s">
          <a:extLst>
            <a:ext uri="{FF2B5EF4-FFF2-40B4-BE49-F238E27FC236}">
              <a16:creationId xmlns:a16="http://schemas.microsoft.com/office/drawing/2014/main" xmlns="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8" name="Picture 107" descr="s">
          <a:extLst>
            <a:ext uri="{FF2B5EF4-FFF2-40B4-BE49-F238E27FC236}">
              <a16:creationId xmlns:a16="http://schemas.microsoft.com/office/drawing/2014/main" xmlns="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69" name="Picture 108" descr="s">
          <a:extLst>
            <a:ext uri="{FF2B5EF4-FFF2-40B4-BE49-F238E27FC236}">
              <a16:creationId xmlns:a16="http://schemas.microsoft.com/office/drawing/2014/main" xmlns="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0" name="Picture 109" descr="s">
          <a:extLst>
            <a:ext uri="{FF2B5EF4-FFF2-40B4-BE49-F238E27FC236}">
              <a16:creationId xmlns:a16="http://schemas.microsoft.com/office/drawing/2014/main" xmlns="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1" name="Picture 110" descr="s">
          <a:extLst>
            <a:ext uri="{FF2B5EF4-FFF2-40B4-BE49-F238E27FC236}">
              <a16:creationId xmlns:a16="http://schemas.microsoft.com/office/drawing/2014/main" xmlns="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2" name="Picture 111" descr="s">
          <a:extLst>
            <a:ext uri="{FF2B5EF4-FFF2-40B4-BE49-F238E27FC236}">
              <a16:creationId xmlns:a16="http://schemas.microsoft.com/office/drawing/2014/main" xmlns="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3" name="Picture 112" descr="s">
          <a:extLst>
            <a:ext uri="{FF2B5EF4-FFF2-40B4-BE49-F238E27FC236}">
              <a16:creationId xmlns:a16="http://schemas.microsoft.com/office/drawing/2014/main" xmlns="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4" name="Picture 113" descr="s">
          <a:extLst>
            <a:ext uri="{FF2B5EF4-FFF2-40B4-BE49-F238E27FC236}">
              <a16:creationId xmlns:a16="http://schemas.microsoft.com/office/drawing/2014/main" xmlns="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5" name="Picture 114" descr="s">
          <a:extLst>
            <a:ext uri="{FF2B5EF4-FFF2-40B4-BE49-F238E27FC236}">
              <a16:creationId xmlns:a16="http://schemas.microsoft.com/office/drawing/2014/main" xmlns="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6" name="Picture 115" descr="s">
          <a:extLst>
            <a:ext uri="{FF2B5EF4-FFF2-40B4-BE49-F238E27FC236}">
              <a16:creationId xmlns:a16="http://schemas.microsoft.com/office/drawing/2014/main" xmlns="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7" name="Picture 116" descr="s">
          <a:extLst>
            <a:ext uri="{FF2B5EF4-FFF2-40B4-BE49-F238E27FC236}">
              <a16:creationId xmlns:a16="http://schemas.microsoft.com/office/drawing/2014/main" xmlns="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8" name="Picture 117" descr="s">
          <a:extLst>
            <a:ext uri="{FF2B5EF4-FFF2-40B4-BE49-F238E27FC236}">
              <a16:creationId xmlns:a16="http://schemas.microsoft.com/office/drawing/2014/main" xmlns="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79" name="Picture 118" descr="s">
          <a:extLst>
            <a:ext uri="{FF2B5EF4-FFF2-40B4-BE49-F238E27FC236}">
              <a16:creationId xmlns:a16="http://schemas.microsoft.com/office/drawing/2014/main" xmlns="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0" name="Picture 119" descr="s">
          <a:extLst>
            <a:ext uri="{FF2B5EF4-FFF2-40B4-BE49-F238E27FC236}">
              <a16:creationId xmlns:a16="http://schemas.microsoft.com/office/drawing/2014/main" xmlns="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1" name="Picture 120" descr="s">
          <a:extLst>
            <a:ext uri="{FF2B5EF4-FFF2-40B4-BE49-F238E27FC236}">
              <a16:creationId xmlns:a16="http://schemas.microsoft.com/office/drawing/2014/main" xmlns="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2" name="Picture 121" descr="s">
          <a:extLst>
            <a:ext uri="{FF2B5EF4-FFF2-40B4-BE49-F238E27FC236}">
              <a16:creationId xmlns:a16="http://schemas.microsoft.com/office/drawing/2014/main" xmlns="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3" name="Picture 122" descr="s">
          <a:extLst>
            <a:ext uri="{FF2B5EF4-FFF2-40B4-BE49-F238E27FC236}">
              <a16:creationId xmlns:a16="http://schemas.microsoft.com/office/drawing/2014/main" xmlns="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4" name="Picture 123" descr="s">
          <a:extLst>
            <a:ext uri="{FF2B5EF4-FFF2-40B4-BE49-F238E27FC236}">
              <a16:creationId xmlns:a16="http://schemas.microsoft.com/office/drawing/2014/main" xmlns="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5" name="Picture 124" descr="s">
          <a:extLst>
            <a:ext uri="{FF2B5EF4-FFF2-40B4-BE49-F238E27FC236}">
              <a16:creationId xmlns:a16="http://schemas.microsoft.com/office/drawing/2014/main" xmlns="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6" name="Picture 125" descr="s">
          <a:extLst>
            <a:ext uri="{FF2B5EF4-FFF2-40B4-BE49-F238E27FC236}">
              <a16:creationId xmlns:a16="http://schemas.microsoft.com/office/drawing/2014/main" xmlns="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7" name="Picture 126" descr="s">
          <a:extLst>
            <a:ext uri="{FF2B5EF4-FFF2-40B4-BE49-F238E27FC236}">
              <a16:creationId xmlns:a16="http://schemas.microsoft.com/office/drawing/2014/main" xmlns="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8" name="Picture 127" descr="s">
          <a:extLst>
            <a:ext uri="{FF2B5EF4-FFF2-40B4-BE49-F238E27FC236}">
              <a16:creationId xmlns:a16="http://schemas.microsoft.com/office/drawing/2014/main" xmlns="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89" name="Picture 128" descr="s">
          <a:extLst>
            <a:ext uri="{FF2B5EF4-FFF2-40B4-BE49-F238E27FC236}">
              <a16:creationId xmlns:a16="http://schemas.microsoft.com/office/drawing/2014/main" xmlns="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0" name="Picture 129" descr="s">
          <a:extLst>
            <a:ext uri="{FF2B5EF4-FFF2-40B4-BE49-F238E27FC236}">
              <a16:creationId xmlns:a16="http://schemas.microsoft.com/office/drawing/2014/main" xmlns="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1" name="Picture 130" descr="s">
          <a:extLst>
            <a:ext uri="{FF2B5EF4-FFF2-40B4-BE49-F238E27FC236}">
              <a16:creationId xmlns:a16="http://schemas.microsoft.com/office/drawing/2014/main" xmlns="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2" name="Picture 131" descr="s">
          <a:extLst>
            <a:ext uri="{FF2B5EF4-FFF2-40B4-BE49-F238E27FC236}">
              <a16:creationId xmlns:a16="http://schemas.microsoft.com/office/drawing/2014/main" xmlns="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3" name="Picture 132" descr="s">
          <a:extLst>
            <a:ext uri="{FF2B5EF4-FFF2-40B4-BE49-F238E27FC236}">
              <a16:creationId xmlns:a16="http://schemas.microsoft.com/office/drawing/2014/main" xmlns="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4" name="Picture 133" descr="s">
          <a:extLst>
            <a:ext uri="{FF2B5EF4-FFF2-40B4-BE49-F238E27FC236}">
              <a16:creationId xmlns:a16="http://schemas.microsoft.com/office/drawing/2014/main" xmlns="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5" name="Picture 134" descr="s">
          <a:extLst>
            <a:ext uri="{FF2B5EF4-FFF2-40B4-BE49-F238E27FC236}">
              <a16:creationId xmlns:a16="http://schemas.microsoft.com/office/drawing/2014/main" xmlns="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6" name="Picture 135" descr="s">
          <a:extLst>
            <a:ext uri="{FF2B5EF4-FFF2-40B4-BE49-F238E27FC236}">
              <a16:creationId xmlns:a16="http://schemas.microsoft.com/office/drawing/2014/main" xmlns="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7" name="Picture 136" descr="s">
          <a:extLst>
            <a:ext uri="{FF2B5EF4-FFF2-40B4-BE49-F238E27FC236}">
              <a16:creationId xmlns:a16="http://schemas.microsoft.com/office/drawing/2014/main" xmlns="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8" name="Picture 137" descr="s">
          <a:extLst>
            <a:ext uri="{FF2B5EF4-FFF2-40B4-BE49-F238E27FC236}">
              <a16:creationId xmlns:a16="http://schemas.microsoft.com/office/drawing/2014/main" xmlns="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299" name="Picture 138" descr="s">
          <a:extLst>
            <a:ext uri="{FF2B5EF4-FFF2-40B4-BE49-F238E27FC236}">
              <a16:creationId xmlns:a16="http://schemas.microsoft.com/office/drawing/2014/main" xmlns="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0" name="Picture 139" descr="s">
          <a:extLst>
            <a:ext uri="{FF2B5EF4-FFF2-40B4-BE49-F238E27FC236}">
              <a16:creationId xmlns:a16="http://schemas.microsoft.com/office/drawing/2014/main" xmlns="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1" name="Picture 140" descr="s">
          <a:extLst>
            <a:ext uri="{FF2B5EF4-FFF2-40B4-BE49-F238E27FC236}">
              <a16:creationId xmlns:a16="http://schemas.microsoft.com/office/drawing/2014/main" xmlns="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2" name="Picture 141" descr="s">
          <a:extLst>
            <a:ext uri="{FF2B5EF4-FFF2-40B4-BE49-F238E27FC236}">
              <a16:creationId xmlns:a16="http://schemas.microsoft.com/office/drawing/2014/main" xmlns="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3" name="Picture 142" descr="s">
          <a:extLst>
            <a:ext uri="{FF2B5EF4-FFF2-40B4-BE49-F238E27FC236}">
              <a16:creationId xmlns:a16="http://schemas.microsoft.com/office/drawing/2014/main" xmlns="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4" name="Picture 143" descr="s">
          <a:extLst>
            <a:ext uri="{FF2B5EF4-FFF2-40B4-BE49-F238E27FC236}">
              <a16:creationId xmlns:a16="http://schemas.microsoft.com/office/drawing/2014/main" xmlns="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5" name="Picture 144" descr="s">
          <a:extLst>
            <a:ext uri="{FF2B5EF4-FFF2-40B4-BE49-F238E27FC236}">
              <a16:creationId xmlns:a16="http://schemas.microsoft.com/office/drawing/2014/main" xmlns="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6" name="Picture 145" descr="s">
          <a:extLst>
            <a:ext uri="{FF2B5EF4-FFF2-40B4-BE49-F238E27FC236}">
              <a16:creationId xmlns:a16="http://schemas.microsoft.com/office/drawing/2014/main" xmlns="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7" name="Picture 146" descr="s">
          <a:extLst>
            <a:ext uri="{FF2B5EF4-FFF2-40B4-BE49-F238E27FC236}">
              <a16:creationId xmlns:a16="http://schemas.microsoft.com/office/drawing/2014/main" xmlns="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8" name="Picture 147" descr="s">
          <a:extLst>
            <a:ext uri="{FF2B5EF4-FFF2-40B4-BE49-F238E27FC236}">
              <a16:creationId xmlns:a16="http://schemas.microsoft.com/office/drawing/2014/main" xmlns="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09" name="Picture 148" descr="s">
          <a:extLst>
            <a:ext uri="{FF2B5EF4-FFF2-40B4-BE49-F238E27FC236}">
              <a16:creationId xmlns:a16="http://schemas.microsoft.com/office/drawing/2014/main" xmlns="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0" name="Picture 149" descr="s">
          <a:extLst>
            <a:ext uri="{FF2B5EF4-FFF2-40B4-BE49-F238E27FC236}">
              <a16:creationId xmlns:a16="http://schemas.microsoft.com/office/drawing/2014/main" xmlns="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1" name="Picture 150" descr="s">
          <a:extLst>
            <a:ext uri="{FF2B5EF4-FFF2-40B4-BE49-F238E27FC236}">
              <a16:creationId xmlns:a16="http://schemas.microsoft.com/office/drawing/2014/main" xmlns="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2" name="Picture 151" descr="s">
          <a:extLst>
            <a:ext uri="{FF2B5EF4-FFF2-40B4-BE49-F238E27FC236}">
              <a16:creationId xmlns:a16="http://schemas.microsoft.com/office/drawing/2014/main" xmlns="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3" name="Picture 152" descr="s">
          <a:extLst>
            <a:ext uri="{FF2B5EF4-FFF2-40B4-BE49-F238E27FC236}">
              <a16:creationId xmlns:a16="http://schemas.microsoft.com/office/drawing/2014/main" xmlns="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4" name="Picture 153" descr="s">
          <a:extLst>
            <a:ext uri="{FF2B5EF4-FFF2-40B4-BE49-F238E27FC236}">
              <a16:creationId xmlns:a16="http://schemas.microsoft.com/office/drawing/2014/main" xmlns="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5" name="Picture 154" descr="s">
          <a:extLst>
            <a:ext uri="{FF2B5EF4-FFF2-40B4-BE49-F238E27FC236}">
              <a16:creationId xmlns:a16="http://schemas.microsoft.com/office/drawing/2014/main" xmlns="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6" name="Picture 155" descr="s">
          <a:extLst>
            <a:ext uri="{FF2B5EF4-FFF2-40B4-BE49-F238E27FC236}">
              <a16:creationId xmlns:a16="http://schemas.microsoft.com/office/drawing/2014/main" xmlns="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7" name="Picture 156" descr="s">
          <a:extLst>
            <a:ext uri="{FF2B5EF4-FFF2-40B4-BE49-F238E27FC236}">
              <a16:creationId xmlns:a16="http://schemas.microsoft.com/office/drawing/2014/main" xmlns="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8" name="Picture 157" descr="s">
          <a:extLst>
            <a:ext uri="{FF2B5EF4-FFF2-40B4-BE49-F238E27FC236}">
              <a16:creationId xmlns:a16="http://schemas.microsoft.com/office/drawing/2014/main" xmlns="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19" name="Picture 158" descr="s">
          <a:extLst>
            <a:ext uri="{FF2B5EF4-FFF2-40B4-BE49-F238E27FC236}">
              <a16:creationId xmlns:a16="http://schemas.microsoft.com/office/drawing/2014/main" xmlns="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0" name="Picture 159" descr="s">
          <a:extLst>
            <a:ext uri="{FF2B5EF4-FFF2-40B4-BE49-F238E27FC236}">
              <a16:creationId xmlns:a16="http://schemas.microsoft.com/office/drawing/2014/main" xmlns="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1" name="Picture 160" descr="s">
          <a:extLst>
            <a:ext uri="{FF2B5EF4-FFF2-40B4-BE49-F238E27FC236}">
              <a16:creationId xmlns:a16="http://schemas.microsoft.com/office/drawing/2014/main" xmlns="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7620</xdr:colOff>
      <xdr:row>24</xdr:row>
      <xdr:rowOff>7620</xdr:rowOff>
    </xdr:to>
    <xdr:pic>
      <xdr:nvPicPr>
        <xdr:cNvPr id="322" name="Picture 161" descr="s">
          <a:extLst>
            <a:ext uri="{FF2B5EF4-FFF2-40B4-BE49-F238E27FC236}">
              <a16:creationId xmlns:a16="http://schemas.microsoft.com/office/drawing/2014/main" xmlns="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402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3" name="Picture 98" descr="s">
          <a:extLst>
            <a:ext uri="{FF2B5EF4-FFF2-40B4-BE49-F238E27FC236}">
              <a16:creationId xmlns:a16="http://schemas.microsoft.com/office/drawing/2014/main" xmlns="" id="{7D36D6D3-1D46-4485-BC75-95C7BC273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4" name="Picture 99" descr="s">
          <a:extLst>
            <a:ext uri="{FF2B5EF4-FFF2-40B4-BE49-F238E27FC236}">
              <a16:creationId xmlns:a16="http://schemas.microsoft.com/office/drawing/2014/main" xmlns="" id="{45BE504F-3BA1-473B-8A0F-C0B8A0875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5" name="Picture 100" descr="s">
          <a:extLst>
            <a:ext uri="{FF2B5EF4-FFF2-40B4-BE49-F238E27FC236}">
              <a16:creationId xmlns:a16="http://schemas.microsoft.com/office/drawing/2014/main" xmlns="" id="{D1778D59-B64A-4C2B-AACC-410D96ABC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6" name="Picture 101" descr="s">
          <a:extLst>
            <a:ext uri="{FF2B5EF4-FFF2-40B4-BE49-F238E27FC236}">
              <a16:creationId xmlns:a16="http://schemas.microsoft.com/office/drawing/2014/main" xmlns="" id="{142137A6-257D-4DE6-AE87-28A1CB429A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7" name="Picture 102" descr="s">
          <a:extLst>
            <a:ext uri="{FF2B5EF4-FFF2-40B4-BE49-F238E27FC236}">
              <a16:creationId xmlns:a16="http://schemas.microsoft.com/office/drawing/2014/main" xmlns="" id="{3BE9C56D-D580-440E-88CA-0F4C697E0C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8" name="Picture 103" descr="s">
          <a:extLst>
            <a:ext uri="{FF2B5EF4-FFF2-40B4-BE49-F238E27FC236}">
              <a16:creationId xmlns:a16="http://schemas.microsoft.com/office/drawing/2014/main" xmlns="" id="{93E6DAD5-A4D9-4CB6-A742-56230A4F3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29" name="Picture 104" descr="s">
          <a:extLst>
            <a:ext uri="{FF2B5EF4-FFF2-40B4-BE49-F238E27FC236}">
              <a16:creationId xmlns:a16="http://schemas.microsoft.com/office/drawing/2014/main" xmlns="" id="{822C9EEA-BC2A-4647-B931-A03069B80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0" name="Picture 105" descr="s">
          <a:extLst>
            <a:ext uri="{FF2B5EF4-FFF2-40B4-BE49-F238E27FC236}">
              <a16:creationId xmlns:a16="http://schemas.microsoft.com/office/drawing/2014/main" xmlns="" id="{8F5BE5CC-9392-4D9A-BB62-63FF01AB4F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1" name="Picture 106" descr="s">
          <a:extLst>
            <a:ext uri="{FF2B5EF4-FFF2-40B4-BE49-F238E27FC236}">
              <a16:creationId xmlns:a16="http://schemas.microsoft.com/office/drawing/2014/main" xmlns="" id="{B74F546D-3886-4DA9-8888-8BE8BB3F0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2" name="Picture 107" descr="s">
          <a:extLst>
            <a:ext uri="{FF2B5EF4-FFF2-40B4-BE49-F238E27FC236}">
              <a16:creationId xmlns:a16="http://schemas.microsoft.com/office/drawing/2014/main" xmlns="" id="{49556879-5B51-4A8B-A46F-75DA9A5439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3" name="Picture 108" descr="s">
          <a:extLst>
            <a:ext uri="{FF2B5EF4-FFF2-40B4-BE49-F238E27FC236}">
              <a16:creationId xmlns:a16="http://schemas.microsoft.com/office/drawing/2014/main" xmlns="" id="{89934A36-61B4-419D-9F95-E853143283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4" name="Picture 109" descr="s">
          <a:extLst>
            <a:ext uri="{FF2B5EF4-FFF2-40B4-BE49-F238E27FC236}">
              <a16:creationId xmlns:a16="http://schemas.microsoft.com/office/drawing/2014/main" xmlns="" id="{AF68FA88-7D77-4869-9BA8-6EACEA8AB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5" name="Picture 110" descr="s">
          <a:extLst>
            <a:ext uri="{FF2B5EF4-FFF2-40B4-BE49-F238E27FC236}">
              <a16:creationId xmlns:a16="http://schemas.microsoft.com/office/drawing/2014/main" xmlns="" id="{4A797CCF-5F4D-4EC0-8AF6-F15676EE43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6" name="Picture 111" descr="s">
          <a:extLst>
            <a:ext uri="{FF2B5EF4-FFF2-40B4-BE49-F238E27FC236}">
              <a16:creationId xmlns:a16="http://schemas.microsoft.com/office/drawing/2014/main" xmlns="" id="{075D09B3-29A6-4AF4-84CC-C369E1B06C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7" name="Picture 112" descr="s">
          <a:extLst>
            <a:ext uri="{FF2B5EF4-FFF2-40B4-BE49-F238E27FC236}">
              <a16:creationId xmlns:a16="http://schemas.microsoft.com/office/drawing/2014/main" xmlns="" id="{E1AE5970-9954-4C12-868D-CB671267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8" name="Picture 113" descr="s">
          <a:extLst>
            <a:ext uri="{FF2B5EF4-FFF2-40B4-BE49-F238E27FC236}">
              <a16:creationId xmlns:a16="http://schemas.microsoft.com/office/drawing/2014/main" xmlns="" id="{C7F1596A-7C7B-4D73-97F5-4938B20A7B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39" name="Picture 114" descr="s">
          <a:extLst>
            <a:ext uri="{FF2B5EF4-FFF2-40B4-BE49-F238E27FC236}">
              <a16:creationId xmlns:a16="http://schemas.microsoft.com/office/drawing/2014/main" xmlns="" id="{E4B898B0-5910-4C4D-86E6-76947D7184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0" name="Picture 115" descr="s">
          <a:extLst>
            <a:ext uri="{FF2B5EF4-FFF2-40B4-BE49-F238E27FC236}">
              <a16:creationId xmlns:a16="http://schemas.microsoft.com/office/drawing/2014/main" xmlns="" id="{CC2C7790-FCCF-4039-A014-A605DC110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1" name="Picture 116" descr="s">
          <a:extLst>
            <a:ext uri="{FF2B5EF4-FFF2-40B4-BE49-F238E27FC236}">
              <a16:creationId xmlns:a16="http://schemas.microsoft.com/office/drawing/2014/main" xmlns="" id="{C86D7321-E556-41E3-8F36-4FC66AFD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2" name="Picture 117" descr="s">
          <a:extLst>
            <a:ext uri="{FF2B5EF4-FFF2-40B4-BE49-F238E27FC236}">
              <a16:creationId xmlns:a16="http://schemas.microsoft.com/office/drawing/2014/main" xmlns="" id="{F2C69707-190F-4DE1-9BCA-2A550D401C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3" name="Picture 118" descr="s">
          <a:extLst>
            <a:ext uri="{FF2B5EF4-FFF2-40B4-BE49-F238E27FC236}">
              <a16:creationId xmlns:a16="http://schemas.microsoft.com/office/drawing/2014/main" xmlns="" id="{6CD1F2B4-5E0D-40DD-B487-4EF2CB51F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4" name="Picture 119" descr="s">
          <a:extLst>
            <a:ext uri="{FF2B5EF4-FFF2-40B4-BE49-F238E27FC236}">
              <a16:creationId xmlns:a16="http://schemas.microsoft.com/office/drawing/2014/main" xmlns="" id="{4077F1E9-2992-47F6-8CD5-0AF0ADBAC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5" name="Picture 120" descr="s">
          <a:extLst>
            <a:ext uri="{FF2B5EF4-FFF2-40B4-BE49-F238E27FC236}">
              <a16:creationId xmlns:a16="http://schemas.microsoft.com/office/drawing/2014/main" xmlns="" id="{603B44CC-668B-4985-8EBF-1AD25AA4EC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6" name="Picture 121" descr="s">
          <a:extLst>
            <a:ext uri="{FF2B5EF4-FFF2-40B4-BE49-F238E27FC236}">
              <a16:creationId xmlns:a16="http://schemas.microsoft.com/office/drawing/2014/main" xmlns="" id="{4625013C-B29E-4229-9C8C-8C0778CA85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7" name="Picture 122" descr="s">
          <a:extLst>
            <a:ext uri="{FF2B5EF4-FFF2-40B4-BE49-F238E27FC236}">
              <a16:creationId xmlns:a16="http://schemas.microsoft.com/office/drawing/2014/main" xmlns="" id="{151065A6-64AA-487D-9F8F-2543F9B3A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8" name="Picture 123" descr="s">
          <a:extLst>
            <a:ext uri="{FF2B5EF4-FFF2-40B4-BE49-F238E27FC236}">
              <a16:creationId xmlns:a16="http://schemas.microsoft.com/office/drawing/2014/main" xmlns="" id="{276301A0-67E8-4EA0-B105-9D160998B1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49" name="Picture 124" descr="s">
          <a:extLst>
            <a:ext uri="{FF2B5EF4-FFF2-40B4-BE49-F238E27FC236}">
              <a16:creationId xmlns:a16="http://schemas.microsoft.com/office/drawing/2014/main" xmlns="" id="{9BF433DB-EECF-43F7-86AD-F9A44D1AFB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0" name="Picture 125" descr="s">
          <a:extLst>
            <a:ext uri="{FF2B5EF4-FFF2-40B4-BE49-F238E27FC236}">
              <a16:creationId xmlns:a16="http://schemas.microsoft.com/office/drawing/2014/main" xmlns="" id="{2F369323-F500-47A4-86B6-402B36C094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1" name="Picture 126" descr="s">
          <a:extLst>
            <a:ext uri="{FF2B5EF4-FFF2-40B4-BE49-F238E27FC236}">
              <a16:creationId xmlns:a16="http://schemas.microsoft.com/office/drawing/2014/main" xmlns="" id="{5AD39CE0-9ADC-49D5-8C26-75DC05830C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2" name="Picture 127" descr="s">
          <a:extLst>
            <a:ext uri="{FF2B5EF4-FFF2-40B4-BE49-F238E27FC236}">
              <a16:creationId xmlns:a16="http://schemas.microsoft.com/office/drawing/2014/main" xmlns="" id="{0B3F47B7-4665-4489-9AE5-13F66C8F90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3" name="Picture 128" descr="s">
          <a:extLst>
            <a:ext uri="{FF2B5EF4-FFF2-40B4-BE49-F238E27FC236}">
              <a16:creationId xmlns:a16="http://schemas.microsoft.com/office/drawing/2014/main" xmlns="" id="{8C07D834-8C8B-448A-814F-D2D74B85C0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4" name="Picture 129" descr="s">
          <a:extLst>
            <a:ext uri="{FF2B5EF4-FFF2-40B4-BE49-F238E27FC236}">
              <a16:creationId xmlns:a16="http://schemas.microsoft.com/office/drawing/2014/main" xmlns="" id="{1D5D9434-4412-46C4-AB6A-D6070900D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5" name="Picture 130" descr="s">
          <a:extLst>
            <a:ext uri="{FF2B5EF4-FFF2-40B4-BE49-F238E27FC236}">
              <a16:creationId xmlns:a16="http://schemas.microsoft.com/office/drawing/2014/main" xmlns="" id="{C498FD99-4B0F-4C56-AF56-518449DA8D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6" name="Picture 131" descr="s">
          <a:extLst>
            <a:ext uri="{FF2B5EF4-FFF2-40B4-BE49-F238E27FC236}">
              <a16:creationId xmlns:a16="http://schemas.microsoft.com/office/drawing/2014/main" xmlns="" id="{8F5E734B-FB10-47F8-BBBC-D4F47BB21D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7" name="Picture 132" descr="s">
          <a:extLst>
            <a:ext uri="{FF2B5EF4-FFF2-40B4-BE49-F238E27FC236}">
              <a16:creationId xmlns:a16="http://schemas.microsoft.com/office/drawing/2014/main" xmlns="" id="{AA531719-1B7D-4507-B9E0-52E1D6282C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8" name="Picture 133" descr="s">
          <a:extLst>
            <a:ext uri="{FF2B5EF4-FFF2-40B4-BE49-F238E27FC236}">
              <a16:creationId xmlns:a16="http://schemas.microsoft.com/office/drawing/2014/main" xmlns="" id="{9C7F6447-FF95-483C-83E2-A61BEBD195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59" name="Picture 134" descr="s">
          <a:extLst>
            <a:ext uri="{FF2B5EF4-FFF2-40B4-BE49-F238E27FC236}">
              <a16:creationId xmlns:a16="http://schemas.microsoft.com/office/drawing/2014/main" xmlns="" id="{224BB0FB-19D3-4B1F-975C-7CBF4757D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0" name="Picture 135" descr="s">
          <a:extLst>
            <a:ext uri="{FF2B5EF4-FFF2-40B4-BE49-F238E27FC236}">
              <a16:creationId xmlns:a16="http://schemas.microsoft.com/office/drawing/2014/main" xmlns="" id="{6DD392B0-C3FC-4DCA-B287-767BA64239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1" name="Picture 136" descr="s">
          <a:extLst>
            <a:ext uri="{FF2B5EF4-FFF2-40B4-BE49-F238E27FC236}">
              <a16:creationId xmlns:a16="http://schemas.microsoft.com/office/drawing/2014/main" xmlns="" id="{8A871670-7BB9-4F29-A5BC-86BF73E143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2" name="Picture 137" descr="s">
          <a:extLst>
            <a:ext uri="{FF2B5EF4-FFF2-40B4-BE49-F238E27FC236}">
              <a16:creationId xmlns:a16="http://schemas.microsoft.com/office/drawing/2014/main" xmlns="" id="{7C12E52B-3041-4A59-8E05-EF7150675E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3" name="Picture 138" descr="s">
          <a:extLst>
            <a:ext uri="{FF2B5EF4-FFF2-40B4-BE49-F238E27FC236}">
              <a16:creationId xmlns:a16="http://schemas.microsoft.com/office/drawing/2014/main" xmlns="" id="{450DE3D5-494E-482D-96F9-D0421F172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4" name="Picture 139" descr="s">
          <a:extLst>
            <a:ext uri="{FF2B5EF4-FFF2-40B4-BE49-F238E27FC236}">
              <a16:creationId xmlns:a16="http://schemas.microsoft.com/office/drawing/2014/main" xmlns="" id="{1883D819-7538-4B31-ABE2-F587986B5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5" name="Picture 140" descr="s">
          <a:extLst>
            <a:ext uri="{FF2B5EF4-FFF2-40B4-BE49-F238E27FC236}">
              <a16:creationId xmlns:a16="http://schemas.microsoft.com/office/drawing/2014/main" xmlns="" id="{926B2799-4642-4A47-B4FB-1C9CED497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6" name="Picture 141" descr="s">
          <a:extLst>
            <a:ext uri="{FF2B5EF4-FFF2-40B4-BE49-F238E27FC236}">
              <a16:creationId xmlns:a16="http://schemas.microsoft.com/office/drawing/2014/main" xmlns="" id="{7CDE165C-C10C-46EE-BFAB-22F0F9BAD5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7" name="Picture 142" descr="s">
          <a:extLst>
            <a:ext uri="{FF2B5EF4-FFF2-40B4-BE49-F238E27FC236}">
              <a16:creationId xmlns:a16="http://schemas.microsoft.com/office/drawing/2014/main" xmlns="" id="{BD990431-D363-4E80-9EBF-39661E7A8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8" name="Picture 143" descr="s">
          <a:extLst>
            <a:ext uri="{FF2B5EF4-FFF2-40B4-BE49-F238E27FC236}">
              <a16:creationId xmlns:a16="http://schemas.microsoft.com/office/drawing/2014/main" xmlns="" id="{9D9C38D6-9CD9-4963-8235-1DA1A88FD5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69" name="Picture 144" descr="s">
          <a:extLst>
            <a:ext uri="{FF2B5EF4-FFF2-40B4-BE49-F238E27FC236}">
              <a16:creationId xmlns:a16="http://schemas.microsoft.com/office/drawing/2014/main" xmlns="" id="{45C49A5A-4AE8-41DE-9A99-A3F12B0A6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0" name="Picture 145" descr="s">
          <a:extLst>
            <a:ext uri="{FF2B5EF4-FFF2-40B4-BE49-F238E27FC236}">
              <a16:creationId xmlns:a16="http://schemas.microsoft.com/office/drawing/2014/main" xmlns="" id="{889A18B4-53E9-4823-A1FF-5F2F3209E1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1" name="Picture 146" descr="s">
          <a:extLst>
            <a:ext uri="{FF2B5EF4-FFF2-40B4-BE49-F238E27FC236}">
              <a16:creationId xmlns:a16="http://schemas.microsoft.com/office/drawing/2014/main" xmlns="" id="{A7466E03-9CFE-4607-8EE0-8BB9DFCE6F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2" name="Picture 147" descr="s">
          <a:extLst>
            <a:ext uri="{FF2B5EF4-FFF2-40B4-BE49-F238E27FC236}">
              <a16:creationId xmlns:a16="http://schemas.microsoft.com/office/drawing/2014/main" xmlns="" id="{699189D8-C848-4AA4-80D7-18FC25474E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3" name="Picture 148" descr="s">
          <a:extLst>
            <a:ext uri="{FF2B5EF4-FFF2-40B4-BE49-F238E27FC236}">
              <a16:creationId xmlns:a16="http://schemas.microsoft.com/office/drawing/2014/main" xmlns="" id="{3803FCA3-F4D7-4BFC-8EAB-92B67396E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4" name="Picture 149" descr="s">
          <a:extLst>
            <a:ext uri="{FF2B5EF4-FFF2-40B4-BE49-F238E27FC236}">
              <a16:creationId xmlns:a16="http://schemas.microsoft.com/office/drawing/2014/main" xmlns="" id="{F2C38860-5AC9-41F3-9AF9-167E5ACB7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5" name="Picture 150" descr="s">
          <a:extLst>
            <a:ext uri="{FF2B5EF4-FFF2-40B4-BE49-F238E27FC236}">
              <a16:creationId xmlns:a16="http://schemas.microsoft.com/office/drawing/2014/main" xmlns="" id="{0A276FA8-B31A-4622-AD16-5B16DFEB49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6" name="Picture 151" descr="s">
          <a:extLst>
            <a:ext uri="{FF2B5EF4-FFF2-40B4-BE49-F238E27FC236}">
              <a16:creationId xmlns:a16="http://schemas.microsoft.com/office/drawing/2014/main" xmlns="" id="{C8620E35-4A42-4337-A7FC-A4B309A105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7" name="Picture 152" descr="s">
          <a:extLst>
            <a:ext uri="{FF2B5EF4-FFF2-40B4-BE49-F238E27FC236}">
              <a16:creationId xmlns:a16="http://schemas.microsoft.com/office/drawing/2014/main" xmlns="" id="{10C96B89-69F5-43DA-81AB-932E4986A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8" name="Picture 153" descr="s">
          <a:extLst>
            <a:ext uri="{FF2B5EF4-FFF2-40B4-BE49-F238E27FC236}">
              <a16:creationId xmlns:a16="http://schemas.microsoft.com/office/drawing/2014/main" xmlns="" id="{39F401B7-FB06-4AED-959B-6657EF55B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79" name="Picture 154" descr="s">
          <a:extLst>
            <a:ext uri="{FF2B5EF4-FFF2-40B4-BE49-F238E27FC236}">
              <a16:creationId xmlns:a16="http://schemas.microsoft.com/office/drawing/2014/main" xmlns="" id="{9CB49A26-ADA8-4906-9158-5391F459FA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0" name="Picture 155" descr="s">
          <a:extLst>
            <a:ext uri="{FF2B5EF4-FFF2-40B4-BE49-F238E27FC236}">
              <a16:creationId xmlns:a16="http://schemas.microsoft.com/office/drawing/2014/main" xmlns="" id="{5B5C3708-078F-465D-85EB-A3C8636E7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1" name="Picture 156" descr="s">
          <a:extLst>
            <a:ext uri="{FF2B5EF4-FFF2-40B4-BE49-F238E27FC236}">
              <a16:creationId xmlns:a16="http://schemas.microsoft.com/office/drawing/2014/main" xmlns="" id="{7AEECCF7-3C94-49DC-8453-E31C7302D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2" name="Picture 157" descr="s">
          <a:extLst>
            <a:ext uri="{FF2B5EF4-FFF2-40B4-BE49-F238E27FC236}">
              <a16:creationId xmlns:a16="http://schemas.microsoft.com/office/drawing/2014/main" xmlns="" id="{0B498833-1DFD-4092-831C-6199A4350B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3" name="Picture 158" descr="s">
          <a:extLst>
            <a:ext uri="{FF2B5EF4-FFF2-40B4-BE49-F238E27FC236}">
              <a16:creationId xmlns:a16="http://schemas.microsoft.com/office/drawing/2014/main" xmlns="" id="{7AB84A68-F10C-4DC7-9DF7-DE41C47D4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4" name="Picture 159" descr="s">
          <a:extLst>
            <a:ext uri="{FF2B5EF4-FFF2-40B4-BE49-F238E27FC236}">
              <a16:creationId xmlns:a16="http://schemas.microsoft.com/office/drawing/2014/main" xmlns="" id="{0A36641F-FBFE-4EB6-B76F-1498307E14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5" name="Picture 160" descr="s">
          <a:extLst>
            <a:ext uri="{FF2B5EF4-FFF2-40B4-BE49-F238E27FC236}">
              <a16:creationId xmlns:a16="http://schemas.microsoft.com/office/drawing/2014/main" xmlns="" id="{8C07770C-88D1-4C37-B7D0-89EBCEE24F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7620</xdr:colOff>
      <xdr:row>3</xdr:row>
      <xdr:rowOff>7620</xdr:rowOff>
    </xdr:to>
    <xdr:pic>
      <xdr:nvPicPr>
        <xdr:cNvPr id="386" name="Picture 161" descr="s">
          <a:extLst>
            <a:ext uri="{FF2B5EF4-FFF2-40B4-BE49-F238E27FC236}">
              <a16:creationId xmlns:a16="http://schemas.microsoft.com/office/drawing/2014/main" xmlns="" id="{2B5F63FC-812B-4894-980B-E76A0104A6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195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87" name="Picture 1" descr="s">
          <a:extLst>
            <a:ext uri="{FF2B5EF4-FFF2-40B4-BE49-F238E27FC236}">
              <a16:creationId xmlns:a16="http://schemas.microsoft.com/office/drawing/2014/main" xmlns="" id="{EEEF3530-1A6B-4047-B222-2EA6AB187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88" name="Picture 2" descr="s">
          <a:extLst>
            <a:ext uri="{FF2B5EF4-FFF2-40B4-BE49-F238E27FC236}">
              <a16:creationId xmlns:a16="http://schemas.microsoft.com/office/drawing/2014/main" xmlns="" id="{52584DD3-C784-49D7-9F4A-00AD2C2F5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89" name="Picture 3" descr="s">
          <a:extLst>
            <a:ext uri="{FF2B5EF4-FFF2-40B4-BE49-F238E27FC236}">
              <a16:creationId xmlns:a16="http://schemas.microsoft.com/office/drawing/2014/main" xmlns="" id="{2FAB3B8A-575C-4E5D-B2C6-3CB5C36A5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0" name="Picture 4" descr="s">
          <a:extLst>
            <a:ext uri="{FF2B5EF4-FFF2-40B4-BE49-F238E27FC236}">
              <a16:creationId xmlns:a16="http://schemas.microsoft.com/office/drawing/2014/main" xmlns="" id="{D46DC803-7C59-4E30-B72F-30527520F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1" name="Picture 5" descr="s">
          <a:extLst>
            <a:ext uri="{FF2B5EF4-FFF2-40B4-BE49-F238E27FC236}">
              <a16:creationId xmlns:a16="http://schemas.microsoft.com/office/drawing/2014/main" xmlns="" id="{AF7CF094-282F-43DD-8AD6-AC3F3C46A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2" name="Picture 6" descr="s">
          <a:extLst>
            <a:ext uri="{FF2B5EF4-FFF2-40B4-BE49-F238E27FC236}">
              <a16:creationId xmlns:a16="http://schemas.microsoft.com/office/drawing/2014/main" xmlns="" id="{DBF9D70F-6AA4-45EA-83AC-DC06A03A1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3" name="Picture 7" descr="s">
          <a:extLst>
            <a:ext uri="{FF2B5EF4-FFF2-40B4-BE49-F238E27FC236}">
              <a16:creationId xmlns:a16="http://schemas.microsoft.com/office/drawing/2014/main" xmlns="" id="{AF9C404E-3736-4A00-814D-5A0396C22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4" name="Picture 8" descr="s">
          <a:extLst>
            <a:ext uri="{FF2B5EF4-FFF2-40B4-BE49-F238E27FC236}">
              <a16:creationId xmlns:a16="http://schemas.microsoft.com/office/drawing/2014/main" xmlns="" id="{0B95F659-A302-4682-A8FD-D4953A9797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5" name="Picture 9" descr="s">
          <a:extLst>
            <a:ext uri="{FF2B5EF4-FFF2-40B4-BE49-F238E27FC236}">
              <a16:creationId xmlns:a16="http://schemas.microsoft.com/office/drawing/2014/main" xmlns="" id="{27D1685E-08CA-4773-82B2-BEFC89946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6" name="Picture 10" descr="s">
          <a:extLst>
            <a:ext uri="{FF2B5EF4-FFF2-40B4-BE49-F238E27FC236}">
              <a16:creationId xmlns:a16="http://schemas.microsoft.com/office/drawing/2014/main" xmlns="" id="{E581A599-62B7-454D-8044-28EDCAD45D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7" name="Picture 11" descr="s">
          <a:extLst>
            <a:ext uri="{FF2B5EF4-FFF2-40B4-BE49-F238E27FC236}">
              <a16:creationId xmlns:a16="http://schemas.microsoft.com/office/drawing/2014/main" xmlns="" id="{AC8BFCF2-ADF2-405A-8488-0F5134BE3E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8" name="Picture 12" descr="s">
          <a:extLst>
            <a:ext uri="{FF2B5EF4-FFF2-40B4-BE49-F238E27FC236}">
              <a16:creationId xmlns:a16="http://schemas.microsoft.com/office/drawing/2014/main" xmlns="" id="{9CF78833-1F1E-4EB1-B93E-3EF3B05479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399" name="Picture 13" descr="s">
          <a:extLst>
            <a:ext uri="{FF2B5EF4-FFF2-40B4-BE49-F238E27FC236}">
              <a16:creationId xmlns:a16="http://schemas.microsoft.com/office/drawing/2014/main" xmlns="" id="{89216367-C90E-4101-9CEB-9564F8CC0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0" name="Picture 14" descr="s">
          <a:extLst>
            <a:ext uri="{FF2B5EF4-FFF2-40B4-BE49-F238E27FC236}">
              <a16:creationId xmlns:a16="http://schemas.microsoft.com/office/drawing/2014/main" xmlns="" id="{E1C22194-8367-4D84-8795-D10C9B26B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1" name="Picture 15" descr="s">
          <a:extLst>
            <a:ext uri="{FF2B5EF4-FFF2-40B4-BE49-F238E27FC236}">
              <a16:creationId xmlns:a16="http://schemas.microsoft.com/office/drawing/2014/main" xmlns="" id="{5A37E7EE-499A-4EE1-85DB-83601FF796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2" name="Picture 16" descr="s">
          <a:extLst>
            <a:ext uri="{FF2B5EF4-FFF2-40B4-BE49-F238E27FC236}">
              <a16:creationId xmlns:a16="http://schemas.microsoft.com/office/drawing/2014/main" xmlns="" id="{E8F47797-055C-453F-B247-81696B4D03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3" name="Picture 17" descr="s">
          <a:extLst>
            <a:ext uri="{FF2B5EF4-FFF2-40B4-BE49-F238E27FC236}">
              <a16:creationId xmlns:a16="http://schemas.microsoft.com/office/drawing/2014/main" xmlns="" id="{1AC4B9DE-1106-4DC6-BC17-5E8E0D09C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4" name="Picture 18" descr="s">
          <a:extLst>
            <a:ext uri="{FF2B5EF4-FFF2-40B4-BE49-F238E27FC236}">
              <a16:creationId xmlns:a16="http://schemas.microsoft.com/office/drawing/2014/main" xmlns="" id="{2E3F37FC-3DA4-494D-A9BE-3C170BC544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5" name="Picture 19" descr="s">
          <a:extLst>
            <a:ext uri="{FF2B5EF4-FFF2-40B4-BE49-F238E27FC236}">
              <a16:creationId xmlns:a16="http://schemas.microsoft.com/office/drawing/2014/main" xmlns="" id="{B21B2F1A-211F-47C6-81E7-0D7A8364A2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6" name="Picture 20" descr="s">
          <a:extLst>
            <a:ext uri="{FF2B5EF4-FFF2-40B4-BE49-F238E27FC236}">
              <a16:creationId xmlns:a16="http://schemas.microsoft.com/office/drawing/2014/main" xmlns="" id="{5D1EB12C-6644-4EB1-8B0E-F538A2B1EF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7" name="Picture 21" descr="s">
          <a:extLst>
            <a:ext uri="{FF2B5EF4-FFF2-40B4-BE49-F238E27FC236}">
              <a16:creationId xmlns:a16="http://schemas.microsoft.com/office/drawing/2014/main" xmlns="" id="{D046DC70-385B-420C-BAF3-03EF92A220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8" name="Picture 22" descr="s">
          <a:extLst>
            <a:ext uri="{FF2B5EF4-FFF2-40B4-BE49-F238E27FC236}">
              <a16:creationId xmlns:a16="http://schemas.microsoft.com/office/drawing/2014/main" xmlns="" id="{0B5BF766-BE26-4AF7-846E-4CC220B27B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09" name="Picture 23" descr="s">
          <a:extLst>
            <a:ext uri="{FF2B5EF4-FFF2-40B4-BE49-F238E27FC236}">
              <a16:creationId xmlns:a16="http://schemas.microsoft.com/office/drawing/2014/main" xmlns="" id="{DA724A24-C3DE-4DFD-A39E-8089A9977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0" name="Picture 24" descr="s">
          <a:extLst>
            <a:ext uri="{FF2B5EF4-FFF2-40B4-BE49-F238E27FC236}">
              <a16:creationId xmlns:a16="http://schemas.microsoft.com/office/drawing/2014/main" xmlns="" id="{2CF7EDC9-BCE6-4277-906D-C708C0C6A0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1" name="Picture 25" descr="s">
          <a:extLst>
            <a:ext uri="{FF2B5EF4-FFF2-40B4-BE49-F238E27FC236}">
              <a16:creationId xmlns:a16="http://schemas.microsoft.com/office/drawing/2014/main" xmlns="" id="{7FD2F319-25AB-4A83-AFB8-AAEB8728B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2" name="Picture 26" descr="s">
          <a:extLst>
            <a:ext uri="{FF2B5EF4-FFF2-40B4-BE49-F238E27FC236}">
              <a16:creationId xmlns:a16="http://schemas.microsoft.com/office/drawing/2014/main" xmlns="" id="{B935FD20-F306-4405-8A7D-FC422B31D5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3" name="Picture 27" descr="s">
          <a:extLst>
            <a:ext uri="{FF2B5EF4-FFF2-40B4-BE49-F238E27FC236}">
              <a16:creationId xmlns:a16="http://schemas.microsoft.com/office/drawing/2014/main" xmlns="" id="{6507B5AA-9E2E-48AD-9808-E7A54FB08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4" name="Picture 28" descr="s">
          <a:extLst>
            <a:ext uri="{FF2B5EF4-FFF2-40B4-BE49-F238E27FC236}">
              <a16:creationId xmlns:a16="http://schemas.microsoft.com/office/drawing/2014/main" xmlns="" id="{C6ACDD48-44E1-4D7F-9B49-D6ABBA9B2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5" name="Picture 29" descr="s">
          <a:extLst>
            <a:ext uri="{FF2B5EF4-FFF2-40B4-BE49-F238E27FC236}">
              <a16:creationId xmlns:a16="http://schemas.microsoft.com/office/drawing/2014/main" xmlns="" id="{EFDCCDA9-26C9-4D31-9E23-E9C42C473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6" name="Picture 30" descr="s">
          <a:extLst>
            <a:ext uri="{FF2B5EF4-FFF2-40B4-BE49-F238E27FC236}">
              <a16:creationId xmlns:a16="http://schemas.microsoft.com/office/drawing/2014/main" xmlns="" id="{AE59DC83-E085-4605-AB4B-678E711B9F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7" name="Picture 31" descr="s">
          <a:extLst>
            <a:ext uri="{FF2B5EF4-FFF2-40B4-BE49-F238E27FC236}">
              <a16:creationId xmlns:a16="http://schemas.microsoft.com/office/drawing/2014/main" xmlns="" id="{BE225402-B872-44FD-873A-8590AA9EA6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7620</xdr:colOff>
      <xdr:row>18</xdr:row>
      <xdr:rowOff>7620</xdr:rowOff>
    </xdr:to>
    <xdr:pic>
      <xdr:nvPicPr>
        <xdr:cNvPr id="418" name="Picture 32" descr="s">
          <a:extLst>
            <a:ext uri="{FF2B5EF4-FFF2-40B4-BE49-F238E27FC236}">
              <a16:creationId xmlns:a16="http://schemas.microsoft.com/office/drawing/2014/main" xmlns="" id="{46CA3ED2-FC5D-4C8E-AEAA-57969DF818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72000"/>
          <a:ext cx="7620" cy="7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878474</xdr:colOff>
      <xdr:row>1</xdr:row>
      <xdr:rowOff>1</xdr:rowOff>
    </xdr:from>
    <xdr:to>
      <xdr:col>21</xdr:col>
      <xdr:colOff>653142</xdr:colOff>
      <xdr:row>15</xdr:row>
      <xdr:rowOff>32657</xdr:rowOff>
    </xdr:to>
    <xdr:graphicFrame macro="">
      <xdr:nvGraphicFramePr>
        <xdr:cNvPr id="4" name="Диаграмма 2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21770</xdr:colOff>
      <xdr:row>19</xdr:row>
      <xdr:rowOff>21771</xdr:rowOff>
    </xdr:from>
    <xdr:to>
      <xdr:col>5</xdr:col>
      <xdr:colOff>1589314</xdr:colOff>
      <xdr:row>38</xdr:row>
      <xdr:rowOff>65315</xdr:rowOff>
    </xdr:to>
    <xdr:graphicFrame macro="">
      <xdr:nvGraphicFramePr>
        <xdr:cNvPr id="5" name="Диаграмма 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10886</xdr:colOff>
      <xdr:row>1</xdr:row>
      <xdr:rowOff>21772</xdr:rowOff>
    </xdr:from>
    <xdr:to>
      <xdr:col>17</xdr:col>
      <xdr:colOff>740227</xdr:colOff>
      <xdr:row>11</xdr:row>
      <xdr:rowOff>3266</xdr:rowOff>
    </xdr:to>
    <xdr:graphicFrame macro="">
      <xdr:nvGraphicFramePr>
        <xdr:cNvPr id="8" name="Диаграмма 2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10885</xdr:colOff>
      <xdr:row>20</xdr:row>
      <xdr:rowOff>0</xdr:rowOff>
    </xdr:from>
    <xdr:to>
      <xdr:col>13</xdr:col>
      <xdr:colOff>76199</xdr:colOff>
      <xdr:row>31</xdr:row>
      <xdr:rowOff>0</xdr:rowOff>
    </xdr:to>
    <xdr:graphicFrame macro="">
      <xdr:nvGraphicFramePr>
        <xdr:cNvPr id="5" name="Диаграмма 31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&#1084;&#1073;2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st\d\Documents%20and%20Settings\gavrylyuk\&#1056;&#1072;&#1073;&#1086;&#1095;&#1080;&#1081;%20&#1089;&#1090;&#1086;&#1083;\&#1040;&#1085;&#1072;&#1089;&#1090;&#1072;&#1089;&#1080;&#1103;%20&#1043;&#1072;&#1074;&#1088;&#1080;&#1083;&#1102;&#1082;\&#1040;&#1085;&#1072;&#1083;&#1110;&#1090;&#1080;&#1082;&#1072;%20&#1087;&#1091;&#1073;&#1083;&#1110;&#1095;&#1085;&#1080;&#1093;%20&#1030;&#1057;&#1030;\&#1040;&#1085;&#1072;&#1083;&#1110;&#1090;&#1080;&#1082;&#1072;%20&#1074;&#1110;&#1076;&#1082;&#1088;&#1080;&#1090;&#1080;&#1093;%20&#1092;&#1086;&#1085;&#1076;&#1110;&#1074;\&#1058;&#1080;&#1078;&#1085;&#1077;&#1074;&#1072;%20&#1072;&#1085;&#1072;&#1083;&#1110;&#1090;&#1080;&#1082;&#1072;\2009\10.2009\15-21.10.09\&#1058;&#1080;&#1078;&#1085;&#1077;&#1074;&#1072;_15-21.10.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76;17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7;%20&#1050;&#1041;&#1059;%20&#1079;&#1072;%2098%20&#10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90;16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&#1052;&#1086;&#1080;%20&#1076;&#1086;&#1082;&#1091;&#1084;&#1077;&#1085;&#1090;&#1099;\&#1040;&#1088;&#1093;&#1110;&#1074;\&#1090;17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bu-100\VOL3\GROST\BULET\TEIM\&#1058;&#1040;&#1053;&#1071;\&#1052;&#1072;&#1082;&#1077;&#1090;&#1080;%20&#1090;&#1072;&#1073;&#1083;&#1080;&#1094;&#1100;%20&#1074;%20&#1073;&#1102;&#1083;&#1077;&#1090;&#1077;&#1085;&#1100;\&#1085;&#1072;%202001%20&#1088;&#1110;&#108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  <sheetName val="Доходність (2)"/>
    </sheetNames>
    <sheetDataSet>
      <sheetData sheetId="0" refreshError="1"/>
      <sheetData sheetId="1" refreshError="1"/>
      <sheetData sheetId="2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_інф"/>
      <sheetName val="All"/>
      <sheetName val="Усі (ВЧА кіл-ть і вартість ІС)"/>
      <sheetName val="Щоденний притік-відтік капіталу"/>
      <sheetName val="Золото+депози_рік_2006-2009"/>
      <sheetName val="Золото+депози+ПФТС_місяць"/>
      <sheetName val="Золото+депози+ПФТС_2009"/>
      <sheetName val="табл1"/>
      <sheetName val="табл2"/>
      <sheetName val="рис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
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16-17"/>
      <sheetName val="д17-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5" refreshError="1"/>
      <sheetData sheetId="6" refreshError="1"/>
      <sheetData sheetId="7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omberg.com/markets/stocks/world-index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uaib.com.ua/analituaib/rankings/ici.html" TargetMode="External"/><Relationship Id="rId1" Type="http://schemas.openxmlformats.org/officeDocument/2006/relationships/hyperlink" Target="http://www.uaib.com.ua/analituaib/rankings/kua.html" TargetMode="External"/><Relationship Id="rId4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70C0"/>
  </sheetPr>
  <dimension ref="A1:M29"/>
  <sheetViews>
    <sheetView tabSelected="1" zoomScale="70" zoomScaleNormal="70" workbookViewId="0">
      <pane ySplit="1" topLeftCell="A2" activePane="bottomLeft" state="frozen"/>
      <selection pane="bottomLeft" sqref="A1:XFD1"/>
    </sheetView>
  </sheetViews>
  <sheetFormatPr defaultColWidth="9.109375" defaultRowHeight="13.2" outlineLevelCol="1"/>
  <cols>
    <col min="1" max="1" width="40.33203125" style="35" customWidth="1"/>
    <col min="2" max="2" width="12.6640625" style="35" hidden="1" customWidth="1" outlineLevel="1"/>
    <col min="3" max="3" width="0.33203125" style="35" customWidth="1" outlineLevel="1"/>
    <col min="4" max="4" width="12.6640625" style="6" customWidth="1"/>
    <col min="5" max="5" width="12.6640625" style="18" customWidth="1"/>
    <col min="6" max="6" width="12.44140625" style="188" hidden="1" customWidth="1" outlineLevel="1"/>
    <col min="7" max="7" width="12.33203125" style="188" customWidth="1" collapsed="1"/>
    <col min="8" max="8" width="12.33203125" style="35" customWidth="1" outlineLevel="1"/>
    <col min="9" max="9" width="12.33203125" style="35" customWidth="1"/>
    <col min="10" max="10" width="9.109375" style="35"/>
    <col min="11" max="11" width="40.5546875" style="35" bestFit="1" customWidth="1"/>
    <col min="12" max="16384" width="9.109375" style="35"/>
  </cols>
  <sheetData>
    <row r="1" spans="1:13" s="269" customFormat="1" ht="24.6" customHeight="1" thickBot="1">
      <c r="A1" s="268" t="s">
        <v>49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3" ht="36.6" customHeight="1" thickBot="1">
      <c r="A2" s="248" t="s">
        <v>48</v>
      </c>
      <c r="B2" s="12" t="s">
        <v>35</v>
      </c>
      <c r="C2" s="12">
        <v>43465</v>
      </c>
      <c r="D2" s="12">
        <v>43555</v>
      </c>
      <c r="E2" s="12" t="s">
        <v>36</v>
      </c>
      <c r="F2" s="181" t="s">
        <v>135</v>
      </c>
      <c r="G2" s="181" t="s">
        <v>47</v>
      </c>
      <c r="H2" s="181" t="s">
        <v>46</v>
      </c>
      <c r="I2" s="182" t="s">
        <v>69</v>
      </c>
      <c r="J2" s="10"/>
      <c r="K2" s="11" t="s">
        <v>24</v>
      </c>
      <c r="L2" s="12" t="s">
        <v>34</v>
      </c>
      <c r="M2" s="10" t="s">
        <v>28</v>
      </c>
    </row>
    <row r="3" spans="1:13" s="24" customFormat="1" ht="19.2" customHeight="1">
      <c r="A3" s="249" t="s">
        <v>50</v>
      </c>
      <c r="B3" s="61">
        <v>1124.8399999999999</v>
      </c>
      <c r="C3" s="61">
        <v>1066.1300000000001</v>
      </c>
      <c r="D3" s="61">
        <v>1198.1099999999999</v>
      </c>
      <c r="E3" s="61">
        <v>1388.07</v>
      </c>
      <c r="F3" s="238">
        <v>0.12379353362160317</v>
      </c>
      <c r="G3" s="238">
        <f t="shared" ref="G3:G20" si="0">E3/D3-1</f>
        <v>0.15854971580238875</v>
      </c>
      <c r="H3" s="238">
        <f t="shared" ref="H3:H20" si="1">E3/C3-1</f>
        <v>0.30197067899787067</v>
      </c>
      <c r="I3" s="238">
        <f t="shared" ref="I3:I20" si="2">E3/B3-1</f>
        <v>0.23401550442729646</v>
      </c>
      <c r="J3" s="239"/>
      <c r="K3" s="13" t="s">
        <v>1</v>
      </c>
      <c r="L3" s="240">
        <v>-5.5635339472821954E-2</v>
      </c>
      <c r="M3" s="240">
        <v>0.17118772290068107</v>
      </c>
    </row>
    <row r="4" spans="1:13" s="24" customFormat="1" ht="19.2" customHeight="1">
      <c r="A4" s="250" t="s">
        <v>51</v>
      </c>
      <c r="B4" s="61">
        <v>2253.6</v>
      </c>
      <c r="C4" s="61">
        <v>2369.33</v>
      </c>
      <c r="D4" s="61">
        <v>2497.1</v>
      </c>
      <c r="E4" s="61">
        <v>2779.66</v>
      </c>
      <c r="F4" s="25">
        <v>5.3926637488235007E-2</v>
      </c>
      <c r="G4" s="25">
        <f t="shared" si="0"/>
        <v>0.11315526010171806</v>
      </c>
      <c r="H4" s="25">
        <f t="shared" si="1"/>
        <v>0.1731839802813453</v>
      </c>
      <c r="I4" s="25">
        <f t="shared" si="2"/>
        <v>0.23343095491657784</v>
      </c>
      <c r="J4" s="31"/>
      <c r="K4" s="13" t="s">
        <v>4</v>
      </c>
      <c r="L4" s="25">
        <v>-4.1355542791499111E-2</v>
      </c>
      <c r="M4" s="25">
        <v>4.5520985591981589E-2</v>
      </c>
    </row>
    <row r="5" spans="1:13" s="24" customFormat="1" ht="19.2" customHeight="1">
      <c r="A5" s="250" t="s">
        <v>52</v>
      </c>
      <c r="B5" s="61">
        <v>71.64</v>
      </c>
      <c r="C5" s="61">
        <v>65.989999999999995</v>
      </c>
      <c r="D5" s="61">
        <v>65.2</v>
      </c>
      <c r="E5" s="61">
        <v>70.92</v>
      </c>
      <c r="F5" s="25">
        <v>-1.197151083497483E-2</v>
      </c>
      <c r="G5" s="25">
        <f t="shared" si="0"/>
        <v>8.7730061349693189E-2</v>
      </c>
      <c r="H5" s="25">
        <f t="shared" si="1"/>
        <v>7.4708289134717498E-2</v>
      </c>
      <c r="I5" s="25">
        <f t="shared" si="2"/>
        <v>-1.005025125628134E-2</v>
      </c>
      <c r="J5" s="31"/>
      <c r="K5" s="13" t="s">
        <v>10</v>
      </c>
      <c r="L5" s="25">
        <v>-3.0403525346516802E-2</v>
      </c>
      <c r="M5" s="25">
        <v>6.5267775257893179E-2</v>
      </c>
    </row>
    <row r="6" spans="1:13" s="24" customFormat="1" ht="19.2" customHeight="1">
      <c r="A6" s="250" t="s">
        <v>53</v>
      </c>
      <c r="B6" s="61">
        <v>12348.61</v>
      </c>
      <c r="C6" s="61">
        <v>10558.96</v>
      </c>
      <c r="D6" s="61">
        <v>11526.04</v>
      </c>
      <c r="E6" s="61">
        <v>12271.03</v>
      </c>
      <c r="F6" s="25">
        <v>9.158856554054573E-2</v>
      </c>
      <c r="G6" s="25">
        <f t="shared" si="0"/>
        <v>6.4635382143390041E-2</v>
      </c>
      <c r="H6" s="25">
        <f t="shared" si="1"/>
        <v>0.16214380961761399</v>
      </c>
      <c r="I6" s="25">
        <f t="shared" si="2"/>
        <v>-6.282488474411263E-3</v>
      </c>
      <c r="J6" s="31"/>
      <c r="K6" s="13" t="s">
        <v>12</v>
      </c>
      <c r="L6" s="25">
        <v>-1.4799307158081532E-2</v>
      </c>
      <c r="M6" s="25">
        <v>9.3510216086325482E-3</v>
      </c>
    </row>
    <row r="7" spans="1:13" s="241" customFormat="1" ht="19.2" customHeight="1">
      <c r="A7" s="249" t="s">
        <v>54</v>
      </c>
      <c r="B7" s="61">
        <v>70609</v>
      </c>
      <c r="C7" s="61">
        <v>87887.26</v>
      </c>
      <c r="D7" s="61">
        <v>95414.55</v>
      </c>
      <c r="E7" s="61">
        <v>100724</v>
      </c>
      <c r="F7" s="25">
        <v>8.5647111993251368E-2</v>
      </c>
      <c r="G7" s="25">
        <f t="shared" si="0"/>
        <v>5.5646125250289336E-2</v>
      </c>
      <c r="H7" s="25">
        <f t="shared" si="1"/>
        <v>0.1460591671648428</v>
      </c>
      <c r="I7" s="25">
        <f t="shared" si="2"/>
        <v>0.42650370349388878</v>
      </c>
      <c r="J7" s="31"/>
      <c r="K7" s="17" t="s">
        <v>3</v>
      </c>
      <c r="L7" s="25">
        <v>6.2416856512435004E-3</v>
      </c>
      <c r="M7" s="25">
        <v>-4.1918536335459722E-2</v>
      </c>
    </row>
    <row r="8" spans="1:13" s="24" customFormat="1" ht="19.2" customHeight="1">
      <c r="A8" s="249" t="s">
        <v>55</v>
      </c>
      <c r="B8" s="61">
        <v>2699.63</v>
      </c>
      <c r="C8" s="61">
        <v>2485.7399999999998</v>
      </c>
      <c r="D8" s="61">
        <v>2834.4</v>
      </c>
      <c r="E8" s="61">
        <v>2924.92</v>
      </c>
      <c r="F8" s="25">
        <v>0.14026406623379772</v>
      </c>
      <c r="G8" s="25">
        <f t="shared" si="0"/>
        <v>3.1936212249506157E-2</v>
      </c>
      <c r="H8" s="25">
        <f t="shared" si="1"/>
        <v>0.17667978147352503</v>
      </c>
      <c r="I8" s="25">
        <f t="shared" si="2"/>
        <v>8.3452176779780896E-2</v>
      </c>
      <c r="J8" s="31"/>
      <c r="K8" s="13" t="s">
        <v>6</v>
      </c>
      <c r="L8" s="25">
        <v>9.9650100125860952E-3</v>
      </c>
      <c r="M8" s="25">
        <v>8.9527586609121634E-2</v>
      </c>
    </row>
    <row r="9" spans="1:13" s="24" customFormat="1" ht="19.2" customHeight="1">
      <c r="A9" s="13" t="s">
        <v>56</v>
      </c>
      <c r="B9" s="61">
        <v>55369.26</v>
      </c>
      <c r="C9" s="61">
        <v>52444.89</v>
      </c>
      <c r="D9" s="61">
        <v>56462.55</v>
      </c>
      <c r="E9" s="61">
        <v>58066.65</v>
      </c>
      <c r="F9" s="25">
        <v>7.6607272891601186E-2</v>
      </c>
      <c r="G9" s="25">
        <f t="shared" si="0"/>
        <v>2.840998148330165E-2</v>
      </c>
      <c r="H9" s="25">
        <f t="shared" si="1"/>
        <v>0.10719366557923959</v>
      </c>
      <c r="I9" s="25">
        <f t="shared" si="2"/>
        <v>4.871638161680325E-2</v>
      </c>
      <c r="J9" s="242"/>
      <c r="K9" s="13" t="s">
        <v>22</v>
      </c>
      <c r="L9" s="25">
        <v>1.6916717382016389E-2</v>
      </c>
      <c r="M9" s="25">
        <v>-2.8781018383062018E-2</v>
      </c>
    </row>
    <row r="10" spans="1:13" s="24" customFormat="1" ht="19.2" customHeight="1">
      <c r="A10" s="249" t="s">
        <v>57</v>
      </c>
      <c r="B10" s="61">
        <v>5327.2</v>
      </c>
      <c r="C10" s="61">
        <v>4678.74</v>
      </c>
      <c r="D10" s="61">
        <v>5350.53</v>
      </c>
      <c r="E10" s="61">
        <v>5493.61</v>
      </c>
      <c r="F10" s="25">
        <v>0.1435835288988061</v>
      </c>
      <c r="G10" s="25">
        <f t="shared" si="0"/>
        <v>2.6741276097881794E-2</v>
      </c>
      <c r="H10" s="25">
        <f t="shared" si="1"/>
        <v>0.17416441178607922</v>
      </c>
      <c r="I10" s="25">
        <f t="shared" si="2"/>
        <v>3.1237798468238376E-2</v>
      </c>
      <c r="J10" s="31"/>
      <c r="K10" s="13" t="s">
        <v>14</v>
      </c>
      <c r="L10" s="25">
        <v>1.9075072149695282E-2</v>
      </c>
      <c r="M10" s="25">
        <v>-3.977706169988493E-3</v>
      </c>
    </row>
    <row r="11" spans="1:13" s="24" customFormat="1" ht="19.2" customHeight="1">
      <c r="A11" s="249" t="s">
        <v>58</v>
      </c>
      <c r="B11" s="61">
        <v>35217.11</v>
      </c>
      <c r="C11" s="61">
        <v>36076.720000000001</v>
      </c>
      <c r="D11" s="61">
        <v>38672.910000000003</v>
      </c>
      <c r="E11" s="61">
        <v>39586.410000000003</v>
      </c>
      <c r="F11" s="25">
        <v>7.1963027681008818E-2</v>
      </c>
      <c r="G11" s="25">
        <f t="shared" si="0"/>
        <v>2.3621185992985794E-2</v>
      </c>
      <c r="H11" s="25">
        <f t="shared" si="1"/>
        <v>9.7284065735466108E-2</v>
      </c>
      <c r="I11" s="25">
        <f t="shared" si="2"/>
        <v>0.12406753421845251</v>
      </c>
      <c r="J11" s="31"/>
      <c r="K11" s="13" t="s">
        <v>9</v>
      </c>
      <c r="L11" s="25">
        <v>2.3059407574932633E-2</v>
      </c>
      <c r="M11" s="25">
        <v>9.9885187533248709E-2</v>
      </c>
    </row>
    <row r="12" spans="1:13" s="24" customFormat="1" ht="19.2" customHeight="1">
      <c r="A12" s="249" t="s">
        <v>59</v>
      </c>
      <c r="B12" s="61">
        <v>24117.59</v>
      </c>
      <c r="C12" s="61">
        <v>23062.400000000001</v>
      </c>
      <c r="D12" s="61">
        <v>25928.68</v>
      </c>
      <c r="E12" s="61">
        <v>26526.58</v>
      </c>
      <c r="F12" s="25">
        <v>0.12428368253087263</v>
      </c>
      <c r="G12" s="25">
        <f t="shared" si="0"/>
        <v>2.3059407574932633E-2</v>
      </c>
      <c r="H12" s="25">
        <f t="shared" si="1"/>
        <v>0.15020899819619804</v>
      </c>
      <c r="I12" s="25">
        <f t="shared" si="2"/>
        <v>9.9885187533248709E-2</v>
      </c>
      <c r="J12" s="31"/>
      <c r="K12" s="13" t="s">
        <v>23</v>
      </c>
      <c r="L12" s="25">
        <v>2.3621185992985794E-2</v>
      </c>
      <c r="M12" s="25">
        <v>0.12406753421845251</v>
      </c>
    </row>
    <row r="13" spans="1:13" s="24" customFormat="1" ht="19.2" customHeight="1">
      <c r="A13" s="249" t="s">
        <v>60</v>
      </c>
      <c r="B13" s="61">
        <v>95954.8</v>
      </c>
      <c r="C13" s="61">
        <v>90435.33</v>
      </c>
      <c r="D13" s="61">
        <v>93784.18</v>
      </c>
      <c r="E13" s="61">
        <v>95573.119999999995</v>
      </c>
      <c r="F13" s="25">
        <v>3.7030328744308116E-2</v>
      </c>
      <c r="G13" s="25">
        <f t="shared" si="0"/>
        <v>1.9075072149695282E-2</v>
      </c>
      <c r="H13" s="25">
        <f t="shared" si="1"/>
        <v>5.6811757086527859E-2</v>
      </c>
      <c r="I13" s="25">
        <f t="shared" si="2"/>
        <v>-3.977706169988493E-3</v>
      </c>
      <c r="J13" s="31"/>
      <c r="K13" s="13" t="s">
        <v>8</v>
      </c>
      <c r="L13" s="25">
        <v>2.6741276097881794E-2</v>
      </c>
      <c r="M13" s="25">
        <v>3.1237798468238376E-2</v>
      </c>
    </row>
    <row r="14" spans="1:13" s="24" customFormat="1" ht="19.2" customHeight="1">
      <c r="A14" s="249" t="s">
        <v>61</v>
      </c>
      <c r="B14" s="61">
        <v>7621.69</v>
      </c>
      <c r="C14" s="61">
        <v>6733.97</v>
      </c>
      <c r="D14" s="61">
        <v>7279.19</v>
      </c>
      <c r="E14" s="61">
        <v>7402.33</v>
      </c>
      <c r="F14" s="19">
        <v>8.0965611667411563E-2</v>
      </c>
      <c r="G14" s="19">
        <f t="shared" si="0"/>
        <v>1.6916717382016389E-2</v>
      </c>
      <c r="H14" s="19">
        <f t="shared" si="1"/>
        <v>9.9252001419667613E-2</v>
      </c>
      <c r="I14" s="19">
        <f t="shared" si="2"/>
        <v>-2.8781018383062018E-2</v>
      </c>
      <c r="J14" s="31"/>
      <c r="K14" s="17" t="s">
        <v>11</v>
      </c>
      <c r="L14" s="25">
        <v>2.840998148330165E-2</v>
      </c>
      <c r="M14" s="25">
        <v>4.871638161680325E-2</v>
      </c>
    </row>
    <row r="15" spans="1:13" s="24" customFormat="1" ht="19.2" customHeight="1">
      <c r="A15" s="249" t="s">
        <v>62</v>
      </c>
      <c r="B15" s="61">
        <v>2143.25</v>
      </c>
      <c r="C15" s="61">
        <v>2276.63</v>
      </c>
      <c r="D15" s="61">
        <v>2312.09</v>
      </c>
      <c r="E15" s="61">
        <v>2335.13</v>
      </c>
      <c r="F15" s="25">
        <v>1.5575653487830632E-2</v>
      </c>
      <c r="G15" s="25">
        <f t="shared" si="0"/>
        <v>9.9650100125860952E-3</v>
      </c>
      <c r="H15" s="25">
        <f t="shared" si="1"/>
        <v>2.569587504337556E-2</v>
      </c>
      <c r="I15" s="25">
        <f t="shared" si="2"/>
        <v>8.9527586609121634E-2</v>
      </c>
      <c r="J15" s="31"/>
      <c r="K15" s="13" t="s">
        <v>2</v>
      </c>
      <c r="L15" s="19">
        <v>3.1936212249506157E-2</v>
      </c>
      <c r="M15" s="19">
        <v>8.3452176779780896E-2</v>
      </c>
    </row>
    <row r="16" spans="1:13" s="24" customFormat="1" ht="19.2" customHeight="1">
      <c r="A16" s="249" t="s">
        <v>63</v>
      </c>
      <c r="B16" s="61">
        <v>22271.77</v>
      </c>
      <c r="C16" s="61">
        <v>20014.77</v>
      </c>
      <c r="D16" s="61">
        <v>21205.81</v>
      </c>
      <c r="E16" s="61">
        <v>21338.17</v>
      </c>
      <c r="F16" s="19">
        <v>5.9508053302635977E-2</v>
      </c>
      <c r="G16" s="19">
        <f t="shared" si="0"/>
        <v>6.2416856512435004E-3</v>
      </c>
      <c r="H16" s="19">
        <f t="shared" si="1"/>
        <v>6.6121169516312195E-2</v>
      </c>
      <c r="I16" s="19">
        <f t="shared" si="2"/>
        <v>-4.1918536335459722E-2</v>
      </c>
      <c r="J16" s="31"/>
      <c r="K16" s="13" t="s">
        <v>15</v>
      </c>
      <c r="L16" s="25">
        <v>5.5646125250289336E-2</v>
      </c>
      <c r="M16" s="25">
        <v>0.42650370349388878</v>
      </c>
    </row>
    <row r="17" spans="1:13" s="241" customFormat="1" ht="19.2" customHeight="1">
      <c r="A17" s="249" t="s">
        <v>64</v>
      </c>
      <c r="B17" s="61">
        <v>28356.26</v>
      </c>
      <c r="C17" s="61">
        <v>25504.2</v>
      </c>
      <c r="D17" s="61">
        <v>29051.360000000001</v>
      </c>
      <c r="E17" s="61">
        <v>28621.42</v>
      </c>
      <c r="F17" s="25">
        <v>0.13908140619976317</v>
      </c>
      <c r="G17" s="25">
        <f t="shared" si="0"/>
        <v>-1.4799307158081532E-2</v>
      </c>
      <c r="H17" s="25">
        <f t="shared" si="1"/>
        <v>0.12222379059135347</v>
      </c>
      <c r="I17" s="25">
        <f t="shared" si="2"/>
        <v>9.3510216086325482E-3</v>
      </c>
      <c r="J17" s="31"/>
      <c r="K17" s="13" t="s">
        <v>7</v>
      </c>
      <c r="L17" s="25">
        <v>6.4635382143390041E-2</v>
      </c>
      <c r="M17" s="25">
        <v>-6.282488474411263E-3</v>
      </c>
    </row>
    <row r="18" spans="1:13" s="24" customFormat="1" ht="19.2" customHeight="1">
      <c r="A18" s="249" t="s">
        <v>65</v>
      </c>
      <c r="B18" s="61">
        <v>2813.18</v>
      </c>
      <c r="C18" s="61">
        <v>2493.9</v>
      </c>
      <c r="D18" s="61">
        <v>3090.76</v>
      </c>
      <c r="E18" s="61">
        <v>2996.79</v>
      </c>
      <c r="F18" s="25">
        <v>0.23932796022294411</v>
      </c>
      <c r="G18" s="25">
        <f t="shared" si="0"/>
        <v>-3.0403525346516802E-2</v>
      </c>
      <c r="H18" s="25">
        <f t="shared" si="1"/>
        <v>0.2016480211716587</v>
      </c>
      <c r="I18" s="25">
        <f t="shared" si="2"/>
        <v>6.5267775257893179E-2</v>
      </c>
      <c r="J18" s="31"/>
      <c r="K18" s="13" t="s">
        <v>13</v>
      </c>
      <c r="L18" s="25">
        <v>8.7730061349693189E-2</v>
      </c>
      <c r="M18" s="25">
        <v>-1.005025125628134E-2</v>
      </c>
    </row>
    <row r="19" spans="1:13" s="24" customFormat="1" ht="19.2" customHeight="1">
      <c r="A19" s="252" t="s">
        <v>66</v>
      </c>
      <c r="B19" s="62">
        <v>1580.37</v>
      </c>
      <c r="C19" s="62">
        <v>1705.04</v>
      </c>
      <c r="D19" s="62">
        <v>1723.59</v>
      </c>
      <c r="E19" s="62">
        <v>1652.31</v>
      </c>
      <c r="F19" s="25">
        <v>1.0879510158119388E-2</v>
      </c>
      <c r="G19" s="25">
        <f t="shared" si="0"/>
        <v>-4.1355542791499111E-2</v>
      </c>
      <c r="H19" s="25">
        <f t="shared" si="1"/>
        <v>-3.09259606812744E-2</v>
      </c>
      <c r="I19" s="25">
        <f t="shared" si="2"/>
        <v>4.5520985591981589E-2</v>
      </c>
      <c r="J19" s="31"/>
      <c r="K19" s="13" t="s">
        <v>5</v>
      </c>
      <c r="L19" s="25">
        <v>0.11315526010171806</v>
      </c>
      <c r="M19" s="25">
        <v>0.23343095491657784</v>
      </c>
    </row>
    <row r="20" spans="1:13" s="18" customFormat="1" ht="19.2" customHeight="1" thickBot="1">
      <c r="A20" s="251" t="s">
        <v>67</v>
      </c>
      <c r="B20" s="191">
        <v>462.65</v>
      </c>
      <c r="C20" s="191">
        <v>559.35670000000005</v>
      </c>
      <c r="D20" s="191">
        <v>573.77200000000005</v>
      </c>
      <c r="E20" s="191">
        <v>541.85</v>
      </c>
      <c r="F20" s="26">
        <v>2.5771211822438245E-2</v>
      </c>
      <c r="G20" s="26">
        <f t="shared" si="0"/>
        <v>-5.5635339472821954E-2</v>
      </c>
      <c r="H20" s="26">
        <f t="shared" si="1"/>
        <v>-3.1297917768751127E-2</v>
      </c>
      <c r="I20" s="26">
        <f t="shared" si="2"/>
        <v>0.17118772290068107</v>
      </c>
      <c r="J20" s="32"/>
      <c r="K20" s="63" t="s">
        <v>0</v>
      </c>
      <c r="L20" s="26">
        <v>0.15854971580238875</v>
      </c>
      <c r="M20" s="26">
        <v>0.23401550442729646</v>
      </c>
    </row>
    <row r="21" spans="1:13" s="22" customFormat="1" ht="13.2" customHeight="1">
      <c r="A21" s="16" t="s">
        <v>68</v>
      </c>
      <c r="G21" s="183"/>
      <c r="H21" s="183"/>
      <c r="I21" s="184"/>
    </row>
    <row r="22" spans="1:13" s="22" customFormat="1">
      <c r="A22" s="23" t="s">
        <v>20</v>
      </c>
      <c r="G22" s="185"/>
      <c r="H22" s="185"/>
      <c r="I22" s="186"/>
      <c r="K22" s="16" t="s">
        <v>70</v>
      </c>
    </row>
    <row r="23" spans="1:13" s="22" customFormat="1">
      <c r="A23" s="16" t="s">
        <v>136</v>
      </c>
      <c r="G23" s="183"/>
      <c r="H23" s="183"/>
      <c r="I23" s="186"/>
    </row>
    <row r="24" spans="1:13">
      <c r="C24" s="33"/>
      <c r="E24" s="6"/>
      <c r="F24" s="6"/>
      <c r="G24" s="187"/>
      <c r="H24" s="187"/>
      <c r="I24" s="188"/>
    </row>
    <row r="25" spans="1:13">
      <c r="G25" s="231"/>
    </row>
    <row r="26" spans="1:13">
      <c r="H26" s="233"/>
    </row>
    <row r="27" spans="1:13">
      <c r="E27" s="235"/>
      <c r="G27" s="231"/>
      <c r="I27" s="234"/>
      <c r="K27" s="236"/>
    </row>
    <row r="28" spans="1:13">
      <c r="E28" s="235"/>
      <c r="G28" s="231"/>
      <c r="I28" s="234"/>
      <c r="K28" s="236"/>
    </row>
    <row r="29" spans="1:13">
      <c r="G29" s="232"/>
      <c r="H29" s="232"/>
      <c r="I29" s="232"/>
      <c r="J29" s="237"/>
      <c r="K29" s="184"/>
    </row>
  </sheetData>
  <sortState ref="K3:M20">
    <sortCondition ref="L3:L20"/>
    <sortCondition ref="M3:M20"/>
  </sortState>
  <mergeCells count="1">
    <mergeCell ref="A1:XFD1"/>
  </mergeCells>
  <phoneticPr fontId="0" type="noConversion"/>
  <conditionalFormatting sqref="F3:I20">
    <cfRule type="cellIs" dxfId="1" priority="1" operator="lessThan">
      <formula>0</formula>
    </cfRule>
  </conditionalFormatting>
  <hyperlinks>
    <hyperlink ref="A22" r:id="rId1"/>
  </hyperlinks>
  <pageMargins left="0.75" right="0.75" top="1" bottom="1" header="0.5" footer="0.5"/>
  <pageSetup paperSize="9" orientation="portrait" verticalDpi="1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N115"/>
  <sheetViews>
    <sheetView zoomScale="70" zoomScaleNormal="70" workbookViewId="0">
      <pane ySplit="1" topLeftCell="A2" activePane="bottomLeft" state="frozen"/>
      <selection pane="bottomLeft" sqref="A1:XFD1"/>
    </sheetView>
  </sheetViews>
  <sheetFormatPr defaultRowHeight="13.2" outlineLevelRow="1" outlineLevelCol="1"/>
  <cols>
    <col min="1" max="1" width="66.44140625" style="68" customWidth="1"/>
    <col min="2" max="4" width="11.6640625" style="68" hidden="1" customWidth="1" outlineLevel="1"/>
    <col min="5" max="5" width="11.6640625" style="122" hidden="1" customWidth="1" outlineLevel="1"/>
    <col min="6" max="6" width="11.6640625" style="123" customWidth="1" collapsed="1"/>
    <col min="7" max="8" width="11.6640625" style="68" customWidth="1"/>
    <col min="9" max="9" width="12.33203125" style="122" customWidth="1"/>
    <col min="10" max="11" width="10.6640625" style="68" customWidth="1"/>
    <col min="12" max="12" width="11.44140625" style="68" customWidth="1"/>
    <col min="13" max="247" width="8.88671875" style="68"/>
    <col min="248" max="248" width="62.109375" style="68" customWidth="1"/>
    <col min="249" max="251" width="11" style="68" customWidth="1"/>
    <col min="252" max="253" width="11.44140625" style="68" customWidth="1"/>
    <col min="254" max="254" width="11.33203125" style="68" customWidth="1"/>
    <col min="255" max="255" width="12" style="68" customWidth="1"/>
    <col min="256" max="257" width="10.33203125" style="68" customWidth="1"/>
    <col min="258" max="258" width="12.6640625" style="68" customWidth="1"/>
    <col min="259" max="503" width="8.88671875" style="68"/>
    <col min="504" max="504" width="62.109375" style="68" customWidth="1"/>
    <col min="505" max="507" width="11" style="68" customWidth="1"/>
    <col min="508" max="509" width="11.44140625" style="68" customWidth="1"/>
    <col min="510" max="510" width="11.33203125" style="68" customWidth="1"/>
    <col min="511" max="511" width="12" style="68" customWidth="1"/>
    <col min="512" max="513" width="10.33203125" style="68" customWidth="1"/>
    <col min="514" max="514" width="12.6640625" style="68" customWidth="1"/>
    <col min="515" max="759" width="8.88671875" style="68"/>
    <col min="760" max="760" width="62.109375" style="68" customWidth="1"/>
    <col min="761" max="763" width="11" style="68" customWidth="1"/>
    <col min="764" max="765" width="11.44140625" style="68" customWidth="1"/>
    <col min="766" max="766" width="11.33203125" style="68" customWidth="1"/>
    <col min="767" max="767" width="12" style="68" customWidth="1"/>
    <col min="768" max="769" width="10.33203125" style="68" customWidth="1"/>
    <col min="770" max="770" width="12.6640625" style="68" customWidth="1"/>
    <col min="771" max="1015" width="8.88671875" style="68"/>
    <col min="1016" max="1016" width="62.109375" style="68" customWidth="1"/>
    <col min="1017" max="1019" width="11" style="68" customWidth="1"/>
    <col min="1020" max="1021" width="11.44140625" style="68" customWidth="1"/>
    <col min="1022" max="1022" width="11.33203125" style="68" customWidth="1"/>
    <col min="1023" max="1023" width="12" style="68" customWidth="1"/>
    <col min="1024" max="1025" width="10.33203125" style="68" customWidth="1"/>
    <col min="1026" max="1026" width="12.6640625" style="68" customWidth="1"/>
    <col min="1027" max="1271" width="8.88671875" style="68"/>
    <col min="1272" max="1272" width="62.109375" style="68" customWidth="1"/>
    <col min="1273" max="1275" width="11" style="68" customWidth="1"/>
    <col min="1276" max="1277" width="11.44140625" style="68" customWidth="1"/>
    <col min="1278" max="1278" width="11.33203125" style="68" customWidth="1"/>
    <col min="1279" max="1279" width="12" style="68" customWidth="1"/>
    <col min="1280" max="1281" width="10.33203125" style="68" customWidth="1"/>
    <col min="1282" max="1282" width="12.6640625" style="68" customWidth="1"/>
    <col min="1283" max="1527" width="8.88671875" style="68"/>
    <col min="1528" max="1528" width="62.109375" style="68" customWidth="1"/>
    <col min="1529" max="1531" width="11" style="68" customWidth="1"/>
    <col min="1532" max="1533" width="11.44140625" style="68" customWidth="1"/>
    <col min="1534" max="1534" width="11.33203125" style="68" customWidth="1"/>
    <col min="1535" max="1535" width="12" style="68" customWidth="1"/>
    <col min="1536" max="1537" width="10.33203125" style="68" customWidth="1"/>
    <col min="1538" max="1538" width="12.6640625" style="68" customWidth="1"/>
    <col min="1539" max="1783" width="8.88671875" style="68"/>
    <col min="1784" max="1784" width="62.109375" style="68" customWidth="1"/>
    <col min="1785" max="1787" width="11" style="68" customWidth="1"/>
    <col min="1788" max="1789" width="11.44140625" style="68" customWidth="1"/>
    <col min="1790" max="1790" width="11.33203125" style="68" customWidth="1"/>
    <col min="1791" max="1791" width="12" style="68" customWidth="1"/>
    <col min="1792" max="1793" width="10.33203125" style="68" customWidth="1"/>
    <col min="1794" max="1794" width="12.6640625" style="68" customWidth="1"/>
    <col min="1795" max="2039" width="8.88671875" style="68"/>
    <col min="2040" max="2040" width="62.109375" style="68" customWidth="1"/>
    <col min="2041" max="2043" width="11" style="68" customWidth="1"/>
    <col min="2044" max="2045" width="11.44140625" style="68" customWidth="1"/>
    <col min="2046" max="2046" width="11.33203125" style="68" customWidth="1"/>
    <col min="2047" max="2047" width="12" style="68" customWidth="1"/>
    <col min="2048" max="2049" width="10.33203125" style="68" customWidth="1"/>
    <col min="2050" max="2050" width="12.6640625" style="68" customWidth="1"/>
    <col min="2051" max="2295" width="8.88671875" style="68"/>
    <col min="2296" max="2296" width="62.109375" style="68" customWidth="1"/>
    <col min="2297" max="2299" width="11" style="68" customWidth="1"/>
    <col min="2300" max="2301" width="11.44140625" style="68" customWidth="1"/>
    <col min="2302" max="2302" width="11.33203125" style="68" customWidth="1"/>
    <col min="2303" max="2303" width="12" style="68" customWidth="1"/>
    <col min="2304" max="2305" width="10.33203125" style="68" customWidth="1"/>
    <col min="2306" max="2306" width="12.6640625" style="68" customWidth="1"/>
    <col min="2307" max="2551" width="8.88671875" style="68"/>
    <col min="2552" max="2552" width="62.109375" style="68" customWidth="1"/>
    <col min="2553" max="2555" width="11" style="68" customWidth="1"/>
    <col min="2556" max="2557" width="11.44140625" style="68" customWidth="1"/>
    <col min="2558" max="2558" width="11.33203125" style="68" customWidth="1"/>
    <col min="2559" max="2559" width="12" style="68" customWidth="1"/>
    <col min="2560" max="2561" width="10.33203125" style="68" customWidth="1"/>
    <col min="2562" max="2562" width="12.6640625" style="68" customWidth="1"/>
    <col min="2563" max="2807" width="8.88671875" style="68"/>
    <col min="2808" max="2808" width="62.109375" style="68" customWidth="1"/>
    <col min="2809" max="2811" width="11" style="68" customWidth="1"/>
    <col min="2812" max="2813" width="11.44140625" style="68" customWidth="1"/>
    <col min="2814" max="2814" width="11.33203125" style="68" customWidth="1"/>
    <col min="2815" max="2815" width="12" style="68" customWidth="1"/>
    <col min="2816" max="2817" width="10.33203125" style="68" customWidth="1"/>
    <col min="2818" max="2818" width="12.6640625" style="68" customWidth="1"/>
    <col min="2819" max="3063" width="8.88671875" style="68"/>
    <col min="3064" max="3064" width="62.109375" style="68" customWidth="1"/>
    <col min="3065" max="3067" width="11" style="68" customWidth="1"/>
    <col min="3068" max="3069" width="11.44140625" style="68" customWidth="1"/>
    <col min="3070" max="3070" width="11.33203125" style="68" customWidth="1"/>
    <col min="3071" max="3071" width="12" style="68" customWidth="1"/>
    <col min="3072" max="3073" width="10.33203125" style="68" customWidth="1"/>
    <col min="3074" max="3074" width="12.6640625" style="68" customWidth="1"/>
    <col min="3075" max="3319" width="8.88671875" style="68"/>
    <col min="3320" max="3320" width="62.109375" style="68" customWidth="1"/>
    <col min="3321" max="3323" width="11" style="68" customWidth="1"/>
    <col min="3324" max="3325" width="11.44140625" style="68" customWidth="1"/>
    <col min="3326" max="3326" width="11.33203125" style="68" customWidth="1"/>
    <col min="3327" max="3327" width="12" style="68" customWidth="1"/>
    <col min="3328" max="3329" width="10.33203125" style="68" customWidth="1"/>
    <col min="3330" max="3330" width="12.6640625" style="68" customWidth="1"/>
    <col min="3331" max="3575" width="8.88671875" style="68"/>
    <col min="3576" max="3576" width="62.109375" style="68" customWidth="1"/>
    <col min="3577" max="3579" width="11" style="68" customWidth="1"/>
    <col min="3580" max="3581" width="11.44140625" style="68" customWidth="1"/>
    <col min="3582" max="3582" width="11.33203125" style="68" customWidth="1"/>
    <col min="3583" max="3583" width="12" style="68" customWidth="1"/>
    <col min="3584" max="3585" width="10.33203125" style="68" customWidth="1"/>
    <col min="3586" max="3586" width="12.6640625" style="68" customWidth="1"/>
    <col min="3587" max="3831" width="8.88671875" style="68"/>
    <col min="3832" max="3832" width="62.109375" style="68" customWidth="1"/>
    <col min="3833" max="3835" width="11" style="68" customWidth="1"/>
    <col min="3836" max="3837" width="11.44140625" style="68" customWidth="1"/>
    <col min="3838" max="3838" width="11.33203125" style="68" customWidth="1"/>
    <col min="3839" max="3839" width="12" style="68" customWidth="1"/>
    <col min="3840" max="3841" width="10.33203125" style="68" customWidth="1"/>
    <col min="3842" max="3842" width="12.6640625" style="68" customWidth="1"/>
    <col min="3843" max="4087" width="8.88671875" style="68"/>
    <col min="4088" max="4088" width="62.109375" style="68" customWidth="1"/>
    <col min="4089" max="4091" width="11" style="68" customWidth="1"/>
    <col min="4092" max="4093" width="11.44140625" style="68" customWidth="1"/>
    <col min="4094" max="4094" width="11.33203125" style="68" customWidth="1"/>
    <col min="4095" max="4095" width="12" style="68" customWidth="1"/>
    <col min="4096" max="4097" width="10.33203125" style="68" customWidth="1"/>
    <col min="4098" max="4098" width="12.6640625" style="68" customWidth="1"/>
    <col min="4099" max="4343" width="8.88671875" style="68"/>
    <col min="4344" max="4344" width="62.109375" style="68" customWidth="1"/>
    <col min="4345" max="4347" width="11" style="68" customWidth="1"/>
    <col min="4348" max="4349" width="11.44140625" style="68" customWidth="1"/>
    <col min="4350" max="4350" width="11.33203125" style="68" customWidth="1"/>
    <col min="4351" max="4351" width="12" style="68" customWidth="1"/>
    <col min="4352" max="4353" width="10.33203125" style="68" customWidth="1"/>
    <col min="4354" max="4354" width="12.6640625" style="68" customWidth="1"/>
    <col min="4355" max="4599" width="8.88671875" style="68"/>
    <col min="4600" max="4600" width="62.109375" style="68" customWidth="1"/>
    <col min="4601" max="4603" width="11" style="68" customWidth="1"/>
    <col min="4604" max="4605" width="11.44140625" style="68" customWidth="1"/>
    <col min="4606" max="4606" width="11.33203125" style="68" customWidth="1"/>
    <col min="4607" max="4607" width="12" style="68" customWidth="1"/>
    <col min="4608" max="4609" width="10.33203125" style="68" customWidth="1"/>
    <col min="4610" max="4610" width="12.6640625" style="68" customWidth="1"/>
    <col min="4611" max="4855" width="8.88671875" style="68"/>
    <col min="4856" max="4856" width="62.109375" style="68" customWidth="1"/>
    <col min="4857" max="4859" width="11" style="68" customWidth="1"/>
    <col min="4860" max="4861" width="11.44140625" style="68" customWidth="1"/>
    <col min="4862" max="4862" width="11.33203125" style="68" customWidth="1"/>
    <col min="4863" max="4863" width="12" style="68" customWidth="1"/>
    <col min="4864" max="4865" width="10.33203125" style="68" customWidth="1"/>
    <col min="4866" max="4866" width="12.6640625" style="68" customWidth="1"/>
    <col min="4867" max="5111" width="8.88671875" style="68"/>
    <col min="5112" max="5112" width="62.109375" style="68" customWidth="1"/>
    <col min="5113" max="5115" width="11" style="68" customWidth="1"/>
    <col min="5116" max="5117" width="11.44140625" style="68" customWidth="1"/>
    <col min="5118" max="5118" width="11.33203125" style="68" customWidth="1"/>
    <col min="5119" max="5119" width="12" style="68" customWidth="1"/>
    <col min="5120" max="5121" width="10.33203125" style="68" customWidth="1"/>
    <col min="5122" max="5122" width="12.6640625" style="68" customWidth="1"/>
    <col min="5123" max="5367" width="8.88671875" style="68"/>
    <col min="5368" max="5368" width="62.109375" style="68" customWidth="1"/>
    <col min="5369" max="5371" width="11" style="68" customWidth="1"/>
    <col min="5372" max="5373" width="11.44140625" style="68" customWidth="1"/>
    <col min="5374" max="5374" width="11.33203125" style="68" customWidth="1"/>
    <col min="5375" max="5375" width="12" style="68" customWidth="1"/>
    <col min="5376" max="5377" width="10.33203125" style="68" customWidth="1"/>
    <col min="5378" max="5378" width="12.6640625" style="68" customWidth="1"/>
    <col min="5379" max="5623" width="8.88671875" style="68"/>
    <col min="5624" max="5624" width="62.109375" style="68" customWidth="1"/>
    <col min="5625" max="5627" width="11" style="68" customWidth="1"/>
    <col min="5628" max="5629" width="11.44140625" style="68" customWidth="1"/>
    <col min="5630" max="5630" width="11.33203125" style="68" customWidth="1"/>
    <col min="5631" max="5631" width="12" style="68" customWidth="1"/>
    <col min="5632" max="5633" width="10.33203125" style="68" customWidth="1"/>
    <col min="5634" max="5634" width="12.6640625" style="68" customWidth="1"/>
    <col min="5635" max="5879" width="8.88671875" style="68"/>
    <col min="5880" max="5880" width="62.109375" style="68" customWidth="1"/>
    <col min="5881" max="5883" width="11" style="68" customWidth="1"/>
    <col min="5884" max="5885" width="11.44140625" style="68" customWidth="1"/>
    <col min="5886" max="5886" width="11.33203125" style="68" customWidth="1"/>
    <col min="5887" max="5887" width="12" style="68" customWidth="1"/>
    <col min="5888" max="5889" width="10.33203125" style="68" customWidth="1"/>
    <col min="5890" max="5890" width="12.6640625" style="68" customWidth="1"/>
    <col min="5891" max="6135" width="8.88671875" style="68"/>
    <col min="6136" max="6136" width="62.109375" style="68" customWidth="1"/>
    <col min="6137" max="6139" width="11" style="68" customWidth="1"/>
    <col min="6140" max="6141" width="11.44140625" style="68" customWidth="1"/>
    <col min="6142" max="6142" width="11.33203125" style="68" customWidth="1"/>
    <col min="6143" max="6143" width="12" style="68" customWidth="1"/>
    <col min="6144" max="6145" width="10.33203125" style="68" customWidth="1"/>
    <col min="6146" max="6146" width="12.6640625" style="68" customWidth="1"/>
    <col min="6147" max="6391" width="8.88671875" style="68"/>
    <col min="6392" max="6392" width="62.109375" style="68" customWidth="1"/>
    <col min="6393" max="6395" width="11" style="68" customWidth="1"/>
    <col min="6396" max="6397" width="11.44140625" style="68" customWidth="1"/>
    <col min="6398" max="6398" width="11.33203125" style="68" customWidth="1"/>
    <col min="6399" max="6399" width="12" style="68" customWidth="1"/>
    <col min="6400" max="6401" width="10.33203125" style="68" customWidth="1"/>
    <col min="6402" max="6402" width="12.6640625" style="68" customWidth="1"/>
    <col min="6403" max="6647" width="8.88671875" style="68"/>
    <col min="6648" max="6648" width="62.109375" style="68" customWidth="1"/>
    <col min="6649" max="6651" width="11" style="68" customWidth="1"/>
    <col min="6652" max="6653" width="11.44140625" style="68" customWidth="1"/>
    <col min="6654" max="6654" width="11.33203125" style="68" customWidth="1"/>
    <col min="6655" max="6655" width="12" style="68" customWidth="1"/>
    <col min="6656" max="6657" width="10.33203125" style="68" customWidth="1"/>
    <col min="6658" max="6658" width="12.6640625" style="68" customWidth="1"/>
    <col min="6659" max="6903" width="8.88671875" style="68"/>
    <col min="6904" max="6904" width="62.109375" style="68" customWidth="1"/>
    <col min="6905" max="6907" width="11" style="68" customWidth="1"/>
    <col min="6908" max="6909" width="11.44140625" style="68" customWidth="1"/>
    <col min="6910" max="6910" width="11.33203125" style="68" customWidth="1"/>
    <col min="6911" max="6911" width="12" style="68" customWidth="1"/>
    <col min="6912" max="6913" width="10.33203125" style="68" customWidth="1"/>
    <col min="6914" max="6914" width="12.6640625" style="68" customWidth="1"/>
    <col min="6915" max="7159" width="8.88671875" style="68"/>
    <col min="7160" max="7160" width="62.109375" style="68" customWidth="1"/>
    <col min="7161" max="7163" width="11" style="68" customWidth="1"/>
    <col min="7164" max="7165" width="11.44140625" style="68" customWidth="1"/>
    <col min="7166" max="7166" width="11.33203125" style="68" customWidth="1"/>
    <col min="7167" max="7167" width="12" style="68" customWidth="1"/>
    <col min="7168" max="7169" width="10.33203125" style="68" customWidth="1"/>
    <col min="7170" max="7170" width="12.6640625" style="68" customWidth="1"/>
    <col min="7171" max="7415" width="8.88671875" style="68"/>
    <col min="7416" max="7416" width="62.109375" style="68" customWidth="1"/>
    <col min="7417" max="7419" width="11" style="68" customWidth="1"/>
    <col min="7420" max="7421" width="11.44140625" style="68" customWidth="1"/>
    <col min="7422" max="7422" width="11.33203125" style="68" customWidth="1"/>
    <col min="7423" max="7423" width="12" style="68" customWidth="1"/>
    <col min="7424" max="7425" width="10.33203125" style="68" customWidth="1"/>
    <col min="7426" max="7426" width="12.6640625" style="68" customWidth="1"/>
    <col min="7427" max="7671" width="8.88671875" style="68"/>
    <col min="7672" max="7672" width="62.109375" style="68" customWidth="1"/>
    <col min="7673" max="7675" width="11" style="68" customWidth="1"/>
    <col min="7676" max="7677" width="11.44140625" style="68" customWidth="1"/>
    <col min="7678" max="7678" width="11.33203125" style="68" customWidth="1"/>
    <col min="7679" max="7679" width="12" style="68" customWidth="1"/>
    <col min="7680" max="7681" width="10.33203125" style="68" customWidth="1"/>
    <col min="7682" max="7682" width="12.6640625" style="68" customWidth="1"/>
    <col min="7683" max="7927" width="8.88671875" style="68"/>
    <col min="7928" max="7928" width="62.109375" style="68" customWidth="1"/>
    <col min="7929" max="7931" width="11" style="68" customWidth="1"/>
    <col min="7932" max="7933" width="11.44140625" style="68" customWidth="1"/>
    <col min="7934" max="7934" width="11.33203125" style="68" customWidth="1"/>
    <col min="7935" max="7935" width="12" style="68" customWidth="1"/>
    <col min="7936" max="7937" width="10.33203125" style="68" customWidth="1"/>
    <col min="7938" max="7938" width="12.6640625" style="68" customWidth="1"/>
    <col min="7939" max="8183" width="8.88671875" style="68"/>
    <col min="8184" max="8184" width="62.109375" style="68" customWidth="1"/>
    <col min="8185" max="8187" width="11" style="68" customWidth="1"/>
    <col min="8188" max="8189" width="11.44140625" style="68" customWidth="1"/>
    <col min="8190" max="8190" width="11.33203125" style="68" customWidth="1"/>
    <col min="8191" max="8191" width="12" style="68" customWidth="1"/>
    <col min="8192" max="8193" width="10.33203125" style="68" customWidth="1"/>
    <col min="8194" max="8194" width="12.6640625" style="68" customWidth="1"/>
    <col min="8195" max="8439" width="8.88671875" style="68"/>
    <col min="8440" max="8440" width="62.109375" style="68" customWidth="1"/>
    <col min="8441" max="8443" width="11" style="68" customWidth="1"/>
    <col min="8444" max="8445" width="11.44140625" style="68" customWidth="1"/>
    <col min="8446" max="8446" width="11.33203125" style="68" customWidth="1"/>
    <col min="8447" max="8447" width="12" style="68" customWidth="1"/>
    <col min="8448" max="8449" width="10.33203125" style="68" customWidth="1"/>
    <col min="8450" max="8450" width="12.6640625" style="68" customWidth="1"/>
    <col min="8451" max="8695" width="8.88671875" style="68"/>
    <col min="8696" max="8696" width="62.109375" style="68" customWidth="1"/>
    <col min="8697" max="8699" width="11" style="68" customWidth="1"/>
    <col min="8700" max="8701" width="11.44140625" style="68" customWidth="1"/>
    <col min="8702" max="8702" width="11.33203125" style="68" customWidth="1"/>
    <col min="8703" max="8703" width="12" style="68" customWidth="1"/>
    <col min="8704" max="8705" width="10.33203125" style="68" customWidth="1"/>
    <col min="8706" max="8706" width="12.6640625" style="68" customWidth="1"/>
    <col min="8707" max="8951" width="8.88671875" style="68"/>
    <col min="8952" max="8952" width="62.109375" style="68" customWidth="1"/>
    <col min="8953" max="8955" width="11" style="68" customWidth="1"/>
    <col min="8956" max="8957" width="11.44140625" style="68" customWidth="1"/>
    <col min="8958" max="8958" width="11.33203125" style="68" customWidth="1"/>
    <col min="8959" max="8959" width="12" style="68" customWidth="1"/>
    <col min="8960" max="8961" width="10.33203125" style="68" customWidth="1"/>
    <col min="8962" max="8962" width="12.6640625" style="68" customWidth="1"/>
    <col min="8963" max="9207" width="8.88671875" style="68"/>
    <col min="9208" max="9208" width="62.109375" style="68" customWidth="1"/>
    <col min="9209" max="9211" width="11" style="68" customWidth="1"/>
    <col min="9212" max="9213" width="11.44140625" style="68" customWidth="1"/>
    <col min="9214" max="9214" width="11.33203125" style="68" customWidth="1"/>
    <col min="9215" max="9215" width="12" style="68" customWidth="1"/>
    <col min="9216" max="9217" width="10.33203125" style="68" customWidth="1"/>
    <col min="9218" max="9218" width="12.6640625" style="68" customWidth="1"/>
    <col min="9219" max="9463" width="8.88671875" style="68"/>
    <col min="9464" max="9464" width="62.109375" style="68" customWidth="1"/>
    <col min="9465" max="9467" width="11" style="68" customWidth="1"/>
    <col min="9468" max="9469" width="11.44140625" style="68" customWidth="1"/>
    <col min="9470" max="9470" width="11.33203125" style="68" customWidth="1"/>
    <col min="9471" max="9471" width="12" style="68" customWidth="1"/>
    <col min="9472" max="9473" width="10.33203125" style="68" customWidth="1"/>
    <col min="9474" max="9474" width="12.6640625" style="68" customWidth="1"/>
    <col min="9475" max="9719" width="8.88671875" style="68"/>
    <col min="9720" max="9720" width="62.109375" style="68" customWidth="1"/>
    <col min="9721" max="9723" width="11" style="68" customWidth="1"/>
    <col min="9724" max="9725" width="11.44140625" style="68" customWidth="1"/>
    <col min="9726" max="9726" width="11.33203125" style="68" customWidth="1"/>
    <col min="9727" max="9727" width="12" style="68" customWidth="1"/>
    <col min="9728" max="9729" width="10.33203125" style="68" customWidth="1"/>
    <col min="9730" max="9730" width="12.6640625" style="68" customWidth="1"/>
    <col min="9731" max="9975" width="8.88671875" style="68"/>
    <col min="9976" max="9976" width="62.109375" style="68" customWidth="1"/>
    <col min="9977" max="9979" width="11" style="68" customWidth="1"/>
    <col min="9980" max="9981" width="11.44140625" style="68" customWidth="1"/>
    <col min="9982" max="9982" width="11.33203125" style="68" customWidth="1"/>
    <col min="9983" max="9983" width="12" style="68" customWidth="1"/>
    <col min="9984" max="9985" width="10.33203125" style="68" customWidth="1"/>
    <col min="9986" max="9986" width="12.6640625" style="68" customWidth="1"/>
    <col min="9987" max="10231" width="8.88671875" style="68"/>
    <col min="10232" max="10232" width="62.109375" style="68" customWidth="1"/>
    <col min="10233" max="10235" width="11" style="68" customWidth="1"/>
    <col min="10236" max="10237" width="11.44140625" style="68" customWidth="1"/>
    <col min="10238" max="10238" width="11.33203125" style="68" customWidth="1"/>
    <col min="10239" max="10239" width="12" style="68" customWidth="1"/>
    <col min="10240" max="10241" width="10.33203125" style="68" customWidth="1"/>
    <col min="10242" max="10242" width="12.6640625" style="68" customWidth="1"/>
    <col min="10243" max="10487" width="8.88671875" style="68"/>
    <col min="10488" max="10488" width="62.109375" style="68" customWidth="1"/>
    <col min="10489" max="10491" width="11" style="68" customWidth="1"/>
    <col min="10492" max="10493" width="11.44140625" style="68" customWidth="1"/>
    <col min="10494" max="10494" width="11.33203125" style="68" customWidth="1"/>
    <col min="10495" max="10495" width="12" style="68" customWidth="1"/>
    <col min="10496" max="10497" width="10.33203125" style="68" customWidth="1"/>
    <col min="10498" max="10498" width="12.6640625" style="68" customWidth="1"/>
    <col min="10499" max="10743" width="8.88671875" style="68"/>
    <col min="10744" max="10744" width="62.109375" style="68" customWidth="1"/>
    <col min="10745" max="10747" width="11" style="68" customWidth="1"/>
    <col min="10748" max="10749" width="11.44140625" style="68" customWidth="1"/>
    <col min="10750" max="10750" width="11.33203125" style="68" customWidth="1"/>
    <col min="10751" max="10751" width="12" style="68" customWidth="1"/>
    <col min="10752" max="10753" width="10.33203125" style="68" customWidth="1"/>
    <col min="10754" max="10754" width="12.6640625" style="68" customWidth="1"/>
    <col min="10755" max="10999" width="8.88671875" style="68"/>
    <col min="11000" max="11000" width="62.109375" style="68" customWidth="1"/>
    <col min="11001" max="11003" width="11" style="68" customWidth="1"/>
    <col min="11004" max="11005" width="11.44140625" style="68" customWidth="1"/>
    <col min="11006" max="11006" width="11.33203125" style="68" customWidth="1"/>
    <col min="11007" max="11007" width="12" style="68" customWidth="1"/>
    <col min="11008" max="11009" width="10.33203125" style="68" customWidth="1"/>
    <col min="11010" max="11010" width="12.6640625" style="68" customWidth="1"/>
    <col min="11011" max="11255" width="8.88671875" style="68"/>
    <col min="11256" max="11256" width="62.109375" style="68" customWidth="1"/>
    <col min="11257" max="11259" width="11" style="68" customWidth="1"/>
    <col min="11260" max="11261" width="11.44140625" style="68" customWidth="1"/>
    <col min="11262" max="11262" width="11.33203125" style="68" customWidth="1"/>
    <col min="11263" max="11263" width="12" style="68" customWidth="1"/>
    <col min="11264" max="11265" width="10.33203125" style="68" customWidth="1"/>
    <col min="11266" max="11266" width="12.6640625" style="68" customWidth="1"/>
    <col min="11267" max="11511" width="8.88671875" style="68"/>
    <col min="11512" max="11512" width="62.109375" style="68" customWidth="1"/>
    <col min="11513" max="11515" width="11" style="68" customWidth="1"/>
    <col min="11516" max="11517" width="11.44140625" style="68" customWidth="1"/>
    <col min="11518" max="11518" width="11.33203125" style="68" customWidth="1"/>
    <col min="11519" max="11519" width="12" style="68" customWidth="1"/>
    <col min="11520" max="11521" width="10.33203125" style="68" customWidth="1"/>
    <col min="11522" max="11522" width="12.6640625" style="68" customWidth="1"/>
    <col min="11523" max="11767" width="8.88671875" style="68"/>
    <col min="11768" max="11768" width="62.109375" style="68" customWidth="1"/>
    <col min="11769" max="11771" width="11" style="68" customWidth="1"/>
    <col min="11772" max="11773" width="11.44140625" style="68" customWidth="1"/>
    <col min="11774" max="11774" width="11.33203125" style="68" customWidth="1"/>
    <col min="11775" max="11775" width="12" style="68" customWidth="1"/>
    <col min="11776" max="11777" width="10.33203125" style="68" customWidth="1"/>
    <col min="11778" max="11778" width="12.6640625" style="68" customWidth="1"/>
    <col min="11779" max="12023" width="8.88671875" style="68"/>
    <col min="12024" max="12024" width="62.109375" style="68" customWidth="1"/>
    <col min="12025" max="12027" width="11" style="68" customWidth="1"/>
    <col min="12028" max="12029" width="11.44140625" style="68" customWidth="1"/>
    <col min="12030" max="12030" width="11.33203125" style="68" customWidth="1"/>
    <col min="12031" max="12031" width="12" style="68" customWidth="1"/>
    <col min="12032" max="12033" width="10.33203125" style="68" customWidth="1"/>
    <col min="12034" max="12034" width="12.6640625" style="68" customWidth="1"/>
    <col min="12035" max="12279" width="8.88671875" style="68"/>
    <col min="12280" max="12280" width="62.109375" style="68" customWidth="1"/>
    <col min="12281" max="12283" width="11" style="68" customWidth="1"/>
    <col min="12284" max="12285" width="11.44140625" style="68" customWidth="1"/>
    <col min="12286" max="12286" width="11.33203125" style="68" customWidth="1"/>
    <col min="12287" max="12287" width="12" style="68" customWidth="1"/>
    <col min="12288" max="12289" width="10.33203125" style="68" customWidth="1"/>
    <col min="12290" max="12290" width="12.6640625" style="68" customWidth="1"/>
    <col min="12291" max="12535" width="8.88671875" style="68"/>
    <col min="12536" max="12536" width="62.109375" style="68" customWidth="1"/>
    <col min="12537" max="12539" width="11" style="68" customWidth="1"/>
    <col min="12540" max="12541" width="11.44140625" style="68" customWidth="1"/>
    <col min="12542" max="12542" width="11.33203125" style="68" customWidth="1"/>
    <col min="12543" max="12543" width="12" style="68" customWidth="1"/>
    <col min="12544" max="12545" width="10.33203125" style="68" customWidth="1"/>
    <col min="12546" max="12546" width="12.6640625" style="68" customWidth="1"/>
    <col min="12547" max="12791" width="8.88671875" style="68"/>
    <col min="12792" max="12792" width="62.109375" style="68" customWidth="1"/>
    <col min="12793" max="12795" width="11" style="68" customWidth="1"/>
    <col min="12796" max="12797" width="11.44140625" style="68" customWidth="1"/>
    <col min="12798" max="12798" width="11.33203125" style="68" customWidth="1"/>
    <col min="12799" max="12799" width="12" style="68" customWidth="1"/>
    <col min="12800" max="12801" width="10.33203125" style="68" customWidth="1"/>
    <col min="12802" max="12802" width="12.6640625" style="68" customWidth="1"/>
    <col min="12803" max="13047" width="8.88671875" style="68"/>
    <col min="13048" max="13048" width="62.109375" style="68" customWidth="1"/>
    <col min="13049" max="13051" width="11" style="68" customWidth="1"/>
    <col min="13052" max="13053" width="11.44140625" style="68" customWidth="1"/>
    <col min="13054" max="13054" width="11.33203125" style="68" customWidth="1"/>
    <col min="13055" max="13055" width="12" style="68" customWidth="1"/>
    <col min="13056" max="13057" width="10.33203125" style="68" customWidth="1"/>
    <col min="13058" max="13058" width="12.6640625" style="68" customWidth="1"/>
    <col min="13059" max="13303" width="8.88671875" style="68"/>
    <col min="13304" max="13304" width="62.109375" style="68" customWidth="1"/>
    <col min="13305" max="13307" width="11" style="68" customWidth="1"/>
    <col min="13308" max="13309" width="11.44140625" style="68" customWidth="1"/>
    <col min="13310" max="13310" width="11.33203125" style="68" customWidth="1"/>
    <col min="13311" max="13311" width="12" style="68" customWidth="1"/>
    <col min="13312" max="13313" width="10.33203125" style="68" customWidth="1"/>
    <col min="13314" max="13314" width="12.6640625" style="68" customWidth="1"/>
    <col min="13315" max="13559" width="8.88671875" style="68"/>
    <col min="13560" max="13560" width="62.109375" style="68" customWidth="1"/>
    <col min="13561" max="13563" width="11" style="68" customWidth="1"/>
    <col min="13564" max="13565" width="11.44140625" style="68" customWidth="1"/>
    <col min="13566" max="13566" width="11.33203125" style="68" customWidth="1"/>
    <col min="13567" max="13567" width="12" style="68" customWidth="1"/>
    <col min="13568" max="13569" width="10.33203125" style="68" customWidth="1"/>
    <col min="13570" max="13570" width="12.6640625" style="68" customWidth="1"/>
    <col min="13571" max="13815" width="8.88671875" style="68"/>
    <col min="13816" max="13816" width="62.109375" style="68" customWidth="1"/>
    <col min="13817" max="13819" width="11" style="68" customWidth="1"/>
    <col min="13820" max="13821" width="11.44140625" style="68" customWidth="1"/>
    <col min="13822" max="13822" width="11.33203125" style="68" customWidth="1"/>
    <col min="13823" max="13823" width="12" style="68" customWidth="1"/>
    <col min="13824" max="13825" width="10.33203125" style="68" customWidth="1"/>
    <col min="13826" max="13826" width="12.6640625" style="68" customWidth="1"/>
    <col min="13827" max="14071" width="8.88671875" style="68"/>
    <col min="14072" max="14072" width="62.109375" style="68" customWidth="1"/>
    <col min="14073" max="14075" width="11" style="68" customWidth="1"/>
    <col min="14076" max="14077" width="11.44140625" style="68" customWidth="1"/>
    <col min="14078" max="14078" width="11.33203125" style="68" customWidth="1"/>
    <col min="14079" max="14079" width="12" style="68" customWidth="1"/>
    <col min="14080" max="14081" width="10.33203125" style="68" customWidth="1"/>
    <col min="14082" max="14082" width="12.6640625" style="68" customWidth="1"/>
    <col min="14083" max="14327" width="8.88671875" style="68"/>
    <col min="14328" max="14328" width="62.109375" style="68" customWidth="1"/>
    <col min="14329" max="14331" width="11" style="68" customWidth="1"/>
    <col min="14332" max="14333" width="11.44140625" style="68" customWidth="1"/>
    <col min="14334" max="14334" width="11.33203125" style="68" customWidth="1"/>
    <col min="14335" max="14335" width="12" style="68" customWidth="1"/>
    <col min="14336" max="14337" width="10.33203125" style="68" customWidth="1"/>
    <col min="14338" max="14338" width="12.6640625" style="68" customWidth="1"/>
    <col min="14339" max="14583" width="8.88671875" style="68"/>
    <col min="14584" max="14584" width="62.109375" style="68" customWidth="1"/>
    <col min="14585" max="14587" width="11" style="68" customWidth="1"/>
    <col min="14588" max="14589" width="11.44140625" style="68" customWidth="1"/>
    <col min="14590" max="14590" width="11.33203125" style="68" customWidth="1"/>
    <col min="14591" max="14591" width="12" style="68" customWidth="1"/>
    <col min="14592" max="14593" width="10.33203125" style="68" customWidth="1"/>
    <col min="14594" max="14594" width="12.6640625" style="68" customWidth="1"/>
    <col min="14595" max="14839" width="8.88671875" style="68"/>
    <col min="14840" max="14840" width="62.109375" style="68" customWidth="1"/>
    <col min="14841" max="14843" width="11" style="68" customWidth="1"/>
    <col min="14844" max="14845" width="11.44140625" style="68" customWidth="1"/>
    <col min="14846" max="14846" width="11.33203125" style="68" customWidth="1"/>
    <col min="14847" max="14847" width="12" style="68" customWidth="1"/>
    <col min="14848" max="14849" width="10.33203125" style="68" customWidth="1"/>
    <col min="14850" max="14850" width="12.6640625" style="68" customWidth="1"/>
    <col min="14851" max="15095" width="8.88671875" style="68"/>
    <col min="15096" max="15096" width="62.109375" style="68" customWidth="1"/>
    <col min="15097" max="15099" width="11" style="68" customWidth="1"/>
    <col min="15100" max="15101" width="11.44140625" style="68" customWidth="1"/>
    <col min="15102" max="15102" width="11.33203125" style="68" customWidth="1"/>
    <col min="15103" max="15103" width="12" style="68" customWidth="1"/>
    <col min="15104" max="15105" width="10.33203125" style="68" customWidth="1"/>
    <col min="15106" max="15106" width="12.6640625" style="68" customWidth="1"/>
    <col min="15107" max="15351" width="8.88671875" style="68"/>
    <col min="15352" max="15352" width="62.109375" style="68" customWidth="1"/>
    <col min="15353" max="15355" width="11" style="68" customWidth="1"/>
    <col min="15356" max="15357" width="11.44140625" style="68" customWidth="1"/>
    <col min="15358" max="15358" width="11.33203125" style="68" customWidth="1"/>
    <col min="15359" max="15359" width="12" style="68" customWidth="1"/>
    <col min="15360" max="15361" width="10.33203125" style="68" customWidth="1"/>
    <col min="15362" max="15362" width="12.6640625" style="68" customWidth="1"/>
    <col min="15363" max="15607" width="8.88671875" style="68"/>
    <col min="15608" max="15608" width="62.109375" style="68" customWidth="1"/>
    <col min="15609" max="15611" width="11" style="68" customWidth="1"/>
    <col min="15612" max="15613" width="11.44140625" style="68" customWidth="1"/>
    <col min="15614" max="15614" width="11.33203125" style="68" customWidth="1"/>
    <col min="15615" max="15615" width="12" style="68" customWidth="1"/>
    <col min="15616" max="15617" width="10.33203125" style="68" customWidth="1"/>
    <col min="15618" max="15618" width="12.6640625" style="68" customWidth="1"/>
    <col min="15619" max="15863" width="8.88671875" style="68"/>
    <col min="15864" max="15864" width="62.109375" style="68" customWidth="1"/>
    <col min="15865" max="15867" width="11" style="68" customWidth="1"/>
    <col min="15868" max="15869" width="11.44140625" style="68" customWidth="1"/>
    <col min="15870" max="15870" width="11.33203125" style="68" customWidth="1"/>
    <col min="15871" max="15871" width="12" style="68" customWidth="1"/>
    <col min="15872" max="15873" width="10.33203125" style="68" customWidth="1"/>
    <col min="15874" max="15874" width="12.6640625" style="68" customWidth="1"/>
    <col min="15875" max="16119" width="8.88671875" style="68"/>
    <col min="16120" max="16120" width="62.109375" style="68" customWidth="1"/>
    <col min="16121" max="16123" width="11" style="68" customWidth="1"/>
    <col min="16124" max="16125" width="11.44140625" style="68" customWidth="1"/>
    <col min="16126" max="16126" width="11.33203125" style="68" customWidth="1"/>
    <col min="16127" max="16127" width="12" style="68" customWidth="1"/>
    <col min="16128" max="16129" width="10.33203125" style="68" customWidth="1"/>
    <col min="16130" max="16130" width="12.6640625" style="68" customWidth="1"/>
    <col min="16131" max="16384" width="8.88671875" style="68"/>
  </cols>
  <sheetData>
    <row r="1" spans="1:14" s="271" customFormat="1" ht="26.4" customHeight="1" thickBot="1">
      <c r="A1" s="270" t="s">
        <v>137</v>
      </c>
    </row>
    <row r="2" spans="1:14" ht="42.6" customHeight="1" thickBot="1">
      <c r="A2" s="253" t="s">
        <v>71</v>
      </c>
      <c r="B2" s="153" t="s">
        <v>18</v>
      </c>
      <c r="C2" s="64" t="s">
        <v>19</v>
      </c>
      <c r="D2" s="64" t="s">
        <v>21</v>
      </c>
      <c r="E2" s="65" t="s">
        <v>25</v>
      </c>
      <c r="F2" s="225" t="s">
        <v>90</v>
      </c>
      <c r="G2" s="192" t="s">
        <v>91</v>
      </c>
      <c r="H2" s="65" t="s">
        <v>92</v>
      </c>
      <c r="I2" s="226" t="s">
        <v>93</v>
      </c>
      <c r="J2" s="218" t="s">
        <v>94</v>
      </c>
      <c r="K2" s="66" t="s">
        <v>46</v>
      </c>
      <c r="L2" s="67" t="s">
        <v>95</v>
      </c>
    </row>
    <row r="3" spans="1:14" ht="20.399999999999999" customHeight="1">
      <c r="A3" s="254" t="s">
        <v>72</v>
      </c>
      <c r="B3" s="154">
        <v>2594</v>
      </c>
      <c r="C3" s="69">
        <v>2247</v>
      </c>
      <c r="D3" s="70">
        <v>1631</v>
      </c>
      <c r="E3" s="72">
        <v>982</v>
      </c>
      <c r="F3" s="205">
        <v>917</v>
      </c>
      <c r="G3" s="193">
        <v>884</v>
      </c>
      <c r="H3" s="72">
        <v>736</v>
      </c>
      <c r="I3" s="71">
        <v>655</v>
      </c>
      <c r="J3" s="219">
        <f>I3/H3-1</f>
        <v>-0.11005434782608692</v>
      </c>
      <c r="K3" s="73">
        <f t="shared" ref="K3:K10" si="0">I3/G3-1</f>
        <v>-0.25904977375565608</v>
      </c>
      <c r="L3" s="77">
        <f t="shared" ref="L3:L11" si="1">I3/F3-1</f>
        <v>-0.2857142857142857</v>
      </c>
      <c r="M3" s="169"/>
    </row>
    <row r="4" spans="1:14" ht="20.399999999999999" customHeight="1">
      <c r="A4" s="255" t="s">
        <v>73</v>
      </c>
      <c r="B4" s="155">
        <v>729</v>
      </c>
      <c r="C4" s="74">
        <v>562</v>
      </c>
      <c r="D4" s="75">
        <v>313</v>
      </c>
      <c r="E4" s="75">
        <v>355</v>
      </c>
      <c r="F4" s="206">
        <v>346</v>
      </c>
      <c r="G4" s="194">
        <v>377</v>
      </c>
      <c r="H4" s="75">
        <v>365</v>
      </c>
      <c r="I4" s="76">
        <v>298</v>
      </c>
      <c r="J4" s="219">
        <f t="shared" ref="J4:J11" si="2">I4/H4-1</f>
        <v>-0.18356164383561646</v>
      </c>
      <c r="K4" s="73">
        <f t="shared" si="0"/>
        <v>-0.20954907161803715</v>
      </c>
      <c r="L4" s="77">
        <f t="shared" si="1"/>
        <v>-0.13872832369942201</v>
      </c>
      <c r="M4" s="169"/>
    </row>
    <row r="5" spans="1:14" s="82" customFormat="1" ht="18" hidden="1" customHeight="1" outlineLevel="1">
      <c r="A5" s="256" t="s">
        <v>74</v>
      </c>
      <c r="B5" s="78">
        <v>0.28103315343099461</v>
      </c>
      <c r="C5" s="78">
        <v>0.25011125945705387</v>
      </c>
      <c r="D5" s="78">
        <v>0.19190680564071122</v>
      </c>
      <c r="E5" s="78">
        <v>0.36150712830957232</v>
      </c>
      <c r="F5" s="207">
        <v>0.37731733914940024</v>
      </c>
      <c r="G5" s="80">
        <v>0.4264705882352941</v>
      </c>
      <c r="H5" s="79">
        <v>0.49592391304347827</v>
      </c>
      <c r="I5" s="227">
        <f>I4/$I$3</f>
        <v>0.45496183206106872</v>
      </c>
      <c r="J5" s="78">
        <f t="shared" si="2"/>
        <v>-8.2597511241242261E-2</v>
      </c>
      <c r="K5" s="80">
        <f t="shared" si="0"/>
        <v>6.6807054488023265E-2</v>
      </c>
      <c r="L5" s="81">
        <f t="shared" si="1"/>
        <v>0.20578034682080926</v>
      </c>
      <c r="M5" s="34"/>
      <c r="N5" s="34"/>
    </row>
    <row r="6" spans="1:14" ht="18" customHeight="1" collapsed="1">
      <c r="A6" s="168" t="s">
        <v>75</v>
      </c>
      <c r="B6" s="156">
        <v>263</v>
      </c>
      <c r="C6" s="84">
        <v>265</v>
      </c>
      <c r="D6" s="84">
        <v>274</v>
      </c>
      <c r="E6" s="84">
        <v>331</v>
      </c>
      <c r="F6" s="208">
        <v>322</v>
      </c>
      <c r="G6" s="195">
        <v>357</v>
      </c>
      <c r="H6" s="84">
        <v>347</v>
      </c>
      <c r="I6" s="85">
        <v>280</v>
      </c>
      <c r="J6" s="220">
        <f t="shared" si="2"/>
        <v>-0.19308357348703165</v>
      </c>
      <c r="K6" s="86">
        <f t="shared" si="0"/>
        <v>-0.21568627450980393</v>
      </c>
      <c r="L6" s="87">
        <f t="shared" si="1"/>
        <v>-0.13043478260869568</v>
      </c>
      <c r="M6" s="243"/>
      <c r="N6" s="243"/>
    </row>
    <row r="7" spans="1:14" s="93" customFormat="1" ht="18" hidden="1" customHeight="1" outlineLevel="1">
      <c r="A7" s="256" t="s">
        <v>76</v>
      </c>
      <c r="B7" s="88">
        <v>0.3607681755829904</v>
      </c>
      <c r="C7" s="89">
        <v>0.47153024911032027</v>
      </c>
      <c r="D7" s="89">
        <v>0.87539936102236426</v>
      </c>
      <c r="E7" s="89">
        <v>0.93239436619718308</v>
      </c>
      <c r="F7" s="209">
        <v>0.93063583815028905</v>
      </c>
      <c r="G7" s="196">
        <v>0.94694960212201595</v>
      </c>
      <c r="H7" s="89">
        <v>0.95068493150684896</v>
      </c>
      <c r="I7" s="90">
        <f>I6/$I$4</f>
        <v>0.93959731543624159</v>
      </c>
      <c r="J7" s="88">
        <f t="shared" si="2"/>
        <v>-1.1662766183780149E-2</v>
      </c>
      <c r="K7" s="91">
        <f t="shared" si="0"/>
        <v>-7.7641794973023481E-3</v>
      </c>
      <c r="L7" s="92">
        <f t="shared" si="1"/>
        <v>9.6294134811787391E-3</v>
      </c>
      <c r="M7" s="169"/>
    </row>
    <row r="8" spans="1:14" ht="18" customHeight="1" collapsed="1">
      <c r="A8" s="163" t="s">
        <v>77</v>
      </c>
      <c r="B8" s="156">
        <v>126</v>
      </c>
      <c r="C8" s="83">
        <v>31</v>
      </c>
      <c r="D8" s="83">
        <v>7</v>
      </c>
      <c r="E8" s="84">
        <v>6</v>
      </c>
      <c r="F8" s="208">
        <v>6</v>
      </c>
      <c r="G8" s="195">
        <v>5</v>
      </c>
      <c r="H8" s="84">
        <v>3</v>
      </c>
      <c r="I8" s="85">
        <v>3</v>
      </c>
      <c r="J8" s="220">
        <f t="shared" si="2"/>
        <v>0</v>
      </c>
      <c r="K8" s="86">
        <f t="shared" si="0"/>
        <v>-0.4</v>
      </c>
      <c r="L8" s="87">
        <f t="shared" si="1"/>
        <v>-0.5</v>
      </c>
      <c r="M8" s="169"/>
    </row>
    <row r="9" spans="1:14" s="93" customFormat="1" ht="18" hidden="1" customHeight="1" outlineLevel="1">
      <c r="A9" s="256" t="s">
        <v>76</v>
      </c>
      <c r="B9" s="88">
        <v>0.1728395061728395</v>
      </c>
      <c r="C9" s="89">
        <v>5.5160142348754451E-2</v>
      </c>
      <c r="D9" s="89">
        <v>2.2364217252396165E-2</v>
      </c>
      <c r="E9" s="89">
        <v>1.6901408450704224E-2</v>
      </c>
      <c r="F9" s="209">
        <v>1.7341040462427744E-2</v>
      </c>
      <c r="G9" s="196">
        <v>1.3262599469496022E-2</v>
      </c>
      <c r="H9" s="89">
        <v>8.21917808219178E-3</v>
      </c>
      <c r="I9" s="90">
        <f>I8/$I$4</f>
        <v>1.0067114093959731E-2</v>
      </c>
      <c r="J9" s="88">
        <f t="shared" si="2"/>
        <v>0.22483221476510074</v>
      </c>
      <c r="K9" s="91">
        <f t="shared" si="0"/>
        <v>-0.24093959731543635</v>
      </c>
      <c r="L9" s="92">
        <f t="shared" si="1"/>
        <v>-0.41946308724832215</v>
      </c>
      <c r="M9" s="169"/>
    </row>
    <row r="10" spans="1:14" ht="18" customHeight="1" collapsed="1">
      <c r="A10" s="163" t="s">
        <v>78</v>
      </c>
      <c r="B10" s="156">
        <v>224</v>
      </c>
      <c r="C10" s="84">
        <v>91</v>
      </c>
      <c r="D10" s="84">
        <v>26</v>
      </c>
      <c r="E10" s="84">
        <v>12</v>
      </c>
      <c r="F10" s="208">
        <v>12</v>
      </c>
      <c r="G10" s="195">
        <v>10</v>
      </c>
      <c r="H10" s="84">
        <v>10</v>
      </c>
      <c r="I10" s="85">
        <v>10</v>
      </c>
      <c r="J10" s="220">
        <f t="shared" si="2"/>
        <v>0</v>
      </c>
      <c r="K10" s="86">
        <f t="shared" si="0"/>
        <v>0</v>
      </c>
      <c r="L10" s="87">
        <f t="shared" si="1"/>
        <v>-0.16666666666666663</v>
      </c>
      <c r="M10" s="169"/>
    </row>
    <row r="11" spans="1:14" s="93" customFormat="1" ht="18" hidden="1" customHeight="1" outlineLevel="1">
      <c r="A11" s="256" t="s">
        <v>76</v>
      </c>
      <c r="B11" s="88">
        <v>0.30727023319615915</v>
      </c>
      <c r="C11" s="89">
        <v>0.16192170818505339</v>
      </c>
      <c r="D11" s="89">
        <v>8.3067092651757185E-2</v>
      </c>
      <c r="E11" s="89">
        <v>3.3802816901408447E-2</v>
      </c>
      <c r="F11" s="209">
        <v>3.4682080924855488E-2</v>
      </c>
      <c r="G11" s="196">
        <v>2.6525198938992044E-2</v>
      </c>
      <c r="H11" s="89">
        <v>2.7397260273972601E-2</v>
      </c>
      <c r="I11" s="90">
        <f>I10/$I$4</f>
        <v>3.3557046979865772E-2</v>
      </c>
      <c r="J11" s="88">
        <f t="shared" si="2"/>
        <v>0.22483221476510074</v>
      </c>
      <c r="K11" s="91">
        <f>I11/G11-1</f>
        <v>0.2651006711409396</v>
      </c>
      <c r="L11" s="92">
        <f t="shared" si="1"/>
        <v>-3.2438478747203514E-2</v>
      </c>
      <c r="M11" s="169"/>
    </row>
    <row r="12" spans="1:14" ht="18" customHeight="1" collapsed="1">
      <c r="A12" s="164" t="s">
        <v>79</v>
      </c>
      <c r="B12" s="157">
        <v>4</v>
      </c>
      <c r="C12" s="94">
        <v>0</v>
      </c>
      <c r="D12" s="94">
        <v>0</v>
      </c>
      <c r="E12" s="94">
        <v>0</v>
      </c>
      <c r="F12" s="210">
        <v>0</v>
      </c>
      <c r="G12" s="197">
        <v>0</v>
      </c>
      <c r="H12" s="94">
        <v>0</v>
      </c>
      <c r="I12" s="95">
        <v>0</v>
      </c>
      <c r="J12" s="221" t="s">
        <v>29</v>
      </c>
      <c r="K12" s="96" t="s">
        <v>29</v>
      </c>
      <c r="L12" s="97" t="s">
        <v>29</v>
      </c>
      <c r="M12" s="169"/>
    </row>
    <row r="13" spans="1:14" s="93" customFormat="1" ht="18" hidden="1" customHeight="1" outlineLevel="1">
      <c r="A13" s="256" t="s">
        <v>76</v>
      </c>
      <c r="B13" s="89">
        <v>5.4869684499314125E-3</v>
      </c>
      <c r="C13" s="89">
        <v>0</v>
      </c>
      <c r="D13" s="89">
        <v>0</v>
      </c>
      <c r="E13" s="89">
        <v>0</v>
      </c>
      <c r="F13" s="209">
        <v>0</v>
      </c>
      <c r="G13" s="196">
        <v>0</v>
      </c>
      <c r="H13" s="89">
        <v>0</v>
      </c>
      <c r="I13" s="90">
        <f>I12/$I$4</f>
        <v>0</v>
      </c>
      <c r="J13" s="221" t="s">
        <v>29</v>
      </c>
      <c r="K13" s="96" t="s">
        <v>29</v>
      </c>
      <c r="L13" s="97" t="s">
        <v>29</v>
      </c>
      <c r="M13" s="169"/>
    </row>
    <row r="14" spans="1:14" ht="18" customHeight="1" collapsed="1">
      <c r="A14" s="166" t="s">
        <v>80</v>
      </c>
      <c r="B14" s="158">
        <v>1</v>
      </c>
      <c r="C14" s="98">
        <v>141</v>
      </c>
      <c r="D14" s="98">
        <v>0</v>
      </c>
      <c r="E14" s="98">
        <v>0</v>
      </c>
      <c r="F14" s="211">
        <v>0</v>
      </c>
      <c r="G14" s="198">
        <v>0</v>
      </c>
      <c r="H14" s="98">
        <v>0</v>
      </c>
      <c r="I14" s="99">
        <v>0</v>
      </c>
      <c r="J14" s="222" t="s">
        <v>29</v>
      </c>
      <c r="K14" s="100" t="s">
        <v>29</v>
      </c>
      <c r="L14" s="165" t="s">
        <v>29</v>
      </c>
      <c r="M14" s="169"/>
    </row>
    <row r="15" spans="1:14" s="93" customFormat="1" ht="18" hidden="1" customHeight="1" outlineLevel="1">
      <c r="A15" s="257" t="s">
        <v>76</v>
      </c>
      <c r="B15" s="101">
        <v>1.3717421124828531E-3</v>
      </c>
      <c r="C15" s="101">
        <v>0.25088967971530252</v>
      </c>
      <c r="D15" s="101">
        <v>0</v>
      </c>
      <c r="E15" s="101">
        <v>0</v>
      </c>
      <c r="F15" s="212">
        <v>0</v>
      </c>
      <c r="G15" s="199">
        <v>0</v>
      </c>
      <c r="H15" s="101">
        <v>0</v>
      </c>
      <c r="I15" s="102">
        <f>I14/$I$4</f>
        <v>0</v>
      </c>
      <c r="J15" s="223" t="s">
        <v>29</v>
      </c>
      <c r="K15" s="103" t="s">
        <v>29</v>
      </c>
      <c r="L15" s="104" t="s">
        <v>29</v>
      </c>
      <c r="M15" s="169"/>
    </row>
    <row r="16" spans="1:14" ht="18" hidden="1" customHeight="1" outlineLevel="1">
      <c r="A16" s="105" t="s">
        <v>81</v>
      </c>
      <c r="B16" s="106">
        <v>0.84773662551440343</v>
      </c>
      <c r="C16" s="106">
        <v>0.93950177935943058</v>
      </c>
      <c r="D16" s="106">
        <v>0.98083067092651754</v>
      </c>
      <c r="E16" s="106">
        <v>0.98309859154929569</v>
      </c>
      <c r="F16" s="213">
        <v>0.98265895953757232</v>
      </c>
      <c r="G16" s="200">
        <v>0.98673740053050407</v>
      </c>
      <c r="H16" s="106">
        <v>0.98630136986301364</v>
      </c>
      <c r="I16" s="107">
        <f>SUM(I7,I9,I11,I13,I15)</f>
        <v>0.98322147651006708</v>
      </c>
      <c r="J16" s="219">
        <f t="shared" ref="J16:J31" si="3">I16/H16-1</f>
        <v>-3.1226696495152417E-3</v>
      </c>
      <c r="K16" s="228">
        <f t="shared" ref="K16:K23" si="4">I16/G16-1</f>
        <v>-3.5631810637224426E-3</v>
      </c>
      <c r="L16" s="229">
        <f t="shared" ref="L16:L23" si="5">I16/F16-1</f>
        <v>5.7244374259757258E-4</v>
      </c>
      <c r="M16" s="169"/>
    </row>
    <row r="17" spans="1:13" ht="18" customHeight="1" collapsed="1">
      <c r="A17" s="167" t="s">
        <v>82</v>
      </c>
      <c r="B17" s="159">
        <v>629429.38</v>
      </c>
      <c r="C17" s="108">
        <v>290771.03000000003</v>
      </c>
      <c r="D17" s="109">
        <v>236953.30000000002</v>
      </c>
      <c r="E17" s="109">
        <v>205796.13</v>
      </c>
      <c r="F17" s="214">
        <v>56932.27</v>
      </c>
      <c r="G17" s="201">
        <v>61608.800000000003</v>
      </c>
      <c r="H17" s="109">
        <v>76342.45</v>
      </c>
      <c r="I17" s="244">
        <v>72141.38</v>
      </c>
      <c r="J17" s="219">
        <f t="shared" si="3"/>
        <v>-5.5029279254202534E-2</v>
      </c>
      <c r="K17" s="73">
        <f t="shared" si="4"/>
        <v>0.17095901884146425</v>
      </c>
      <c r="L17" s="77">
        <f t="shared" si="5"/>
        <v>0.2671439238238702</v>
      </c>
      <c r="M17" s="169"/>
    </row>
    <row r="18" spans="1:13" ht="18" customHeight="1">
      <c r="A18" s="168" t="s">
        <v>83</v>
      </c>
      <c r="B18" s="160">
        <v>553291.34</v>
      </c>
      <c r="C18" s="110">
        <v>253319.74</v>
      </c>
      <c r="D18" s="111">
        <v>211257.14999999997</v>
      </c>
      <c r="E18" s="111">
        <v>189555.01</v>
      </c>
      <c r="F18" s="215">
        <v>54725.369999999995</v>
      </c>
      <c r="G18" s="202">
        <v>56663.17</v>
      </c>
      <c r="H18" s="111">
        <v>73155.38</v>
      </c>
      <c r="I18" s="245">
        <v>70347.13</v>
      </c>
      <c r="J18" s="78">
        <f t="shared" si="3"/>
        <v>-3.8387470613917896E-2</v>
      </c>
      <c r="K18" s="80">
        <f t="shared" si="4"/>
        <v>0.24149654881645355</v>
      </c>
      <c r="L18" s="81">
        <f t="shared" si="5"/>
        <v>0.28545736648285813</v>
      </c>
      <c r="M18" s="169"/>
    </row>
    <row r="19" spans="1:13" s="93" customFormat="1" ht="18" hidden="1" customHeight="1" outlineLevel="1">
      <c r="A19" s="256" t="s">
        <v>84</v>
      </c>
      <c r="B19" s="89">
        <v>0.87903640595867949</v>
      </c>
      <c r="C19" s="89">
        <v>0.87120006418796248</v>
      </c>
      <c r="D19" s="89">
        <v>0.89155605767043522</v>
      </c>
      <c r="E19" s="89">
        <v>0.92108150916151832</v>
      </c>
      <c r="F19" s="209">
        <v>0.9612363954572688</v>
      </c>
      <c r="G19" s="196">
        <v>0.91972526652036712</v>
      </c>
      <c r="H19" s="89">
        <v>0.95825297720992719</v>
      </c>
      <c r="I19" s="90">
        <f>I18/$I$17</f>
        <v>0.97512869867474117</v>
      </c>
      <c r="J19" s="88">
        <f t="shared" si="3"/>
        <v>1.7610925158771495E-2</v>
      </c>
      <c r="K19" s="91">
        <f t="shared" si="4"/>
        <v>6.0239110711815202E-2</v>
      </c>
      <c r="L19" s="92">
        <f t="shared" si="5"/>
        <v>1.4452535591792381E-2</v>
      </c>
      <c r="M19" s="169"/>
    </row>
    <row r="20" spans="1:13" ht="18" customHeight="1" collapsed="1">
      <c r="A20" s="163" t="s">
        <v>85</v>
      </c>
      <c r="B20" s="161">
        <v>26597.1</v>
      </c>
      <c r="C20" s="112">
        <v>5810.88</v>
      </c>
      <c r="D20" s="113">
        <v>2179.9700000000003</v>
      </c>
      <c r="E20" s="111">
        <v>5051.5600000000004</v>
      </c>
      <c r="F20" s="215">
        <v>326.47000000000003</v>
      </c>
      <c r="G20" s="202">
        <v>171.59</v>
      </c>
      <c r="H20" s="111">
        <v>165.75</v>
      </c>
      <c r="I20" s="245">
        <v>98.18</v>
      </c>
      <c r="J20" s="220">
        <f t="shared" si="3"/>
        <v>-0.40766214177978877</v>
      </c>
      <c r="K20" s="86">
        <f t="shared" si="4"/>
        <v>-0.4278221341570021</v>
      </c>
      <c r="L20" s="87">
        <f t="shared" si="5"/>
        <v>-0.69926792660887682</v>
      </c>
      <c r="M20" s="169"/>
    </row>
    <row r="21" spans="1:13" s="93" customFormat="1" ht="18" hidden="1" customHeight="1" outlineLevel="1">
      <c r="A21" s="256" t="s">
        <v>84</v>
      </c>
      <c r="B21" s="89">
        <v>4.2255892154255653E-2</v>
      </c>
      <c r="C21" s="89">
        <v>1.9984384276521633E-2</v>
      </c>
      <c r="D21" s="89">
        <v>9.1999984807132878E-3</v>
      </c>
      <c r="E21" s="89">
        <v>2.4546428545570806E-2</v>
      </c>
      <c r="F21" s="209">
        <v>5.7343576850176544E-3</v>
      </c>
      <c r="G21" s="196">
        <v>2.785154068899248E-3</v>
      </c>
      <c r="H21" s="89">
        <v>2.1711380758673584E-3</v>
      </c>
      <c r="I21" s="90">
        <f>I20/$I$17</f>
        <v>1.3609387566470173E-3</v>
      </c>
      <c r="J21" s="88">
        <f t="shared" si="3"/>
        <v>-0.37316803027217449</v>
      </c>
      <c r="K21" s="91">
        <f t="shared" si="4"/>
        <v>-0.51135961495125137</v>
      </c>
      <c r="L21" s="92">
        <f t="shared" si="5"/>
        <v>-0.76266936396332807</v>
      </c>
      <c r="M21" s="169"/>
    </row>
    <row r="22" spans="1:13" ht="18" customHeight="1" collapsed="1">
      <c r="A22" s="163" t="s">
        <v>78</v>
      </c>
      <c r="B22" s="161">
        <v>33804.379999999997</v>
      </c>
      <c r="C22" s="112">
        <v>13604.11</v>
      </c>
      <c r="D22" s="113">
        <v>9433.7300000000014</v>
      </c>
      <c r="E22" s="111">
        <v>6120.09</v>
      </c>
      <c r="F22" s="215">
        <v>1262.08</v>
      </c>
      <c r="G22" s="202">
        <v>4160.01</v>
      </c>
      <c r="H22" s="111">
        <v>2790.13</v>
      </c>
      <c r="I22" s="245">
        <v>1478.26</v>
      </c>
      <c r="J22" s="220">
        <f t="shared" si="3"/>
        <v>-0.47018239293509623</v>
      </c>
      <c r="K22" s="86">
        <f>I22/G22-1</f>
        <v>-0.64464989266852724</v>
      </c>
      <c r="L22" s="87">
        <f t="shared" si="5"/>
        <v>0.1712886663286004</v>
      </c>
      <c r="M22" s="169"/>
    </row>
    <row r="23" spans="1:13" s="93" customFormat="1" ht="18" hidden="1" customHeight="1" outlineLevel="1">
      <c r="A23" s="256" t="s">
        <v>84</v>
      </c>
      <c r="B23" s="89">
        <v>5.3706390381713667E-2</v>
      </c>
      <c r="C23" s="89">
        <v>4.6786332187219615E-2</v>
      </c>
      <c r="D23" s="89">
        <v>3.9812612865066661E-2</v>
      </c>
      <c r="E23" s="89">
        <v>2.9738605871743068E-2</v>
      </c>
      <c r="F23" s="209">
        <v>2.2168095528247864E-2</v>
      </c>
      <c r="G23" s="196">
        <v>6.7522983729597072E-2</v>
      </c>
      <c r="H23" s="89">
        <v>3.6547556438128459E-2</v>
      </c>
      <c r="I23" s="90">
        <f>I22/$I$17</f>
        <v>2.0491152234681398E-2</v>
      </c>
      <c r="J23" s="88">
        <f t="shared" si="3"/>
        <v>-0.43932907609374727</v>
      </c>
      <c r="K23" s="91">
        <f t="shared" si="4"/>
        <v>-0.69653070550406393</v>
      </c>
      <c r="L23" s="92">
        <f t="shared" si="5"/>
        <v>-7.5646700973009073E-2</v>
      </c>
      <c r="M23" s="169"/>
    </row>
    <row r="24" spans="1:13" ht="18" customHeight="1" collapsed="1">
      <c r="A24" s="164" t="s">
        <v>86</v>
      </c>
      <c r="B24" s="162">
        <v>580.30999999999995</v>
      </c>
      <c r="C24" s="114">
        <v>19.8</v>
      </c>
      <c r="D24" s="115">
        <v>0</v>
      </c>
      <c r="E24" s="115">
        <v>0</v>
      </c>
      <c r="F24" s="216">
        <v>0</v>
      </c>
      <c r="G24" s="203">
        <v>0</v>
      </c>
      <c r="H24" s="115">
        <v>0</v>
      </c>
      <c r="I24" s="246">
        <v>5.41</v>
      </c>
      <c r="J24" s="221" t="s">
        <v>29</v>
      </c>
      <c r="K24" s="96" t="s">
        <v>29</v>
      </c>
      <c r="L24" s="97" t="s">
        <v>29</v>
      </c>
      <c r="M24" s="169"/>
    </row>
    <row r="25" spans="1:13" s="93" customFormat="1" ht="18" hidden="1" customHeight="1" outlineLevel="1">
      <c r="A25" s="256" t="s">
        <v>84</v>
      </c>
      <c r="B25" s="89">
        <v>9.219620475930118E-4</v>
      </c>
      <c r="C25" s="89">
        <v>6.8094816736041403E-5</v>
      </c>
      <c r="D25" s="89">
        <v>0</v>
      </c>
      <c r="E25" s="89">
        <v>0</v>
      </c>
      <c r="F25" s="209">
        <v>0</v>
      </c>
      <c r="G25" s="196">
        <v>0</v>
      </c>
      <c r="H25" s="89">
        <v>0</v>
      </c>
      <c r="I25" s="90">
        <f>I24/$I$17</f>
        <v>7.4991634482179294E-5</v>
      </c>
      <c r="J25" s="221" t="s">
        <v>29</v>
      </c>
      <c r="K25" s="96" t="s">
        <v>29</v>
      </c>
      <c r="L25" s="97" t="s">
        <v>29</v>
      </c>
      <c r="M25" s="169"/>
    </row>
    <row r="26" spans="1:13" ht="18" customHeight="1" collapsed="1">
      <c r="A26" s="164" t="s">
        <v>80</v>
      </c>
      <c r="B26" s="162">
        <v>1000.26</v>
      </c>
      <c r="C26" s="114">
        <v>8714.5400000000009</v>
      </c>
      <c r="D26" s="115">
        <v>11376.8</v>
      </c>
      <c r="E26" s="115">
        <v>0</v>
      </c>
      <c r="F26" s="216">
        <v>0</v>
      </c>
      <c r="G26" s="203">
        <v>0</v>
      </c>
      <c r="H26" s="115">
        <v>0</v>
      </c>
      <c r="I26" s="246">
        <v>0</v>
      </c>
      <c r="J26" s="221" t="s">
        <v>29</v>
      </c>
      <c r="K26" s="96" t="s">
        <v>29</v>
      </c>
      <c r="L26" s="97" t="s">
        <v>29</v>
      </c>
      <c r="M26" s="169"/>
    </row>
    <row r="27" spans="1:13" s="93" customFormat="1" ht="18" hidden="1" customHeight="1" outlineLevel="1">
      <c r="A27" s="256" t="s">
        <v>84</v>
      </c>
      <c r="B27" s="89">
        <v>1.5891536553314367E-3</v>
      </c>
      <c r="C27" s="89">
        <v>2.9970454759540521E-2</v>
      </c>
      <c r="D27" s="89">
        <v>4.8012836284618103E-2</v>
      </c>
      <c r="E27" s="89">
        <v>0</v>
      </c>
      <c r="F27" s="209">
        <v>0</v>
      </c>
      <c r="G27" s="196">
        <v>0</v>
      </c>
      <c r="H27" s="89">
        <v>0</v>
      </c>
      <c r="I27" s="90">
        <f>I26/$I$17</f>
        <v>0</v>
      </c>
      <c r="J27" s="221" t="s">
        <v>29</v>
      </c>
      <c r="K27" s="96" t="s">
        <v>29</v>
      </c>
      <c r="L27" s="97" t="s">
        <v>29</v>
      </c>
      <c r="M27" s="169"/>
    </row>
    <row r="28" spans="1:13" ht="18" customHeight="1" collapsed="1">
      <c r="A28" s="164" t="s">
        <v>87</v>
      </c>
      <c r="B28" s="162">
        <v>4252.21</v>
      </c>
      <c r="C28" s="114">
        <v>2170.1600000000003</v>
      </c>
      <c r="D28" s="115">
        <v>395.31</v>
      </c>
      <c r="E28" s="115">
        <v>51.83</v>
      </c>
      <c r="F28" s="216">
        <v>24.92</v>
      </c>
      <c r="G28" s="203">
        <v>199.77</v>
      </c>
      <c r="H28" s="115">
        <v>169.11</v>
      </c>
      <c r="I28" s="246">
        <v>131</v>
      </c>
      <c r="J28" s="88">
        <f t="shared" si="3"/>
        <v>-0.22535627697948091</v>
      </c>
      <c r="K28" s="91">
        <f>I28/G28-1</f>
        <v>-0.34424588276517998</v>
      </c>
      <c r="L28" s="92">
        <f>I28/F28-1</f>
        <v>4.2568218298555376</v>
      </c>
      <c r="M28" s="169"/>
    </row>
    <row r="29" spans="1:13" s="93" customFormat="1" ht="18" hidden="1" customHeight="1" outlineLevel="1">
      <c r="A29" s="256" t="s">
        <v>84</v>
      </c>
      <c r="B29" s="89">
        <v>6.7556585935025781E-3</v>
      </c>
      <c r="C29" s="89">
        <v>7.4634670448428106E-3</v>
      </c>
      <c r="D29" s="89">
        <v>1.6683034167492075E-3</v>
      </c>
      <c r="E29" s="89">
        <v>2.5185118884402731E-4</v>
      </c>
      <c r="F29" s="209">
        <v>4.3771309311924506E-4</v>
      </c>
      <c r="G29" s="196">
        <v>3.2425562581968811E-3</v>
      </c>
      <c r="H29" s="89">
        <v>2.2151502866360724E-3</v>
      </c>
      <c r="I29" s="90">
        <f>I28/$I$17</f>
        <v>1.8158787647255983E-3</v>
      </c>
      <c r="J29" s="88">
        <f t="shared" si="3"/>
        <v>-0.18024579384941319</v>
      </c>
      <c r="K29" s="91">
        <f>I29/G29-1</f>
        <v>-0.43998542503766114</v>
      </c>
      <c r="L29" s="92">
        <f>I29/F29-1</f>
        <v>3.148559394888613</v>
      </c>
      <c r="M29" s="169"/>
    </row>
    <row r="30" spans="1:13" s="93" customFormat="1" ht="18" customHeight="1" collapsed="1" thickBot="1">
      <c r="A30" s="258" t="s">
        <v>88</v>
      </c>
      <c r="B30" s="171">
        <v>9611.4500000000007</v>
      </c>
      <c r="C30" s="172">
        <v>6516.48</v>
      </c>
      <c r="D30" s="173">
        <v>2219.0500000000002</v>
      </c>
      <c r="E30" s="173">
        <v>5018.9800000000005</v>
      </c>
      <c r="F30" s="217">
        <v>593.41999999999996</v>
      </c>
      <c r="G30" s="204">
        <v>414.26</v>
      </c>
      <c r="H30" s="173">
        <v>62.06</v>
      </c>
      <c r="I30" s="247">
        <v>45.33</v>
      </c>
      <c r="J30" s="224">
        <f t="shared" si="3"/>
        <v>-0.26957782790847573</v>
      </c>
      <c r="K30" s="179">
        <f>I30/G30-1</f>
        <v>-0.89057596678414519</v>
      </c>
      <c r="L30" s="180">
        <f>I30/F30-1</f>
        <v>-0.923612281352162</v>
      </c>
      <c r="M30" s="169"/>
    </row>
    <row r="31" spans="1:13" s="93" customFormat="1" ht="18" hidden="1" customHeight="1" outlineLevel="1">
      <c r="A31" s="256" t="s">
        <v>84</v>
      </c>
      <c r="B31" s="101">
        <v>1.5270100674360007E-2</v>
      </c>
      <c r="C31" s="101">
        <v>2.2411035927478742E-2</v>
      </c>
      <c r="D31" s="89">
        <v>9.3649254937576299E-3</v>
      </c>
      <c r="E31" s="89">
        <v>2.4388116530665568E-2</v>
      </c>
      <c r="F31" s="209">
        <v>1.0423262589037816E-2</v>
      </c>
      <c r="G31" s="196">
        <v>6.7240394229395794E-3</v>
      </c>
      <c r="H31" s="89">
        <v>8.1291601199594732E-4</v>
      </c>
      <c r="I31" s="90">
        <f>I30/$I$17</f>
        <v>6.28349499274896E-4</v>
      </c>
      <c r="J31" s="88">
        <f t="shared" si="3"/>
        <v>-0.22704253575702904</v>
      </c>
      <c r="K31" s="91">
        <f>I31/G31-1</f>
        <v>-0.90655178238080625</v>
      </c>
      <c r="L31" s="170">
        <f>I31/F31-1</f>
        <v>-0.93971662002109269</v>
      </c>
      <c r="M31" s="169"/>
    </row>
    <row r="32" spans="1:13" ht="18" hidden="1" customHeight="1" outlineLevel="1" thickBot="1">
      <c r="A32" s="116" t="s">
        <v>81</v>
      </c>
      <c r="B32" s="117">
        <v>0.99953556346543571</v>
      </c>
      <c r="C32" s="117">
        <v>0.99788383320030183</v>
      </c>
      <c r="D32" s="117">
        <v>0.99961473421134006</v>
      </c>
      <c r="E32" s="117">
        <v>1.0000065112983418</v>
      </c>
      <c r="F32" s="120">
        <v>0.9999998243526913</v>
      </c>
      <c r="G32" s="119">
        <v>0.99999999999999989</v>
      </c>
      <c r="H32" s="117">
        <v>0.99999973802255504</v>
      </c>
      <c r="I32" s="118">
        <f>SUM(I19,I21,I23,I25,I27,I29,I31)</f>
        <v>0.99950000956455232</v>
      </c>
      <c r="J32" s="117" t="s">
        <v>26</v>
      </c>
      <c r="K32" s="119" t="s">
        <v>26</v>
      </c>
      <c r="L32" s="120" t="s">
        <v>26</v>
      </c>
    </row>
    <row r="33" spans="1:12" s="27" customFormat="1" ht="20.399999999999999" customHeight="1" collapsed="1">
      <c r="A33" s="279" t="s">
        <v>89</v>
      </c>
      <c r="B33" s="279"/>
      <c r="C33" s="279"/>
      <c r="D33" s="279"/>
      <c r="E33" s="279"/>
      <c r="F33" s="279"/>
      <c r="G33" s="279"/>
      <c r="H33" s="279"/>
      <c r="I33" s="279"/>
      <c r="J33" s="279"/>
      <c r="K33" s="279"/>
      <c r="L33" s="279"/>
    </row>
    <row r="34" spans="1:12" s="121" customFormat="1" ht="21.6" customHeight="1" collapsed="1">
      <c r="A34" s="280" t="s">
        <v>139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</row>
    <row r="35" spans="1:12" ht="25.2" customHeight="1">
      <c r="A35" s="280" t="s">
        <v>140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</row>
    <row r="115" spans="1:1">
      <c r="A115" s="68" t="s">
        <v>27</v>
      </c>
    </row>
  </sheetData>
  <mergeCells count="4">
    <mergeCell ref="A1:XFD1"/>
    <mergeCell ref="A33:L33"/>
    <mergeCell ref="A34:L34"/>
    <mergeCell ref="A35:L35"/>
  </mergeCells>
  <conditionalFormatting sqref="J3:L32">
    <cfRule type="cellIs" dxfId="0" priority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M19"/>
  <sheetViews>
    <sheetView zoomScale="70" zoomScaleNormal="70" workbookViewId="0">
      <pane ySplit="1" topLeftCell="A2" activePane="bottomLeft" state="frozen"/>
      <selection pane="bottomLeft" activeCell="A2" sqref="A2"/>
    </sheetView>
  </sheetViews>
  <sheetFormatPr defaultColWidth="9.109375" defaultRowHeight="13.2" outlineLevelRow="1" outlineLevelCol="1"/>
  <cols>
    <col min="1" max="1" width="12.6640625" style="2" customWidth="1"/>
    <col min="2" max="2" width="14" style="1" customWidth="1"/>
    <col min="3" max="3" width="14" style="1" hidden="1" customWidth="1" outlineLevel="1"/>
    <col min="4" max="4" width="22.33203125" style="1" hidden="1" customWidth="1" outlineLevel="1"/>
    <col min="5" max="5" width="22.21875" style="1" hidden="1" customWidth="1" outlineLevel="1"/>
    <col min="6" max="6" width="22" style="1" hidden="1" customWidth="1" outlineLevel="1"/>
    <col min="7" max="7" width="18" style="1" customWidth="1" collapsed="1"/>
    <col min="8" max="9" width="12.88671875" style="1" customWidth="1"/>
    <col min="10" max="21" width="10.109375" style="1" customWidth="1"/>
    <col min="22" max="22" width="10.5546875" style="1" customWidth="1"/>
    <col min="23" max="249" width="9.109375" style="1"/>
    <col min="250" max="250" width="10.33203125" style="1" customWidth="1"/>
    <col min="251" max="251" width="10.6640625" style="1" customWidth="1"/>
    <col min="252" max="252" width="17.6640625" style="1" customWidth="1"/>
    <col min="253" max="253" width="16" style="1" customWidth="1"/>
    <col min="254" max="254" width="14.44140625" style="1" customWidth="1"/>
    <col min="255" max="267" width="11.6640625" style="1" customWidth="1"/>
    <col min="268" max="505" width="9.109375" style="1"/>
    <col min="506" max="506" width="10.33203125" style="1" customWidth="1"/>
    <col min="507" max="507" width="10.6640625" style="1" customWidth="1"/>
    <col min="508" max="508" width="17.6640625" style="1" customWidth="1"/>
    <col min="509" max="509" width="16" style="1" customWidth="1"/>
    <col min="510" max="510" width="14.44140625" style="1" customWidth="1"/>
    <col min="511" max="523" width="11.6640625" style="1" customWidth="1"/>
    <col min="524" max="761" width="9.109375" style="1"/>
    <col min="762" max="762" width="10.33203125" style="1" customWidth="1"/>
    <col min="763" max="763" width="10.6640625" style="1" customWidth="1"/>
    <col min="764" max="764" width="17.6640625" style="1" customWidth="1"/>
    <col min="765" max="765" width="16" style="1" customWidth="1"/>
    <col min="766" max="766" width="14.44140625" style="1" customWidth="1"/>
    <col min="767" max="779" width="11.6640625" style="1" customWidth="1"/>
    <col min="780" max="1017" width="9.109375" style="1"/>
    <col min="1018" max="1018" width="10.33203125" style="1" customWidth="1"/>
    <col min="1019" max="1019" width="10.6640625" style="1" customWidth="1"/>
    <col min="1020" max="1020" width="17.6640625" style="1" customWidth="1"/>
    <col min="1021" max="1021" width="16" style="1" customWidth="1"/>
    <col min="1022" max="1022" width="14.44140625" style="1" customWidth="1"/>
    <col min="1023" max="1035" width="11.6640625" style="1" customWidth="1"/>
    <col min="1036" max="1273" width="9.109375" style="1"/>
    <col min="1274" max="1274" width="10.33203125" style="1" customWidth="1"/>
    <col min="1275" max="1275" width="10.6640625" style="1" customWidth="1"/>
    <col min="1276" max="1276" width="17.6640625" style="1" customWidth="1"/>
    <col min="1277" max="1277" width="16" style="1" customWidth="1"/>
    <col min="1278" max="1278" width="14.44140625" style="1" customWidth="1"/>
    <col min="1279" max="1291" width="11.6640625" style="1" customWidth="1"/>
    <col min="1292" max="1529" width="9.109375" style="1"/>
    <col min="1530" max="1530" width="10.33203125" style="1" customWidth="1"/>
    <col min="1531" max="1531" width="10.6640625" style="1" customWidth="1"/>
    <col min="1532" max="1532" width="17.6640625" style="1" customWidth="1"/>
    <col min="1533" max="1533" width="16" style="1" customWidth="1"/>
    <col min="1534" max="1534" width="14.44140625" style="1" customWidth="1"/>
    <col min="1535" max="1547" width="11.6640625" style="1" customWidth="1"/>
    <col min="1548" max="1785" width="9.109375" style="1"/>
    <col min="1786" max="1786" width="10.33203125" style="1" customWidth="1"/>
    <col min="1787" max="1787" width="10.6640625" style="1" customWidth="1"/>
    <col min="1788" max="1788" width="17.6640625" style="1" customWidth="1"/>
    <col min="1789" max="1789" width="16" style="1" customWidth="1"/>
    <col min="1790" max="1790" width="14.44140625" style="1" customWidth="1"/>
    <col min="1791" max="1803" width="11.6640625" style="1" customWidth="1"/>
    <col min="1804" max="2041" width="9.109375" style="1"/>
    <col min="2042" max="2042" width="10.33203125" style="1" customWidth="1"/>
    <col min="2043" max="2043" width="10.6640625" style="1" customWidth="1"/>
    <col min="2044" max="2044" width="17.6640625" style="1" customWidth="1"/>
    <col min="2045" max="2045" width="16" style="1" customWidth="1"/>
    <col min="2046" max="2046" width="14.44140625" style="1" customWidth="1"/>
    <col min="2047" max="2059" width="11.6640625" style="1" customWidth="1"/>
    <col min="2060" max="2297" width="9.109375" style="1"/>
    <col min="2298" max="2298" width="10.33203125" style="1" customWidth="1"/>
    <col min="2299" max="2299" width="10.6640625" style="1" customWidth="1"/>
    <col min="2300" max="2300" width="17.6640625" style="1" customWidth="1"/>
    <col min="2301" max="2301" width="16" style="1" customWidth="1"/>
    <col min="2302" max="2302" width="14.44140625" style="1" customWidth="1"/>
    <col min="2303" max="2315" width="11.6640625" style="1" customWidth="1"/>
    <col min="2316" max="2553" width="9.109375" style="1"/>
    <col min="2554" max="2554" width="10.33203125" style="1" customWidth="1"/>
    <col min="2555" max="2555" width="10.6640625" style="1" customWidth="1"/>
    <col min="2556" max="2556" width="17.6640625" style="1" customWidth="1"/>
    <col min="2557" max="2557" width="16" style="1" customWidth="1"/>
    <col min="2558" max="2558" width="14.44140625" style="1" customWidth="1"/>
    <col min="2559" max="2571" width="11.6640625" style="1" customWidth="1"/>
    <col min="2572" max="2809" width="9.109375" style="1"/>
    <col min="2810" max="2810" width="10.33203125" style="1" customWidth="1"/>
    <col min="2811" max="2811" width="10.6640625" style="1" customWidth="1"/>
    <col min="2812" max="2812" width="17.6640625" style="1" customWidth="1"/>
    <col min="2813" max="2813" width="16" style="1" customWidth="1"/>
    <col min="2814" max="2814" width="14.44140625" style="1" customWidth="1"/>
    <col min="2815" max="2827" width="11.6640625" style="1" customWidth="1"/>
    <col min="2828" max="3065" width="9.109375" style="1"/>
    <col min="3066" max="3066" width="10.33203125" style="1" customWidth="1"/>
    <col min="3067" max="3067" width="10.6640625" style="1" customWidth="1"/>
    <col min="3068" max="3068" width="17.6640625" style="1" customWidth="1"/>
    <col min="3069" max="3069" width="16" style="1" customWidth="1"/>
    <col min="3070" max="3070" width="14.44140625" style="1" customWidth="1"/>
    <col min="3071" max="3083" width="11.6640625" style="1" customWidth="1"/>
    <col min="3084" max="3321" width="9.109375" style="1"/>
    <col min="3322" max="3322" width="10.33203125" style="1" customWidth="1"/>
    <col min="3323" max="3323" width="10.6640625" style="1" customWidth="1"/>
    <col min="3324" max="3324" width="17.6640625" style="1" customWidth="1"/>
    <col min="3325" max="3325" width="16" style="1" customWidth="1"/>
    <col min="3326" max="3326" width="14.44140625" style="1" customWidth="1"/>
    <col min="3327" max="3339" width="11.6640625" style="1" customWidth="1"/>
    <col min="3340" max="3577" width="9.109375" style="1"/>
    <col min="3578" max="3578" width="10.33203125" style="1" customWidth="1"/>
    <col min="3579" max="3579" width="10.6640625" style="1" customWidth="1"/>
    <col min="3580" max="3580" width="17.6640625" style="1" customWidth="1"/>
    <col min="3581" max="3581" width="16" style="1" customWidth="1"/>
    <col min="3582" max="3582" width="14.44140625" style="1" customWidth="1"/>
    <col min="3583" max="3595" width="11.6640625" style="1" customWidth="1"/>
    <col min="3596" max="3833" width="9.109375" style="1"/>
    <col min="3834" max="3834" width="10.33203125" style="1" customWidth="1"/>
    <col min="3835" max="3835" width="10.6640625" style="1" customWidth="1"/>
    <col min="3836" max="3836" width="17.6640625" style="1" customWidth="1"/>
    <col min="3837" max="3837" width="16" style="1" customWidth="1"/>
    <col min="3838" max="3838" width="14.44140625" style="1" customWidth="1"/>
    <col min="3839" max="3851" width="11.6640625" style="1" customWidth="1"/>
    <col min="3852" max="4089" width="9.109375" style="1"/>
    <col min="4090" max="4090" width="10.33203125" style="1" customWidth="1"/>
    <col min="4091" max="4091" width="10.6640625" style="1" customWidth="1"/>
    <col min="4092" max="4092" width="17.6640625" style="1" customWidth="1"/>
    <col min="4093" max="4093" width="16" style="1" customWidth="1"/>
    <col min="4094" max="4094" width="14.44140625" style="1" customWidth="1"/>
    <col min="4095" max="4107" width="11.6640625" style="1" customWidth="1"/>
    <col min="4108" max="4345" width="9.109375" style="1"/>
    <col min="4346" max="4346" width="10.33203125" style="1" customWidth="1"/>
    <col min="4347" max="4347" width="10.6640625" style="1" customWidth="1"/>
    <col min="4348" max="4348" width="17.6640625" style="1" customWidth="1"/>
    <col min="4349" max="4349" width="16" style="1" customWidth="1"/>
    <col min="4350" max="4350" width="14.44140625" style="1" customWidth="1"/>
    <col min="4351" max="4363" width="11.6640625" style="1" customWidth="1"/>
    <col min="4364" max="4601" width="9.109375" style="1"/>
    <col min="4602" max="4602" width="10.33203125" style="1" customWidth="1"/>
    <col min="4603" max="4603" width="10.6640625" style="1" customWidth="1"/>
    <col min="4604" max="4604" width="17.6640625" style="1" customWidth="1"/>
    <col min="4605" max="4605" width="16" style="1" customWidth="1"/>
    <col min="4606" max="4606" width="14.44140625" style="1" customWidth="1"/>
    <col min="4607" max="4619" width="11.6640625" style="1" customWidth="1"/>
    <col min="4620" max="4857" width="9.109375" style="1"/>
    <col min="4858" max="4858" width="10.33203125" style="1" customWidth="1"/>
    <col min="4859" max="4859" width="10.6640625" style="1" customWidth="1"/>
    <col min="4860" max="4860" width="17.6640625" style="1" customWidth="1"/>
    <col min="4861" max="4861" width="16" style="1" customWidth="1"/>
    <col min="4862" max="4862" width="14.44140625" style="1" customWidth="1"/>
    <col min="4863" max="4875" width="11.6640625" style="1" customWidth="1"/>
    <col min="4876" max="5113" width="9.109375" style="1"/>
    <col min="5114" max="5114" width="10.33203125" style="1" customWidth="1"/>
    <col min="5115" max="5115" width="10.6640625" style="1" customWidth="1"/>
    <col min="5116" max="5116" width="17.6640625" style="1" customWidth="1"/>
    <col min="5117" max="5117" width="16" style="1" customWidth="1"/>
    <col min="5118" max="5118" width="14.44140625" style="1" customWidth="1"/>
    <col min="5119" max="5131" width="11.6640625" style="1" customWidth="1"/>
    <col min="5132" max="5369" width="9.109375" style="1"/>
    <col min="5370" max="5370" width="10.33203125" style="1" customWidth="1"/>
    <col min="5371" max="5371" width="10.6640625" style="1" customWidth="1"/>
    <col min="5372" max="5372" width="17.6640625" style="1" customWidth="1"/>
    <col min="5373" max="5373" width="16" style="1" customWidth="1"/>
    <col min="5374" max="5374" width="14.44140625" style="1" customWidth="1"/>
    <col min="5375" max="5387" width="11.6640625" style="1" customWidth="1"/>
    <col min="5388" max="5625" width="9.109375" style="1"/>
    <col min="5626" max="5626" width="10.33203125" style="1" customWidth="1"/>
    <col min="5627" max="5627" width="10.6640625" style="1" customWidth="1"/>
    <col min="5628" max="5628" width="17.6640625" style="1" customWidth="1"/>
    <col min="5629" max="5629" width="16" style="1" customWidth="1"/>
    <col min="5630" max="5630" width="14.44140625" style="1" customWidth="1"/>
    <col min="5631" max="5643" width="11.6640625" style="1" customWidth="1"/>
    <col min="5644" max="5881" width="9.109375" style="1"/>
    <col min="5882" max="5882" width="10.33203125" style="1" customWidth="1"/>
    <col min="5883" max="5883" width="10.6640625" style="1" customWidth="1"/>
    <col min="5884" max="5884" width="17.6640625" style="1" customWidth="1"/>
    <col min="5885" max="5885" width="16" style="1" customWidth="1"/>
    <col min="5886" max="5886" width="14.44140625" style="1" customWidth="1"/>
    <col min="5887" max="5899" width="11.6640625" style="1" customWidth="1"/>
    <col min="5900" max="6137" width="9.109375" style="1"/>
    <col min="6138" max="6138" width="10.33203125" style="1" customWidth="1"/>
    <col min="6139" max="6139" width="10.6640625" style="1" customWidth="1"/>
    <col min="6140" max="6140" width="17.6640625" style="1" customWidth="1"/>
    <col min="6141" max="6141" width="16" style="1" customWidth="1"/>
    <col min="6142" max="6142" width="14.44140625" style="1" customWidth="1"/>
    <col min="6143" max="6155" width="11.6640625" style="1" customWidth="1"/>
    <col min="6156" max="6393" width="9.109375" style="1"/>
    <col min="6394" max="6394" width="10.33203125" style="1" customWidth="1"/>
    <col min="6395" max="6395" width="10.6640625" style="1" customWidth="1"/>
    <col min="6396" max="6396" width="17.6640625" style="1" customWidth="1"/>
    <col min="6397" max="6397" width="16" style="1" customWidth="1"/>
    <col min="6398" max="6398" width="14.44140625" style="1" customWidth="1"/>
    <col min="6399" max="6411" width="11.6640625" style="1" customWidth="1"/>
    <col min="6412" max="6649" width="9.109375" style="1"/>
    <col min="6650" max="6650" width="10.33203125" style="1" customWidth="1"/>
    <col min="6651" max="6651" width="10.6640625" style="1" customWidth="1"/>
    <col min="6652" max="6652" width="17.6640625" style="1" customWidth="1"/>
    <col min="6653" max="6653" width="16" style="1" customWidth="1"/>
    <col min="6654" max="6654" width="14.44140625" style="1" customWidth="1"/>
    <col min="6655" max="6667" width="11.6640625" style="1" customWidth="1"/>
    <col min="6668" max="6905" width="9.109375" style="1"/>
    <col min="6906" max="6906" width="10.33203125" style="1" customWidth="1"/>
    <col min="6907" max="6907" width="10.6640625" style="1" customWidth="1"/>
    <col min="6908" max="6908" width="17.6640625" style="1" customWidth="1"/>
    <col min="6909" max="6909" width="16" style="1" customWidth="1"/>
    <col min="6910" max="6910" width="14.44140625" style="1" customWidth="1"/>
    <col min="6911" max="6923" width="11.6640625" style="1" customWidth="1"/>
    <col min="6924" max="7161" width="9.109375" style="1"/>
    <col min="7162" max="7162" width="10.33203125" style="1" customWidth="1"/>
    <col min="7163" max="7163" width="10.6640625" style="1" customWidth="1"/>
    <col min="7164" max="7164" width="17.6640625" style="1" customWidth="1"/>
    <col min="7165" max="7165" width="16" style="1" customWidth="1"/>
    <col min="7166" max="7166" width="14.44140625" style="1" customWidth="1"/>
    <col min="7167" max="7179" width="11.6640625" style="1" customWidth="1"/>
    <col min="7180" max="7417" width="9.109375" style="1"/>
    <col min="7418" max="7418" width="10.33203125" style="1" customWidth="1"/>
    <col min="7419" max="7419" width="10.6640625" style="1" customWidth="1"/>
    <col min="7420" max="7420" width="17.6640625" style="1" customWidth="1"/>
    <col min="7421" max="7421" width="16" style="1" customWidth="1"/>
    <col min="7422" max="7422" width="14.44140625" style="1" customWidth="1"/>
    <col min="7423" max="7435" width="11.6640625" style="1" customWidth="1"/>
    <col min="7436" max="7673" width="9.109375" style="1"/>
    <col min="7674" max="7674" width="10.33203125" style="1" customWidth="1"/>
    <col min="7675" max="7675" width="10.6640625" style="1" customWidth="1"/>
    <col min="7676" max="7676" width="17.6640625" style="1" customWidth="1"/>
    <col min="7677" max="7677" width="16" style="1" customWidth="1"/>
    <col min="7678" max="7678" width="14.44140625" style="1" customWidth="1"/>
    <col min="7679" max="7691" width="11.6640625" style="1" customWidth="1"/>
    <col min="7692" max="7929" width="9.109375" style="1"/>
    <col min="7930" max="7930" width="10.33203125" style="1" customWidth="1"/>
    <col min="7931" max="7931" width="10.6640625" style="1" customWidth="1"/>
    <col min="7932" max="7932" width="17.6640625" style="1" customWidth="1"/>
    <col min="7933" max="7933" width="16" style="1" customWidth="1"/>
    <col min="7934" max="7934" width="14.44140625" style="1" customWidth="1"/>
    <col min="7935" max="7947" width="11.6640625" style="1" customWidth="1"/>
    <col min="7948" max="8185" width="9.109375" style="1"/>
    <col min="8186" max="8186" width="10.33203125" style="1" customWidth="1"/>
    <col min="8187" max="8187" width="10.6640625" style="1" customWidth="1"/>
    <col min="8188" max="8188" width="17.6640625" style="1" customWidth="1"/>
    <col min="8189" max="8189" width="16" style="1" customWidth="1"/>
    <col min="8190" max="8190" width="14.44140625" style="1" customWidth="1"/>
    <col min="8191" max="8203" width="11.6640625" style="1" customWidth="1"/>
    <col min="8204" max="8441" width="9.109375" style="1"/>
    <col min="8442" max="8442" width="10.33203125" style="1" customWidth="1"/>
    <col min="8443" max="8443" width="10.6640625" style="1" customWidth="1"/>
    <col min="8444" max="8444" width="17.6640625" style="1" customWidth="1"/>
    <col min="8445" max="8445" width="16" style="1" customWidth="1"/>
    <col min="8446" max="8446" width="14.44140625" style="1" customWidth="1"/>
    <col min="8447" max="8459" width="11.6640625" style="1" customWidth="1"/>
    <col min="8460" max="8697" width="9.109375" style="1"/>
    <col min="8698" max="8698" width="10.33203125" style="1" customWidth="1"/>
    <col min="8699" max="8699" width="10.6640625" style="1" customWidth="1"/>
    <col min="8700" max="8700" width="17.6640625" style="1" customWidth="1"/>
    <col min="8701" max="8701" width="16" style="1" customWidth="1"/>
    <col min="8702" max="8702" width="14.44140625" style="1" customWidth="1"/>
    <col min="8703" max="8715" width="11.6640625" style="1" customWidth="1"/>
    <col min="8716" max="8953" width="9.109375" style="1"/>
    <col min="8954" max="8954" width="10.33203125" style="1" customWidth="1"/>
    <col min="8955" max="8955" width="10.6640625" style="1" customWidth="1"/>
    <col min="8956" max="8956" width="17.6640625" style="1" customWidth="1"/>
    <col min="8957" max="8957" width="16" style="1" customWidth="1"/>
    <col min="8958" max="8958" width="14.44140625" style="1" customWidth="1"/>
    <col min="8959" max="8971" width="11.6640625" style="1" customWidth="1"/>
    <col min="8972" max="9209" width="9.109375" style="1"/>
    <col min="9210" max="9210" width="10.33203125" style="1" customWidth="1"/>
    <col min="9211" max="9211" width="10.6640625" style="1" customWidth="1"/>
    <col min="9212" max="9212" width="17.6640625" style="1" customWidth="1"/>
    <col min="9213" max="9213" width="16" style="1" customWidth="1"/>
    <col min="9214" max="9214" width="14.44140625" style="1" customWidth="1"/>
    <col min="9215" max="9227" width="11.6640625" style="1" customWidth="1"/>
    <col min="9228" max="9465" width="9.109375" style="1"/>
    <col min="9466" max="9466" width="10.33203125" style="1" customWidth="1"/>
    <col min="9467" max="9467" width="10.6640625" style="1" customWidth="1"/>
    <col min="9468" max="9468" width="17.6640625" style="1" customWidth="1"/>
    <col min="9469" max="9469" width="16" style="1" customWidth="1"/>
    <col min="9470" max="9470" width="14.44140625" style="1" customWidth="1"/>
    <col min="9471" max="9483" width="11.6640625" style="1" customWidth="1"/>
    <col min="9484" max="9721" width="9.109375" style="1"/>
    <col min="9722" max="9722" width="10.33203125" style="1" customWidth="1"/>
    <col min="9723" max="9723" width="10.6640625" style="1" customWidth="1"/>
    <col min="9724" max="9724" width="17.6640625" style="1" customWidth="1"/>
    <col min="9725" max="9725" width="16" style="1" customWidth="1"/>
    <col min="9726" max="9726" width="14.44140625" style="1" customWidth="1"/>
    <col min="9727" max="9739" width="11.6640625" style="1" customWidth="1"/>
    <col min="9740" max="9977" width="9.109375" style="1"/>
    <col min="9978" max="9978" width="10.33203125" style="1" customWidth="1"/>
    <col min="9979" max="9979" width="10.6640625" style="1" customWidth="1"/>
    <col min="9980" max="9980" width="17.6640625" style="1" customWidth="1"/>
    <col min="9981" max="9981" width="16" style="1" customWidth="1"/>
    <col min="9982" max="9982" width="14.44140625" style="1" customWidth="1"/>
    <col min="9983" max="9995" width="11.6640625" style="1" customWidth="1"/>
    <col min="9996" max="10233" width="9.109375" style="1"/>
    <col min="10234" max="10234" width="10.33203125" style="1" customWidth="1"/>
    <col min="10235" max="10235" width="10.6640625" style="1" customWidth="1"/>
    <col min="10236" max="10236" width="17.6640625" style="1" customWidth="1"/>
    <col min="10237" max="10237" width="16" style="1" customWidth="1"/>
    <col min="10238" max="10238" width="14.44140625" style="1" customWidth="1"/>
    <col min="10239" max="10251" width="11.6640625" style="1" customWidth="1"/>
    <col min="10252" max="10489" width="9.109375" style="1"/>
    <col min="10490" max="10490" width="10.33203125" style="1" customWidth="1"/>
    <col min="10491" max="10491" width="10.6640625" style="1" customWidth="1"/>
    <col min="10492" max="10492" width="17.6640625" style="1" customWidth="1"/>
    <col min="10493" max="10493" width="16" style="1" customWidth="1"/>
    <col min="10494" max="10494" width="14.44140625" style="1" customWidth="1"/>
    <col min="10495" max="10507" width="11.6640625" style="1" customWidth="1"/>
    <col min="10508" max="10745" width="9.109375" style="1"/>
    <col min="10746" max="10746" width="10.33203125" style="1" customWidth="1"/>
    <col min="10747" max="10747" width="10.6640625" style="1" customWidth="1"/>
    <col min="10748" max="10748" width="17.6640625" style="1" customWidth="1"/>
    <col min="10749" max="10749" width="16" style="1" customWidth="1"/>
    <col min="10750" max="10750" width="14.44140625" style="1" customWidth="1"/>
    <col min="10751" max="10763" width="11.6640625" style="1" customWidth="1"/>
    <col min="10764" max="11001" width="9.109375" style="1"/>
    <col min="11002" max="11002" width="10.33203125" style="1" customWidth="1"/>
    <col min="11003" max="11003" width="10.6640625" style="1" customWidth="1"/>
    <col min="11004" max="11004" width="17.6640625" style="1" customWidth="1"/>
    <col min="11005" max="11005" width="16" style="1" customWidth="1"/>
    <col min="11006" max="11006" width="14.44140625" style="1" customWidth="1"/>
    <col min="11007" max="11019" width="11.6640625" style="1" customWidth="1"/>
    <col min="11020" max="11257" width="9.109375" style="1"/>
    <col min="11258" max="11258" width="10.33203125" style="1" customWidth="1"/>
    <col min="11259" max="11259" width="10.6640625" style="1" customWidth="1"/>
    <col min="11260" max="11260" width="17.6640625" style="1" customWidth="1"/>
    <col min="11261" max="11261" width="16" style="1" customWidth="1"/>
    <col min="11262" max="11262" width="14.44140625" style="1" customWidth="1"/>
    <col min="11263" max="11275" width="11.6640625" style="1" customWidth="1"/>
    <col min="11276" max="11513" width="9.109375" style="1"/>
    <col min="11514" max="11514" width="10.33203125" style="1" customWidth="1"/>
    <col min="11515" max="11515" width="10.6640625" style="1" customWidth="1"/>
    <col min="11516" max="11516" width="17.6640625" style="1" customWidth="1"/>
    <col min="11517" max="11517" width="16" style="1" customWidth="1"/>
    <col min="11518" max="11518" width="14.44140625" style="1" customWidth="1"/>
    <col min="11519" max="11531" width="11.6640625" style="1" customWidth="1"/>
    <col min="11532" max="11769" width="9.109375" style="1"/>
    <col min="11770" max="11770" width="10.33203125" style="1" customWidth="1"/>
    <col min="11771" max="11771" width="10.6640625" style="1" customWidth="1"/>
    <col min="11772" max="11772" width="17.6640625" style="1" customWidth="1"/>
    <col min="11773" max="11773" width="16" style="1" customWidth="1"/>
    <col min="11774" max="11774" width="14.44140625" style="1" customWidth="1"/>
    <col min="11775" max="11787" width="11.6640625" style="1" customWidth="1"/>
    <col min="11788" max="12025" width="9.109375" style="1"/>
    <col min="12026" max="12026" width="10.33203125" style="1" customWidth="1"/>
    <col min="12027" max="12027" width="10.6640625" style="1" customWidth="1"/>
    <col min="12028" max="12028" width="17.6640625" style="1" customWidth="1"/>
    <col min="12029" max="12029" width="16" style="1" customWidth="1"/>
    <col min="12030" max="12030" width="14.44140625" style="1" customWidth="1"/>
    <col min="12031" max="12043" width="11.6640625" style="1" customWidth="1"/>
    <col min="12044" max="12281" width="9.109375" style="1"/>
    <col min="12282" max="12282" width="10.33203125" style="1" customWidth="1"/>
    <col min="12283" max="12283" width="10.6640625" style="1" customWidth="1"/>
    <col min="12284" max="12284" width="17.6640625" style="1" customWidth="1"/>
    <col min="12285" max="12285" width="16" style="1" customWidth="1"/>
    <col min="12286" max="12286" width="14.44140625" style="1" customWidth="1"/>
    <col min="12287" max="12299" width="11.6640625" style="1" customWidth="1"/>
    <col min="12300" max="12537" width="9.109375" style="1"/>
    <col min="12538" max="12538" width="10.33203125" style="1" customWidth="1"/>
    <col min="12539" max="12539" width="10.6640625" style="1" customWidth="1"/>
    <col min="12540" max="12540" width="17.6640625" style="1" customWidth="1"/>
    <col min="12541" max="12541" width="16" style="1" customWidth="1"/>
    <col min="12542" max="12542" width="14.44140625" style="1" customWidth="1"/>
    <col min="12543" max="12555" width="11.6640625" style="1" customWidth="1"/>
    <col min="12556" max="12793" width="9.109375" style="1"/>
    <col min="12794" max="12794" width="10.33203125" style="1" customWidth="1"/>
    <col min="12795" max="12795" width="10.6640625" style="1" customWidth="1"/>
    <col min="12796" max="12796" width="17.6640625" style="1" customWidth="1"/>
    <col min="12797" max="12797" width="16" style="1" customWidth="1"/>
    <col min="12798" max="12798" width="14.44140625" style="1" customWidth="1"/>
    <col min="12799" max="12811" width="11.6640625" style="1" customWidth="1"/>
    <col min="12812" max="13049" width="9.109375" style="1"/>
    <col min="13050" max="13050" width="10.33203125" style="1" customWidth="1"/>
    <col min="13051" max="13051" width="10.6640625" style="1" customWidth="1"/>
    <col min="13052" max="13052" width="17.6640625" style="1" customWidth="1"/>
    <col min="13053" max="13053" width="16" style="1" customWidth="1"/>
    <col min="13054" max="13054" width="14.44140625" style="1" customWidth="1"/>
    <col min="13055" max="13067" width="11.6640625" style="1" customWidth="1"/>
    <col min="13068" max="13305" width="9.109375" style="1"/>
    <col min="13306" max="13306" width="10.33203125" style="1" customWidth="1"/>
    <col min="13307" max="13307" width="10.6640625" style="1" customWidth="1"/>
    <col min="13308" max="13308" width="17.6640625" style="1" customWidth="1"/>
    <col min="13309" max="13309" width="16" style="1" customWidth="1"/>
    <col min="13310" max="13310" width="14.44140625" style="1" customWidth="1"/>
    <col min="13311" max="13323" width="11.6640625" style="1" customWidth="1"/>
    <col min="13324" max="13561" width="9.109375" style="1"/>
    <col min="13562" max="13562" width="10.33203125" style="1" customWidth="1"/>
    <col min="13563" max="13563" width="10.6640625" style="1" customWidth="1"/>
    <col min="13564" max="13564" width="17.6640625" style="1" customWidth="1"/>
    <col min="13565" max="13565" width="16" style="1" customWidth="1"/>
    <col min="13566" max="13566" width="14.44140625" style="1" customWidth="1"/>
    <col min="13567" max="13579" width="11.6640625" style="1" customWidth="1"/>
    <col min="13580" max="13817" width="9.109375" style="1"/>
    <col min="13818" max="13818" width="10.33203125" style="1" customWidth="1"/>
    <col min="13819" max="13819" width="10.6640625" style="1" customWidth="1"/>
    <col min="13820" max="13820" width="17.6640625" style="1" customWidth="1"/>
    <col min="13821" max="13821" width="16" style="1" customWidth="1"/>
    <col min="13822" max="13822" width="14.44140625" style="1" customWidth="1"/>
    <col min="13823" max="13835" width="11.6640625" style="1" customWidth="1"/>
    <col min="13836" max="14073" width="9.109375" style="1"/>
    <col min="14074" max="14074" width="10.33203125" style="1" customWidth="1"/>
    <col min="14075" max="14075" width="10.6640625" style="1" customWidth="1"/>
    <col min="14076" max="14076" width="17.6640625" style="1" customWidth="1"/>
    <col min="14077" max="14077" width="16" style="1" customWidth="1"/>
    <col min="14078" max="14078" width="14.44140625" style="1" customWidth="1"/>
    <col min="14079" max="14091" width="11.6640625" style="1" customWidth="1"/>
    <col min="14092" max="14329" width="9.109375" style="1"/>
    <col min="14330" max="14330" width="10.33203125" style="1" customWidth="1"/>
    <col min="14331" max="14331" width="10.6640625" style="1" customWidth="1"/>
    <col min="14332" max="14332" width="17.6640625" style="1" customWidth="1"/>
    <col min="14333" max="14333" width="16" style="1" customWidth="1"/>
    <col min="14334" max="14334" width="14.44140625" style="1" customWidth="1"/>
    <col min="14335" max="14347" width="11.6640625" style="1" customWidth="1"/>
    <col min="14348" max="14585" width="9.109375" style="1"/>
    <col min="14586" max="14586" width="10.33203125" style="1" customWidth="1"/>
    <col min="14587" max="14587" width="10.6640625" style="1" customWidth="1"/>
    <col min="14588" max="14588" width="17.6640625" style="1" customWidth="1"/>
    <col min="14589" max="14589" width="16" style="1" customWidth="1"/>
    <col min="14590" max="14590" width="14.44140625" style="1" customWidth="1"/>
    <col min="14591" max="14603" width="11.6640625" style="1" customWidth="1"/>
    <col min="14604" max="14841" width="9.109375" style="1"/>
    <col min="14842" max="14842" width="10.33203125" style="1" customWidth="1"/>
    <col min="14843" max="14843" width="10.6640625" style="1" customWidth="1"/>
    <col min="14844" max="14844" width="17.6640625" style="1" customWidth="1"/>
    <col min="14845" max="14845" width="16" style="1" customWidth="1"/>
    <col min="14846" max="14846" width="14.44140625" style="1" customWidth="1"/>
    <col min="14847" max="14859" width="11.6640625" style="1" customWidth="1"/>
    <col min="14860" max="15097" width="9.109375" style="1"/>
    <col min="15098" max="15098" width="10.33203125" style="1" customWidth="1"/>
    <col min="15099" max="15099" width="10.6640625" style="1" customWidth="1"/>
    <col min="15100" max="15100" width="17.6640625" style="1" customWidth="1"/>
    <col min="15101" max="15101" width="16" style="1" customWidth="1"/>
    <col min="15102" max="15102" width="14.44140625" style="1" customWidth="1"/>
    <col min="15103" max="15115" width="11.6640625" style="1" customWidth="1"/>
    <col min="15116" max="15353" width="9.109375" style="1"/>
    <col min="15354" max="15354" width="10.33203125" style="1" customWidth="1"/>
    <col min="15355" max="15355" width="10.6640625" style="1" customWidth="1"/>
    <col min="15356" max="15356" width="17.6640625" style="1" customWidth="1"/>
    <col min="15357" max="15357" width="16" style="1" customWidth="1"/>
    <col min="15358" max="15358" width="14.44140625" style="1" customWidth="1"/>
    <col min="15359" max="15371" width="11.6640625" style="1" customWidth="1"/>
    <col min="15372" max="15609" width="9.109375" style="1"/>
    <col min="15610" max="15610" width="10.33203125" style="1" customWidth="1"/>
    <col min="15611" max="15611" width="10.6640625" style="1" customWidth="1"/>
    <col min="15612" max="15612" width="17.6640625" style="1" customWidth="1"/>
    <col min="15613" max="15613" width="16" style="1" customWidth="1"/>
    <col min="15614" max="15614" width="14.44140625" style="1" customWidth="1"/>
    <col min="15615" max="15627" width="11.6640625" style="1" customWidth="1"/>
    <col min="15628" max="15865" width="9.109375" style="1"/>
    <col min="15866" max="15866" width="10.33203125" style="1" customWidth="1"/>
    <col min="15867" max="15867" width="10.6640625" style="1" customWidth="1"/>
    <col min="15868" max="15868" width="17.6640625" style="1" customWidth="1"/>
    <col min="15869" max="15869" width="16" style="1" customWidth="1"/>
    <col min="15870" max="15870" width="14.44140625" style="1" customWidth="1"/>
    <col min="15871" max="15883" width="11.6640625" style="1" customWidth="1"/>
    <col min="15884" max="16121" width="9.109375" style="1"/>
    <col min="16122" max="16122" width="10.33203125" style="1" customWidth="1"/>
    <col min="16123" max="16123" width="10.6640625" style="1" customWidth="1"/>
    <col min="16124" max="16124" width="17.6640625" style="1" customWidth="1"/>
    <col min="16125" max="16125" width="16" style="1" customWidth="1"/>
    <col min="16126" max="16126" width="14.44140625" style="1" customWidth="1"/>
    <col min="16127" max="16139" width="11.6640625" style="1" customWidth="1"/>
    <col min="16140" max="16384" width="9.109375" style="1"/>
  </cols>
  <sheetData>
    <row r="1" spans="1:13" s="273" customFormat="1" ht="24" customHeight="1" thickBot="1">
      <c r="A1" s="272" t="s">
        <v>105</v>
      </c>
      <c r="B1" s="272"/>
      <c r="C1" s="272"/>
      <c r="D1" s="272"/>
      <c r="E1" s="272"/>
      <c r="F1" s="272"/>
      <c r="G1" s="272"/>
      <c r="H1" s="272"/>
      <c r="I1" s="272"/>
      <c r="J1" s="272"/>
    </row>
    <row r="2" spans="1:13" ht="90.6" customHeight="1" thickBot="1">
      <c r="A2" s="248" t="s">
        <v>96</v>
      </c>
      <c r="B2" s="259" t="s">
        <v>97</v>
      </c>
      <c r="C2" s="259" t="s">
        <v>98</v>
      </c>
      <c r="D2" s="259" t="s">
        <v>99</v>
      </c>
      <c r="E2" s="259" t="s">
        <v>100</v>
      </c>
      <c r="F2" s="259" t="s">
        <v>101</v>
      </c>
      <c r="G2" s="259" t="s">
        <v>102</v>
      </c>
      <c r="H2" s="259" t="s">
        <v>103</v>
      </c>
      <c r="I2" s="259" t="s">
        <v>104</v>
      </c>
      <c r="J2" s="28"/>
      <c r="K2" s="28"/>
      <c r="L2" s="28"/>
      <c r="M2" s="28"/>
    </row>
    <row r="3" spans="1:13" ht="19.95" hidden="1" customHeight="1" outlineLevel="1">
      <c r="A3" s="124" t="s">
        <v>38</v>
      </c>
      <c r="B3" s="125">
        <v>357</v>
      </c>
      <c r="C3" s="128">
        <v>336</v>
      </c>
      <c r="D3" s="128">
        <v>21</v>
      </c>
      <c r="E3" s="125">
        <v>1242</v>
      </c>
      <c r="F3" s="126">
        <v>3.48</v>
      </c>
      <c r="G3" s="127">
        <v>1050</v>
      </c>
      <c r="H3" s="125">
        <v>95</v>
      </c>
      <c r="I3" s="177">
        <v>1</v>
      </c>
    </row>
    <row r="4" spans="1:13" ht="19.95" hidden="1" customHeight="1" outlineLevel="1">
      <c r="A4" s="124" t="s">
        <v>39</v>
      </c>
      <c r="B4" s="125">
        <v>347</v>
      </c>
      <c r="C4" s="128">
        <v>329</v>
      </c>
      <c r="D4" s="128">
        <v>18</v>
      </c>
      <c r="E4" s="128">
        <v>1375</v>
      </c>
      <c r="F4" s="126">
        <v>3.9625360230547551</v>
      </c>
      <c r="G4" s="127">
        <v>1178</v>
      </c>
      <c r="H4" s="125">
        <v>92</v>
      </c>
      <c r="I4" s="177">
        <v>3</v>
      </c>
    </row>
    <row r="5" spans="1:13" ht="19.95" hidden="1" customHeight="1" outlineLevel="1">
      <c r="A5" s="124" t="s">
        <v>40</v>
      </c>
      <c r="B5" s="125">
        <v>340</v>
      </c>
      <c r="C5" s="128">
        <v>324</v>
      </c>
      <c r="D5" s="128">
        <v>16</v>
      </c>
      <c r="E5" s="125">
        <v>1497</v>
      </c>
      <c r="F5" s="126">
        <v>4.4029411764705886</v>
      </c>
      <c r="G5" s="127">
        <v>1179</v>
      </c>
      <c r="H5" s="125">
        <v>85</v>
      </c>
      <c r="I5" s="177">
        <v>6</v>
      </c>
    </row>
    <row r="6" spans="1:13" ht="19.95" hidden="1" customHeight="1" outlineLevel="1">
      <c r="A6" s="124" t="s">
        <v>41</v>
      </c>
      <c r="B6" s="125">
        <v>345</v>
      </c>
      <c r="C6" s="128">
        <v>325</v>
      </c>
      <c r="D6" s="128">
        <v>20</v>
      </c>
      <c r="E6" s="125">
        <v>1580</v>
      </c>
      <c r="F6" s="126">
        <v>4.5797101449275361</v>
      </c>
      <c r="G6" s="127">
        <v>1204</v>
      </c>
      <c r="H6" s="125">
        <v>78</v>
      </c>
      <c r="I6" s="177">
        <v>7</v>
      </c>
    </row>
    <row r="7" spans="1:13" ht="19.95" hidden="1" customHeight="1" outlineLevel="1">
      <c r="A7" s="124" t="s">
        <v>42</v>
      </c>
      <c r="B7" s="125">
        <v>340</v>
      </c>
      <c r="C7" s="128">
        <v>322</v>
      </c>
      <c r="D7" s="128">
        <v>18</v>
      </c>
      <c r="E7" s="128">
        <v>1591</v>
      </c>
      <c r="F7" s="126">
        <v>4.6794117647058826</v>
      </c>
      <c r="G7" s="127">
        <v>1233</v>
      </c>
      <c r="H7" s="125">
        <v>75</v>
      </c>
      <c r="I7" s="177">
        <v>7</v>
      </c>
    </row>
    <row r="8" spans="1:13" ht="19.95" hidden="1" customHeight="1" outlineLevel="1">
      <c r="A8" s="124" t="s">
        <v>43</v>
      </c>
      <c r="B8" s="125">
        <v>326</v>
      </c>
      <c r="C8" s="128">
        <v>309</v>
      </c>
      <c r="D8" s="128">
        <v>17</v>
      </c>
      <c r="E8" s="128">
        <v>1556</v>
      </c>
      <c r="F8" s="126">
        <v>4.7730061349693251</v>
      </c>
      <c r="G8" s="127">
        <v>1171</v>
      </c>
      <c r="H8" s="125">
        <v>70</v>
      </c>
      <c r="I8" s="177">
        <v>6</v>
      </c>
    </row>
    <row r="9" spans="1:13" ht="19.95" hidden="1" customHeight="1" outlineLevel="1">
      <c r="A9" s="124" t="s">
        <v>44</v>
      </c>
      <c r="B9" s="125">
        <v>304</v>
      </c>
      <c r="C9" s="128">
        <v>295</v>
      </c>
      <c r="D9" s="128">
        <v>9</v>
      </c>
      <c r="E9" s="128">
        <v>1572</v>
      </c>
      <c r="F9" s="126">
        <v>5.1710526315789478</v>
      </c>
      <c r="G9" s="127">
        <v>1134</v>
      </c>
      <c r="H9" s="125">
        <v>65</v>
      </c>
      <c r="I9" s="177">
        <v>7</v>
      </c>
    </row>
    <row r="10" spans="1:13" ht="19.95" hidden="1" customHeight="1" outlineLevel="1">
      <c r="A10" s="124" t="s">
        <v>45</v>
      </c>
      <c r="B10" s="129">
        <v>299</v>
      </c>
      <c r="C10" s="130">
        <v>291</v>
      </c>
      <c r="D10" s="128">
        <v>8</v>
      </c>
      <c r="E10" s="130">
        <v>1661</v>
      </c>
      <c r="F10" s="131">
        <v>5.5551839464882944</v>
      </c>
      <c r="G10" s="132">
        <v>1157</v>
      </c>
      <c r="H10" s="125">
        <v>58</v>
      </c>
      <c r="I10" s="189">
        <v>6</v>
      </c>
    </row>
    <row r="11" spans="1:13" s="137" customFormat="1" ht="19.95" customHeight="1" collapsed="1">
      <c r="A11" s="124" t="s">
        <v>30</v>
      </c>
      <c r="B11" s="133">
        <v>291</v>
      </c>
      <c r="C11" s="133">
        <v>278</v>
      </c>
      <c r="D11" s="133">
        <v>13</v>
      </c>
      <c r="E11" s="134">
        <v>1729</v>
      </c>
      <c r="F11" s="135">
        <v>5.9415807560137459</v>
      </c>
      <c r="G11" s="136">
        <v>1204</v>
      </c>
      <c r="H11" s="133">
        <v>58</v>
      </c>
      <c r="I11" s="136">
        <v>4</v>
      </c>
    </row>
    <row r="12" spans="1:13" s="137" customFormat="1" ht="19.95" customHeight="1">
      <c r="A12" s="124" t="s">
        <v>31</v>
      </c>
      <c r="B12" s="133">
        <v>292</v>
      </c>
      <c r="C12" s="133">
        <v>277</v>
      </c>
      <c r="D12" s="133">
        <v>15</v>
      </c>
      <c r="E12" s="134">
        <v>1763</v>
      </c>
      <c r="F12" s="135">
        <v>6.0376712328767121</v>
      </c>
      <c r="G12" s="136">
        <v>1210</v>
      </c>
      <c r="H12" s="133">
        <v>58</v>
      </c>
      <c r="I12" s="136">
        <v>3</v>
      </c>
    </row>
    <row r="13" spans="1:13" s="137" customFormat="1" ht="19.95" customHeight="1">
      <c r="A13" s="124" t="s">
        <v>32</v>
      </c>
      <c r="B13" s="133">
        <v>296</v>
      </c>
      <c r="C13" s="133">
        <v>283</v>
      </c>
      <c r="D13" s="133">
        <v>13</v>
      </c>
      <c r="E13" s="134">
        <v>1783</v>
      </c>
      <c r="F13" s="135">
        <v>6.0236486486486482</v>
      </c>
      <c r="G13" s="136">
        <v>1230</v>
      </c>
      <c r="H13" s="133">
        <v>58</v>
      </c>
      <c r="I13" s="136">
        <v>2</v>
      </c>
    </row>
    <row r="14" spans="1:13" s="137" customFormat="1" ht="19.95" customHeight="1">
      <c r="A14" s="124" t="s">
        <v>33</v>
      </c>
      <c r="B14" s="133">
        <v>298</v>
      </c>
      <c r="C14" s="133">
        <v>283</v>
      </c>
      <c r="D14" s="133">
        <v>15</v>
      </c>
      <c r="E14" s="134">
        <v>1794</v>
      </c>
      <c r="F14" s="135">
        <v>6.0201342281879198</v>
      </c>
      <c r="G14" s="136">
        <v>1242</v>
      </c>
      <c r="H14" s="133">
        <v>58</v>
      </c>
      <c r="I14" s="136">
        <v>2</v>
      </c>
    </row>
    <row r="15" spans="1:13" s="141" customFormat="1" ht="19.95" customHeight="1" thickBot="1">
      <c r="A15" s="178" t="s">
        <v>37</v>
      </c>
      <c r="B15" s="174">
        <v>295</v>
      </c>
      <c r="C15" s="174">
        <v>280</v>
      </c>
      <c r="D15" s="174">
        <v>15</v>
      </c>
      <c r="E15" s="174">
        <v>1822</v>
      </c>
      <c r="F15" s="175">
        <v>6.1762711864406779</v>
      </c>
      <c r="G15" s="176">
        <v>1259</v>
      </c>
      <c r="H15" s="174">
        <v>58</v>
      </c>
      <c r="I15" s="176">
        <v>2</v>
      </c>
    </row>
    <row r="16" spans="1:13">
      <c r="A16" s="138" t="s">
        <v>106</v>
      </c>
    </row>
    <row r="17" spans="1:2">
      <c r="A17" s="138" t="s">
        <v>107</v>
      </c>
      <c r="B17" s="139"/>
    </row>
    <row r="18" spans="1:2">
      <c r="A18" s="138" t="s">
        <v>108</v>
      </c>
      <c r="B18" s="140" t="s">
        <v>16</v>
      </c>
    </row>
    <row r="19" spans="1:2">
      <c r="A19" s="138" t="s">
        <v>109</v>
      </c>
      <c r="B19" s="140" t="s">
        <v>17</v>
      </c>
    </row>
  </sheetData>
  <mergeCells count="1">
    <mergeCell ref="A1:XFD1"/>
  </mergeCells>
  <hyperlinks>
    <hyperlink ref="B18" r:id="rId1"/>
    <hyperlink ref="B19" r:id="rId2"/>
  </hyperlinks>
  <pageMargins left="0.75" right="0.75" top="1" bottom="1" header="0.5" footer="0.5"/>
  <pageSetup paperSize="9" orientation="portrait" verticalDpi="12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M32"/>
  <sheetViews>
    <sheetView zoomScale="70" zoomScaleNormal="70" workbookViewId="0">
      <selection sqref="A1:XFD1"/>
    </sheetView>
  </sheetViews>
  <sheetFormatPr defaultColWidth="9.109375" defaultRowHeight="13.2" outlineLevelRow="1"/>
  <cols>
    <col min="1" max="1" width="29.5546875" style="4" customWidth="1"/>
    <col min="2" max="8" width="14.21875" style="4" customWidth="1"/>
    <col min="9" max="16" width="11.88671875" style="4" customWidth="1"/>
    <col min="17" max="18" width="12.6640625" style="4" customWidth="1"/>
    <col min="19" max="19" width="11.6640625" style="4" bestFit="1" customWidth="1"/>
    <col min="20" max="21" width="11.5546875" style="4" bestFit="1" customWidth="1"/>
    <col min="22" max="16384" width="9.109375" style="4"/>
  </cols>
  <sheetData>
    <row r="1" spans="1:38" s="275" customFormat="1" ht="24.6" customHeight="1">
      <c r="A1" s="275" t="s">
        <v>110</v>
      </c>
    </row>
    <row r="2" spans="1:38" s="35" customFormat="1" ht="16.2" outlineLevel="1" thickBot="1">
      <c r="D2" s="260" t="s">
        <v>111</v>
      </c>
      <c r="E2" s="261"/>
      <c r="F2" s="261"/>
    </row>
    <row r="3" spans="1:38" ht="44.4" customHeight="1" outlineLevel="1" thickBot="1">
      <c r="A3" s="7" t="s">
        <v>112</v>
      </c>
      <c r="B3" s="36">
        <v>43281</v>
      </c>
      <c r="C3" s="36">
        <v>43465</v>
      </c>
      <c r="D3" s="36">
        <v>43555</v>
      </c>
      <c r="E3" s="36">
        <v>43646</v>
      </c>
      <c r="F3" s="15" t="s">
        <v>94</v>
      </c>
      <c r="G3" s="15" t="s">
        <v>141</v>
      </c>
      <c r="H3" s="15" t="s">
        <v>129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8" ht="18.75" customHeight="1" outlineLevel="1">
      <c r="A4" s="262" t="s">
        <v>113</v>
      </c>
      <c r="B4" s="40">
        <v>280405.01820932014</v>
      </c>
      <c r="C4" s="40">
        <v>296765.38148438092</v>
      </c>
      <c r="D4" s="40">
        <v>317437.48482537095</v>
      </c>
      <c r="E4" s="40">
        <v>329047.52333361941</v>
      </c>
      <c r="F4" s="45">
        <f>E4/D4-1</f>
        <v>3.6574251823584758E-2</v>
      </c>
      <c r="G4" s="45">
        <f>E4/C4-1</f>
        <v>0.10878001230388645</v>
      </c>
      <c r="H4" s="45">
        <f>E4/B4-1</f>
        <v>0.17347230600555097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8" s="35" customFormat="1" ht="18.75" customHeight="1" outlineLevel="1">
      <c r="A5" s="37" t="s">
        <v>114</v>
      </c>
      <c r="B5" s="42">
        <v>84.079655589999973</v>
      </c>
      <c r="C5" s="41">
        <v>87.577871410000014</v>
      </c>
      <c r="D5" s="42">
        <v>87.456215100000009</v>
      </c>
      <c r="E5" s="42">
        <v>86.22428591000002</v>
      </c>
      <c r="F5" s="46">
        <f t="shared" ref="F5:F8" si="0">E5/D5-1</f>
        <v>-1.4086239480994744E-2</v>
      </c>
      <c r="G5" s="46">
        <f t="shared" ref="G5:G9" si="1">E5/C5-1</f>
        <v>-1.5455793549298713E-2</v>
      </c>
      <c r="H5" s="46">
        <f t="shared" ref="H5:H9" si="2">E5/B5-1</f>
        <v>2.5507125415189291E-2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</row>
    <row r="6" spans="1:38" s="35" customFormat="1" ht="18.75" customHeight="1" outlineLevel="1">
      <c r="A6" s="37" t="s">
        <v>115</v>
      </c>
      <c r="B6" s="42">
        <v>272052.33362176886</v>
      </c>
      <c r="C6" s="42">
        <v>279713.25314672181</v>
      </c>
      <c r="D6" s="42">
        <v>300241.73062260996</v>
      </c>
      <c r="E6" s="42">
        <v>311811.9256547417</v>
      </c>
      <c r="F6" s="46">
        <f t="shared" si="0"/>
        <v>3.85362654556336E-2</v>
      </c>
      <c r="G6" s="46">
        <f t="shared" si="1"/>
        <v>0.11475563687782331</v>
      </c>
      <c r="H6" s="46">
        <f t="shared" si="2"/>
        <v>0.14614685161366836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8" ht="18.75" customHeight="1" outlineLevel="1">
      <c r="A7" s="263" t="s">
        <v>116</v>
      </c>
      <c r="B7" s="44">
        <v>1264.6039567880002</v>
      </c>
      <c r="C7" s="43">
        <v>1364.1373239774</v>
      </c>
      <c r="D7" s="44">
        <v>1424.7196212859001</v>
      </c>
      <c r="E7" s="44">
        <v>1505.0869704621</v>
      </c>
      <c r="F7" s="47">
        <f t="shared" si="0"/>
        <v>5.640923868491643E-2</v>
      </c>
      <c r="G7" s="47">
        <f t="shared" si="1"/>
        <v>0.10332511544639411</v>
      </c>
      <c r="H7" s="47">
        <f>E7/B7-1</f>
        <v>0.19016468546003029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8" ht="18.75" customHeight="1" outlineLevel="1">
      <c r="A8" s="264" t="s">
        <v>117</v>
      </c>
      <c r="B8" s="44">
        <v>107.58750822</v>
      </c>
      <c r="C8" s="43">
        <v>79.834883870000013</v>
      </c>
      <c r="D8" s="44">
        <v>89.610446499999995</v>
      </c>
      <c r="E8" s="44">
        <v>92.749392090000001</v>
      </c>
      <c r="F8" s="47">
        <f t="shared" si="0"/>
        <v>3.5028790867591697E-2</v>
      </c>
      <c r="G8" s="47">
        <f t="shared" si="1"/>
        <v>0.16176522835593365</v>
      </c>
      <c r="H8" s="47">
        <f>E8/B8-1</f>
        <v>-0.13791671891552992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</row>
    <row r="9" spans="1:38" ht="18.75" customHeight="1" outlineLevel="1" thickBot="1">
      <c r="A9" s="265" t="s">
        <v>118</v>
      </c>
      <c r="B9" s="59">
        <f>SUM(B4,B7:B8)</f>
        <v>281777.20967432816</v>
      </c>
      <c r="C9" s="59">
        <f t="shared" ref="C9" si="3">SUM(C4,C7:C8)</f>
        <v>298209.35369222832</v>
      </c>
      <c r="D9" s="59">
        <f>SUM(D4,D7:D8)</f>
        <v>318951.81489315687</v>
      </c>
      <c r="E9" s="59">
        <f>SUM(E4,E7:E8)</f>
        <v>330645.35969617154</v>
      </c>
      <c r="F9" s="48">
        <f>E9/D9-1</f>
        <v>3.6662418136519381E-2</v>
      </c>
      <c r="G9" s="48">
        <f t="shared" si="1"/>
        <v>0.10876924416468614</v>
      </c>
      <c r="H9" s="49">
        <f t="shared" si="2"/>
        <v>0.17342832686264487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8" ht="36.6" customHeight="1" outlineLevel="1">
      <c r="A10" s="278" t="s">
        <v>119</v>
      </c>
      <c r="B10" s="278"/>
      <c r="C10" s="278"/>
      <c r="D10" s="278"/>
      <c r="E10" s="278"/>
      <c r="F10" s="278"/>
      <c r="G10" s="278"/>
      <c r="H10" s="278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38" s="277" customFormat="1"/>
    <row r="12" spans="1:38" s="276" customFormat="1" ht="24.6" customHeight="1">
      <c r="A12" s="276" t="s">
        <v>120</v>
      </c>
    </row>
    <row r="13" spans="1:38" ht="18.75" customHeight="1" outlineLevel="1" thickBot="1">
      <c r="C13" s="35"/>
      <c r="D13" s="29"/>
      <c r="E13" s="260" t="s">
        <v>111</v>
      </c>
      <c r="F13" s="21"/>
      <c r="G13" s="21"/>
      <c r="I13" s="5"/>
      <c r="J13" s="8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ht="46.95" customHeight="1" outlineLevel="1" thickBot="1">
      <c r="A14" s="7" t="s">
        <v>112</v>
      </c>
      <c r="B14" s="30">
        <v>43281</v>
      </c>
      <c r="C14" s="36">
        <v>43465</v>
      </c>
      <c r="D14" s="36">
        <v>43555</v>
      </c>
      <c r="E14" s="36">
        <v>43646</v>
      </c>
      <c r="F14" s="15" t="s">
        <v>94</v>
      </c>
      <c r="G14" s="15" t="s">
        <v>141</v>
      </c>
      <c r="H14" s="15" t="s">
        <v>129</v>
      </c>
      <c r="I14" s="8"/>
      <c r="J14" s="58"/>
      <c r="K14" s="58"/>
      <c r="L14" s="58"/>
      <c r="M14" s="58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8" s="35" customFormat="1" ht="18.75" customHeight="1" outlineLevel="1">
      <c r="A15" s="262" t="s">
        <v>121</v>
      </c>
      <c r="B15" s="40">
        <v>223274.8180104263</v>
      </c>
      <c r="C15" s="40">
        <v>235833.15494747111</v>
      </c>
      <c r="D15" s="40">
        <v>246749.53053627105</v>
      </c>
      <c r="E15" s="40">
        <v>254784.13673339112</v>
      </c>
      <c r="F15" s="45">
        <f>E15/D15-1</f>
        <v>3.2561789194322399E-2</v>
      </c>
      <c r="G15" s="45">
        <f>E15/C15-1</f>
        <v>8.035758072329191E-2</v>
      </c>
      <c r="H15" s="45">
        <f>D15/B15-1</f>
        <v>0.1051382002458896</v>
      </c>
      <c r="I15" s="230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8" ht="18.600000000000001" customHeight="1" outlineLevel="1">
      <c r="A16" s="37" t="s">
        <v>122</v>
      </c>
      <c r="B16" s="41">
        <v>83.818719649999991</v>
      </c>
      <c r="C16" s="41">
        <v>87.353070189999997</v>
      </c>
      <c r="D16" s="41">
        <v>87.226587020000011</v>
      </c>
      <c r="E16" s="41">
        <v>85.95040677999998</v>
      </c>
      <c r="F16" s="50">
        <f>E16/D16-1</f>
        <v>-1.4630633658834102E-2</v>
      </c>
      <c r="G16" s="50">
        <f t="shared" ref="G16:G17" si="4">E16/C16-1</f>
        <v>-1.6057402526884368E-2</v>
      </c>
      <c r="H16" s="50">
        <f>D16/B16-1</f>
        <v>4.065759276961245E-2</v>
      </c>
      <c r="I16" s="8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9" ht="18.600000000000001" customHeight="1" outlineLevel="1" thickBot="1">
      <c r="A17" s="38" t="s">
        <v>115</v>
      </c>
      <c r="B17" s="152">
        <v>215173.28854383499</v>
      </c>
      <c r="C17" s="152">
        <v>220438.12399521199</v>
      </c>
      <c r="D17" s="42">
        <v>231088.77837515005</v>
      </c>
      <c r="E17" s="42">
        <v>239679.68919058339</v>
      </c>
      <c r="F17" s="60">
        <f t="shared" ref="F17" si="5">E17/D17-1</f>
        <v>3.717580263238407E-2</v>
      </c>
      <c r="G17" s="190">
        <f t="shared" si="4"/>
        <v>8.7287828650679966E-2</v>
      </c>
      <c r="H17" s="142">
        <f t="shared" ref="H17" si="6">D17/B17-1</f>
        <v>7.3965918070136194E-2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</row>
    <row r="18" spans="1:39" ht="37.950000000000003" customHeight="1" outlineLevel="1">
      <c r="A18" s="278" t="s">
        <v>119</v>
      </c>
      <c r="B18" s="278"/>
      <c r="C18" s="278"/>
      <c r="D18" s="278"/>
      <c r="E18" s="278"/>
      <c r="F18" s="278"/>
      <c r="G18" s="278"/>
      <c r="H18" s="278"/>
    </row>
    <row r="19" spans="1:39" s="20" customFormat="1" ht="13.95" customHeight="1">
      <c r="B19" s="143"/>
      <c r="C19" s="143"/>
      <c r="D19" s="143"/>
      <c r="E19" s="143"/>
      <c r="F19" s="143"/>
    </row>
    <row r="20" spans="1:39" s="268" customFormat="1" ht="24.6" customHeight="1" thickBot="1">
      <c r="A20" s="269" t="s">
        <v>123</v>
      </c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  <c r="AE20" s="269"/>
      <c r="AF20" s="269"/>
      <c r="AG20" s="269"/>
      <c r="AH20" s="269"/>
      <c r="AI20" s="269"/>
      <c r="AJ20" s="269"/>
      <c r="AK20" s="269"/>
      <c r="AL20" s="269"/>
      <c r="AM20" s="269"/>
    </row>
    <row r="21" spans="1:39" s="39" customFormat="1" ht="67.8" customHeight="1" outlineLevel="1" thickBot="1">
      <c r="A21" s="281" t="s">
        <v>124</v>
      </c>
      <c r="B21" s="266" t="s">
        <v>111</v>
      </c>
      <c r="C21" s="282" t="s">
        <v>125</v>
      </c>
    </row>
    <row r="22" spans="1:39" s="9" customFormat="1" ht="19.2" customHeight="1" outlineLevel="1">
      <c r="A22" s="144" t="s">
        <v>130</v>
      </c>
      <c r="B22" s="147">
        <v>2.7701060580000001</v>
      </c>
      <c r="C22" s="51">
        <v>17</v>
      </c>
      <c r="D22" s="14"/>
      <c r="E22" s="14"/>
    </row>
    <row r="23" spans="1:39" s="9" customFormat="1" ht="19.2" customHeight="1" outlineLevel="1">
      <c r="A23" s="145" t="s">
        <v>131</v>
      </c>
      <c r="B23" s="148">
        <v>-1.5316442477200001</v>
      </c>
      <c r="C23" s="52">
        <v>17</v>
      </c>
      <c r="D23" s="14"/>
      <c r="E23" s="14"/>
    </row>
    <row r="24" spans="1:39" s="9" customFormat="1" ht="19.2" customHeight="1" outlineLevel="1">
      <c r="A24" s="145" t="s">
        <v>132</v>
      </c>
      <c r="B24" s="148">
        <v>-0.34120553248000002</v>
      </c>
      <c r="C24" s="52">
        <v>17</v>
      </c>
      <c r="D24" s="14"/>
      <c r="E24" s="14"/>
    </row>
    <row r="25" spans="1:39" s="9" customFormat="1" ht="19.2" customHeight="1" outlineLevel="1">
      <c r="A25" s="145" t="s">
        <v>133</v>
      </c>
      <c r="B25" s="148">
        <v>-2.08365252285035</v>
      </c>
      <c r="C25" s="52">
        <v>17</v>
      </c>
      <c r="D25" s="14"/>
      <c r="E25" s="14"/>
    </row>
    <row r="26" spans="1:39" s="9" customFormat="1" ht="19.2" customHeight="1" outlineLevel="1" thickBot="1">
      <c r="A26" s="146" t="s">
        <v>134</v>
      </c>
      <c r="B26" s="149">
        <v>-1.537385136405</v>
      </c>
      <c r="C26" s="53">
        <v>17</v>
      </c>
      <c r="D26" s="14"/>
      <c r="E26" s="14"/>
    </row>
    <row r="27" spans="1:39" s="9" customFormat="1" ht="19.2" customHeight="1" outlineLevel="1" thickBot="1">
      <c r="A27" s="267" t="s">
        <v>126</v>
      </c>
      <c r="B27" s="150">
        <f>SUM(B23:B26)</f>
        <v>-5.4938874394553503</v>
      </c>
      <c r="C27" s="56">
        <f>AVERAGE(C23:C26)</f>
        <v>17</v>
      </c>
      <c r="D27" s="14"/>
    </row>
    <row r="28" spans="1:39" s="9" customFormat="1" ht="19.2" customHeight="1" outlineLevel="1">
      <c r="A28" s="55" t="s">
        <v>127</v>
      </c>
      <c r="B28" s="151">
        <f>SUM(B22:B25)</f>
        <v>-1.18639624505035</v>
      </c>
      <c r="C28" s="57">
        <f>AVERAGE(C22:C25)</f>
        <v>17</v>
      </c>
      <c r="D28" s="14"/>
    </row>
    <row r="29" spans="1:39" s="9" customFormat="1" outlineLevel="1">
      <c r="A29" s="14"/>
      <c r="B29" s="14"/>
      <c r="C29" s="14"/>
      <c r="D29" s="14"/>
    </row>
    <row r="30" spans="1:39" s="9" customFormat="1" outlineLevel="1">
      <c r="A30" s="54" t="s">
        <v>138</v>
      </c>
      <c r="B30" s="14"/>
      <c r="C30" s="14"/>
      <c r="D30" s="14"/>
      <c r="E30" s="14"/>
    </row>
    <row r="31" spans="1:39" s="9" customFormat="1" outlineLevel="1">
      <c r="A31" s="54" t="s">
        <v>128</v>
      </c>
      <c r="B31" s="14"/>
      <c r="C31" s="14"/>
      <c r="D31" s="14"/>
      <c r="E31" s="14"/>
    </row>
    <row r="32" spans="1:39" s="274" customFormat="1" ht="7.95" customHeight="1" outlineLevel="1"/>
  </sheetData>
  <mergeCells count="7">
    <mergeCell ref="A32:XFD32"/>
    <mergeCell ref="A1:XFD1"/>
    <mergeCell ref="A12:XFD12"/>
    <mergeCell ref="A20:XFD20"/>
    <mergeCell ref="A11:XFD11"/>
    <mergeCell ref="A10:H10"/>
    <mergeCell ref="A18:H18"/>
  </mergeCells>
  <phoneticPr fontId="23" type="noConversion"/>
  <pageMargins left="0.75" right="0.75" top="1" bottom="1" header="0.5" footer="0.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Іndexes-Ukraine and the World</vt:lpstr>
      <vt:lpstr>Stock Market of Ukraine</vt:lpstr>
      <vt:lpstr>Number of AMC-CII-NPF-IC</vt:lpstr>
      <vt:lpstr>Assets-NAV_Net Inflow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gavrylyuk</cp:lastModifiedBy>
  <dcterms:created xsi:type="dcterms:W3CDTF">1996-10-08T23:32:33Z</dcterms:created>
  <dcterms:modified xsi:type="dcterms:W3CDTF">2019-09-19T11:07:55Z</dcterms:modified>
</cp:coreProperties>
</file>