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ВЧА'!$B$3:$G$27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ВЧА'!$B$38:$E$38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41" i="17"/>
  <c r="E42"/>
  <c r="E43"/>
  <c r="E44"/>
  <c r="D41"/>
  <c r="D42"/>
  <c r="D43"/>
  <c r="D44"/>
  <c r="C41"/>
  <c r="C42"/>
  <c r="C43"/>
  <c r="C44"/>
  <c r="B41"/>
  <c r="B42"/>
  <c r="B43"/>
  <c r="B44"/>
  <c r="E68" i="14"/>
  <c r="E69"/>
  <c r="E70"/>
  <c r="E71"/>
  <c r="D68"/>
  <c r="D69"/>
  <c r="D70"/>
  <c r="D71"/>
  <c r="C68"/>
  <c r="C69"/>
  <c r="C70"/>
  <c r="C71"/>
  <c r="B68"/>
  <c r="B69"/>
  <c r="B70"/>
  <c r="B71"/>
  <c r="E72"/>
  <c r="D72"/>
  <c r="C72"/>
  <c r="B72"/>
  <c r="C34" i="12"/>
  <c r="C27"/>
  <c r="D34" s="1"/>
  <c r="C35"/>
  <c r="D35"/>
  <c r="C36"/>
  <c r="D36"/>
  <c r="C37"/>
  <c r="D37"/>
  <c r="C38"/>
  <c r="D38"/>
  <c r="C39"/>
  <c r="D39"/>
  <c r="C40"/>
  <c r="D40"/>
  <c r="C41"/>
  <c r="D41"/>
  <c r="B34"/>
  <c r="B35"/>
  <c r="B36"/>
  <c r="B37"/>
  <c r="B38"/>
  <c r="B39"/>
  <c r="B40"/>
  <c r="B41"/>
  <c r="I11" i="16"/>
  <c r="H11"/>
  <c r="G11"/>
  <c r="F11"/>
  <c r="E11"/>
  <c r="E40" i="20"/>
  <c r="E39"/>
  <c r="D40"/>
  <c r="D39"/>
  <c r="C40"/>
  <c r="C39"/>
  <c r="B40"/>
  <c r="B39"/>
  <c r="B40" i="17"/>
  <c r="C33" i="12"/>
  <c r="B33"/>
  <c r="C32"/>
  <c r="B32"/>
  <c r="E38" i="20"/>
  <c r="D38"/>
  <c r="C38"/>
  <c r="B38"/>
  <c r="E37"/>
  <c r="D37"/>
  <c r="C37"/>
  <c r="B37"/>
  <c r="I8" i="24"/>
  <c r="H8"/>
  <c r="G8"/>
  <c r="F8"/>
  <c r="E8"/>
  <c r="E40" i="17"/>
  <c r="D40"/>
  <c r="C40"/>
  <c r="E39"/>
  <c r="D39"/>
  <c r="C39"/>
  <c r="B39"/>
  <c r="E10" i="22"/>
  <c r="E67" i="14"/>
  <c r="E66"/>
  <c r="E65"/>
  <c r="E64"/>
  <c r="E63"/>
  <c r="D67"/>
  <c r="D66"/>
  <c r="D65"/>
  <c r="D64"/>
  <c r="D63"/>
  <c r="C67"/>
  <c r="C66"/>
  <c r="C65"/>
  <c r="C64"/>
  <c r="C63"/>
  <c r="B67"/>
  <c r="B66"/>
  <c r="B65"/>
  <c r="B64"/>
  <c r="B63"/>
  <c r="I28" i="21"/>
  <c r="H28"/>
  <c r="G28"/>
  <c r="F28"/>
  <c r="E28"/>
  <c r="E73" i="14"/>
  <c r="E74"/>
  <c r="C73"/>
  <c r="C74"/>
  <c r="C31" i="12"/>
  <c r="D31"/>
  <c r="D33"/>
  <c r="D32"/>
  <c r="F7" i="23"/>
  <c r="E7"/>
  <c r="F10" i="22"/>
  <c r="D27" i="12"/>
</calcChain>
</file>

<file path=xl/sharedStrings.xml><?xml version="1.0" encoding="utf-8"?>
<sst xmlns="http://schemas.openxmlformats.org/spreadsheetml/2006/main" count="467" uniqueCount="191">
  <si>
    <t>http://www.task.ua/</t>
  </si>
  <si>
    <t>недиверс.</t>
  </si>
  <si>
    <t>http://pioglobal.ua/</t>
  </si>
  <si>
    <t>пайовий</t>
  </si>
  <si>
    <t>диверс.</t>
  </si>
  <si>
    <t>http://www.dragon-am.com/</t>
  </si>
  <si>
    <t>http://univer.ua/</t>
  </si>
  <si>
    <t>http://www.sem.biz.ua/</t>
  </si>
  <si>
    <t>http://otpcapital.com.ua/</t>
  </si>
  <si>
    <t>х</t>
  </si>
  <si>
    <t>http://dragon-am.com/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</si>
  <si>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</si>
  <si>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</si>
  <si>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</si>
  <si>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</si>
  <si>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</si>
  <si>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</si>
  <si>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</si>
  <si>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</si>
  <si>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</si>
  <si>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</si>
  <si>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</si>
  <si>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</si>
  <si>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</si>
  <si>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</si>
  <si>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</si>
  <si>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September</t>
  </si>
  <si>
    <t>October</t>
  </si>
  <si>
    <t>Since the beginning of 2015</t>
  </si>
  <si>
    <t>Index</t>
  </si>
  <si>
    <t>Monthly change</t>
  </si>
  <si>
    <t>YTD change</t>
  </si>
  <si>
    <t>WIG20 (Poland)</t>
  </si>
  <si>
    <t>MICEX (Russia)</t>
  </si>
  <si>
    <t>FTSE 100 (Great Britain)</t>
  </si>
  <si>
    <t>RTSI (Russia)</t>
  </si>
  <si>
    <t>S&amp;P 500 (USA)</t>
  </si>
  <si>
    <t>DJIA (USA)</t>
  </si>
  <si>
    <t>HANG SENG (Hong Kong)</t>
  </si>
  <si>
    <t>NIKKEI 225 (Japan)</t>
  </si>
  <si>
    <t>CAC 40 (France)</t>
  </si>
  <si>
    <t>SHANGHAI SE COMPOSITE (China)</t>
  </si>
  <si>
    <t>DAX (Germany)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</si>
  <si>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</si>
  <si>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</si>
  <si>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</si>
  <si>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</si>
  <si>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</si>
  <si>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</si>
  <si>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</si>
  <si>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</si>
  <si>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Open-Ended Funds. Ranking by NAV**</t>
  </si>
  <si>
    <t>KINTO-Klasychnyi</t>
  </si>
  <si>
    <t>UNIVER.UA/Myhailo Grushevskyi: Fond Derzhavnyh Paperiv</t>
  </si>
  <si>
    <t>Sofiivskyi</t>
  </si>
  <si>
    <t>KINTO-Ekviti</t>
  </si>
  <si>
    <t>Altus – Depozyt</t>
  </si>
  <si>
    <t>UNIVER.UA/Taras Shevchenko: Fond Zaoshchadzhen</t>
  </si>
  <si>
    <t>Altus – Zbalansovanyi</t>
  </si>
  <si>
    <t>KINTO-Kaznacheyskyi</t>
  </si>
  <si>
    <t>OTP Fond Aktsii</t>
  </si>
  <si>
    <t>VSI</t>
  </si>
  <si>
    <t>Argentum</t>
  </si>
  <si>
    <t>Konkord Dostatok</t>
  </si>
  <si>
    <t xml:space="preserve">OTP Klasychnyi </t>
  </si>
  <si>
    <t>UNIVER.UA/Volodymyr Velykyi: Fond Zbalansovanyi</t>
  </si>
  <si>
    <t>TASK Resurs</t>
  </si>
  <si>
    <t>Bonum Optimum</t>
  </si>
  <si>
    <t>UNIVER.UA/Iaroslav Mudryi: Fond Aktsii</t>
  </si>
  <si>
    <t>Nadbannia</t>
  </si>
  <si>
    <t>OTP Obligatsiinyi</t>
  </si>
  <si>
    <t>Altus-Strategichnyi</t>
  </si>
  <si>
    <t>SEM Azhio</t>
  </si>
  <si>
    <t>Premium – Fond Zbalansovanyi</t>
  </si>
  <si>
    <t>Konkord Stabilnist</t>
  </si>
  <si>
    <t>Premium – Fond Indeksnyi</t>
  </si>
  <si>
    <t>Total</t>
  </si>
  <si>
    <t>(*)  All funds are diversified unit funds.</t>
  </si>
  <si>
    <t>(**) as of 29.10.2015</t>
  </si>
  <si>
    <t>Others</t>
  </si>
  <si>
    <t>PrJSC “KINTO”</t>
  </si>
  <si>
    <t>LLC AMC “Univer Menedzhment”</t>
  </si>
  <si>
    <t>LLC AMC  "IVEKS ESSET MENEDZHMENT"</t>
  </si>
  <si>
    <t>LLC AMC "Altus Assets Activitis"</t>
  </si>
  <si>
    <t>LLC AMC "Altus Essets Activitis"</t>
  </si>
  <si>
    <t xml:space="preserve">LLC "AMC  "OTP Кapital" </t>
  </si>
  <si>
    <t>LLC AMC "Vsesvit"</t>
  </si>
  <si>
    <t>AMC “Dragon Eset Menedzhment”</t>
  </si>
  <si>
    <t>LLC "AMC "PIOGLOBAL Ukraina"</t>
  </si>
  <si>
    <t xml:space="preserve">LLC "AMC "ТАSK-Invest" </t>
  </si>
  <si>
    <t>LLC AMC "Bonum Grup"</t>
  </si>
  <si>
    <t>LLC AMC "АRТ - КАPITAL  Menedzhment"</t>
  </si>
  <si>
    <t>LLC AMC “Spivdruzhnist Esset Menedzhment”</t>
  </si>
  <si>
    <t>Open-Ended Funds' Rates of Return. Sorting by the Date of Reaching Compliance with the Standards**</t>
  </si>
  <si>
    <t>Rates of Return on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</si>
  <si>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</si>
  <si>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</si>
  <si>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</si>
  <si>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</si>
  <si>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</si>
  <si>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</si>
  <si>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1 year</t>
  </si>
  <si>
    <t>YTD</t>
  </si>
  <si>
    <t>since the fund's inception</t>
  </si>
  <si>
    <t>since the fund's inception, % per annum (average)*</t>
  </si>
  <si>
    <t xml:space="preserve">UNIVER.UA/Myhailo Grushevskyi: Fond Derzhavnyh Paperiv   </t>
  </si>
  <si>
    <t xml:space="preserve">OTP Obligatsiinyi 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</si>
  <si>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</si>
  <si>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</si>
  <si>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</si>
  <si>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</si>
  <si>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</si>
  <si>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</si>
  <si>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</si>
  <si>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</si>
  <si>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</si>
  <si>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</si>
  <si>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</si>
  <si>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</si>
  <si>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(*)as of 29.10.2015</t>
  </si>
  <si>
    <t>NAV change, UAH thsd.</t>
  </si>
  <si>
    <t>NAV change, %</t>
  </si>
  <si>
    <t>Net inflow/ outflow of capital, UAH thsd.</t>
  </si>
  <si>
    <t>1 month*</t>
  </si>
  <si>
    <t>Кonkord Stabilnist</t>
  </si>
  <si>
    <t xml:space="preserve">KINTO-Klasychnyi </t>
  </si>
  <si>
    <t>Коnkord Dostatok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</si>
  <si>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</si>
  <si>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</si>
  <si>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</si>
  <si>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</si>
  <si>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</si>
  <si>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NAV*</t>
  </si>
  <si>
    <t>Form</t>
  </si>
  <si>
    <t>Type</t>
  </si>
  <si>
    <t>Platynum</t>
  </si>
  <si>
    <t>Konkord Perspektyva</t>
  </si>
  <si>
    <t>Aurum</t>
  </si>
  <si>
    <t>TASK Ukrainskyi Kapital</t>
  </si>
  <si>
    <t>Zbalansovanyi Fond Parytet</t>
  </si>
  <si>
    <t>UNIVER.UA/Otaman: Fond Perspectyvnyh Aktsii</t>
  </si>
  <si>
    <t xml:space="preserve">Optimum </t>
  </si>
  <si>
    <t>(*) as of 29.10.2015</t>
  </si>
  <si>
    <t>unit</t>
  </si>
  <si>
    <t>diversified</t>
  </si>
  <si>
    <t>specialized</t>
  </si>
  <si>
    <t>LLC  “Dragon Eset Menedzhment”</t>
  </si>
  <si>
    <t>LLC AMC "PIOGLOBAL Ukraina"</t>
  </si>
  <si>
    <t>AMC  “Dragon Eset Menedzhment”</t>
  </si>
  <si>
    <t>LLC AMC "TASK Invest"</t>
  </si>
  <si>
    <t>LLC AMC "ART-KAPITAL Menedzhment"</t>
  </si>
  <si>
    <t>LLC AMC  “Univer Menedzhment”</t>
  </si>
  <si>
    <t>LLC AMC "SЕМ"</t>
  </si>
  <si>
    <t xml:space="preserve">6 month </t>
  </si>
  <si>
    <t>Interval Funds' Rates of Return. Sorting by the Date of Reaching Compliance with the Standards**</t>
  </si>
  <si>
    <t>Optimum</t>
  </si>
  <si>
    <t>TASK Ukrainskyi Capital</t>
  </si>
  <si>
    <t xml:space="preserve">Net inflow/outflow of capital over the month, UAH thsd </t>
  </si>
  <si>
    <t>Interval Funds' Dynamics.  Ranking by Net Inflow**</t>
  </si>
  <si>
    <t>(**)as of 29.10.2015</t>
  </si>
  <si>
    <t>Zbalansovanyi Fond "Parytet"</t>
  </si>
  <si>
    <t>"UNIVER.UA/Otaman: Fond Perspectyvnyh Aktsii"</t>
  </si>
  <si>
    <t>Аurum</t>
  </si>
  <si>
    <t xml:space="preserve">Platynum </t>
  </si>
  <si>
    <t>Кonkord Perspektyva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</si>
  <si>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</si>
  <si>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</si>
  <si>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</si>
  <si>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</si>
  <si>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</si>
  <si>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</si>
  <si>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</si>
  <si>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NAV*</t>
  </si>
  <si>
    <t>Number of securities in circulation, items</t>
  </si>
  <si>
    <t>NAV per one security, UAH</t>
  </si>
  <si>
    <t>Security nominal, UAH</t>
  </si>
  <si>
    <t>Indeks Ukrainskoi Birzhi”</t>
  </si>
  <si>
    <t>AntyBank</t>
  </si>
  <si>
    <t>UNIVER.UA/Skif: Fond Neruhomosti</t>
  </si>
  <si>
    <t>“TASK  Universal”</t>
  </si>
  <si>
    <t>PrJSC "Kinto"</t>
  </si>
  <si>
    <t>LLC AMC "ART KAPITAL Menedzhment"</t>
  </si>
  <si>
    <t>Closed-End Funds' Rates of Return. Sorting by the Date of Reaching Compliance with the Standards*</t>
  </si>
  <si>
    <t>Rates of Return of Investment Certificates</t>
  </si>
  <si>
    <t>1 month</t>
  </si>
  <si>
    <t>(*) as of29.10.2015</t>
  </si>
  <si>
    <t>Number of Securities in Circulation</t>
  </si>
  <si>
    <t>Net inflow/ outflow of capital during month, UAH thsd.</t>
  </si>
  <si>
    <t>1 Month*</t>
  </si>
  <si>
    <t>Indeks Ukrainskoi Birzhi</t>
  </si>
  <si>
    <t>TASK  Universal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</si>
</sst>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medium">
        <color indexed="21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 style="dotted">
        <color indexed="23"/>
      </top>
      <bottom/>
      <diagonal/>
    </border>
    <border>
      <left/>
      <right style="dotted">
        <color indexed="55"/>
      </right>
      <top style="dotted">
        <color indexed="55"/>
      </top>
      <bottom style="medium">
        <color rgb="FF008080"/>
      </bottom>
      <diagonal/>
    </border>
    <border>
      <left/>
      <right/>
      <top/>
      <bottom style="dotted">
        <color indexed="23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hair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8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10" fontId="20" fillId="0" borderId="58" xfId="5" applyNumberFormat="1" applyFont="1" applyFill="1" applyBorder="1" applyAlignment="1">
      <alignment horizontal="center" vertical="center" wrapText="1"/>
    </xf>
    <xf numFmtId="10" fontId="20" fillId="0" borderId="58" xfId="5" applyNumberFormat="1" applyFont="1" applyFill="1" applyBorder="1" applyAlignment="1">
      <alignment horizontal="right" vertical="center" wrapText="1" indent="1"/>
    </xf>
    <xf numFmtId="0" fontId="9" fillId="0" borderId="5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3" xfId="6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5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61" xfId="4" applyFont="1" applyFill="1" applyBorder="1" applyAlignment="1">
      <alignment vertical="center" wrapText="1"/>
    </xf>
    <xf numFmtId="0" fontId="21" fillId="0" borderId="0" xfId="4" applyFont="1" applyFill="1" applyBorder="1" applyAlignment="1">
      <alignment vertical="center" wrapText="1"/>
    </xf>
    <xf numFmtId="0" fontId="21" fillId="0" borderId="26" xfId="4" applyFont="1" applyFill="1" applyBorder="1" applyAlignment="1">
      <alignment vertical="center" wrapText="1"/>
    </xf>
    <xf numFmtId="0" fontId="9" fillId="0" borderId="62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0" fontId="14" fillId="0" borderId="61" xfId="4" applyFont="1" applyFill="1" applyBorder="1" applyAlignment="1">
      <alignment vertical="center" wrapText="1"/>
    </xf>
    <xf numFmtId="0" fontId="9" fillId="0" borderId="63" xfId="0" applyFont="1" applyBorder="1" applyAlignment="1">
      <alignment vertical="center"/>
    </xf>
    <xf numFmtId="10" fontId="14" fillId="0" borderId="5" xfId="5" applyNumberFormat="1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5" xfId="3" applyFont="1" applyFill="1" applyBorder="1" applyAlignment="1">
      <alignment vertical="center" wrapText="1"/>
    </xf>
    <xf numFmtId="0" fontId="21" fillId="0" borderId="66" xfId="3" applyFont="1" applyFill="1" applyBorder="1" applyAlignment="1">
      <alignment vertical="center" wrapText="1"/>
    </xf>
    <xf numFmtId="0" fontId="21" fillId="0" borderId="65" xfId="0" applyFont="1" applyBorder="1"/>
    <xf numFmtId="0" fontId="21" fillId="0" borderId="0" xfId="0" applyFont="1"/>
    <xf numFmtId="0" fontId="9" fillId="0" borderId="0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7" xfId="0" applyFont="1" applyBorder="1"/>
    <xf numFmtId="0" fontId="9" fillId="0" borderId="68" xfId="0" applyFont="1" applyBorder="1"/>
    <xf numFmtId="0" fontId="10" fillId="0" borderId="69" xfId="0" applyFont="1" applyFill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71" xfId="0" applyFont="1" applyBorder="1" applyAlignment="1">
      <alignment vertical="top" wrapText="1"/>
    </xf>
    <xf numFmtId="0" fontId="9" fillId="0" borderId="72" xfId="0" applyFont="1" applyBorder="1"/>
    <xf numFmtId="0" fontId="9" fillId="0" borderId="73" xfId="0" applyFont="1" applyBorder="1"/>
    <xf numFmtId="0" fontId="9" fillId="0" borderId="74" xfId="0" applyFont="1" applyBorder="1"/>
    <xf numFmtId="10" fontId="21" fillId="0" borderId="24" xfId="5" applyNumberFormat="1" applyFont="1" applyFill="1" applyBorder="1" applyAlignment="1">
      <alignment horizontal="left" vertical="center" wrapText="1"/>
    </xf>
    <xf numFmtId="0" fontId="9" fillId="0" borderId="75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1" fillId="0" borderId="75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76" xfId="0" applyFont="1" applyBorder="1"/>
    <xf numFmtId="0" fontId="9" fillId="0" borderId="77" xfId="0" applyFont="1" applyBorder="1"/>
    <xf numFmtId="0" fontId="21" fillId="0" borderId="22" xfId="4" applyFont="1" applyFill="1" applyBorder="1" applyAlignment="1">
      <alignment vertical="center" wrapText="1"/>
    </xf>
    <xf numFmtId="0" fontId="24" fillId="0" borderId="78" xfId="0" applyFont="1" applyBorder="1" applyAlignment="1">
      <alignment horizontal="center" vertical="center" wrapText="1"/>
    </xf>
    <xf numFmtId="0" fontId="9" fillId="0" borderId="65" xfId="0" applyFont="1" applyBorder="1"/>
    <xf numFmtId="0" fontId="20" fillId="0" borderId="79" xfId="6" applyFont="1" applyFill="1" applyBorder="1" applyAlignment="1">
      <alignment horizontal="center" vertical="center" wrapText="1"/>
    </xf>
    <xf numFmtId="0" fontId="20" fillId="0" borderId="80" xfId="6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9" fillId="0" borderId="81" xfId="0" applyFont="1" applyBorder="1"/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latin typeface="Arial" pitchFamily="34" charset="0"/>
                <a:cs typeface="Arial" pitchFamily="34" charset="0"/>
              </a:rPr>
              <a:t>Dynamics of the Ukrainian Equity Indexes and the Rates of Return of Public Funds over the Month</a:t>
            </a:r>
            <a:endParaRPr lang="ru-RU" sz="1400" b="1" i="1" baseline="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75E-2"/>
          <c:y val="0.29118882898119081"/>
          <c:w val="0.94700933744769766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897790709313592E-3"/>
                  <c:y val="2.31095945846643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-8.9674981103552653E-2</c:v>
                </c:pt>
                <c:pt idx="1">
                  <c:v>-9.6648842538775703E-2</c:v>
                </c:pt>
                <c:pt idx="2">
                  <c:v>-0.29703814742065549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239940334534278E-3"/>
                  <c:y val="2.228691738388934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-0.10964706362652832</c:v>
                </c:pt>
                <c:pt idx="1">
                  <c:v>-9.0743394279818812E-2</c:v>
                </c:pt>
                <c:pt idx="2">
                  <c:v>-0.23237201200038704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5275102228873157E-4"/>
                  <c:y val="-1.265604907114047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707987321848275E-4"/>
                  <c:y val="-1.455035122501792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8691076872564134E-4"/>
                  <c:y val="-4.9760353563099956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-2.5265622121405446E-2</c:v>
                </c:pt>
                <c:pt idx="1">
                  <c:v>-5.4412920570124694E-2</c:v>
                </c:pt>
                <c:pt idx="2">
                  <c:v>-4.1129589614881598E-3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3834E-4"/>
                  <c:y val="-4.573805308266703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9E-4"/>
                  <c:y val="2.7540660972757355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-5.2316118028387038E-2</c:v>
                </c:pt>
                <c:pt idx="1">
                  <c:v>-9.500216923174579E-3</c:v>
                </c:pt>
                <c:pt idx="2">
                  <c:v>-9.4285516192947325E-2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-6.0931898027502734E-2</c:v>
                </c:pt>
                <c:pt idx="1">
                  <c:v>-2.4216709253296248E-2</c:v>
                </c:pt>
                <c:pt idx="2">
                  <c:v>-0.18310102609330947</c:v>
                </c:pt>
              </c:numCache>
            </c:numRef>
          </c:val>
        </c:ser>
        <c:dLbls>
          <c:showVal val="1"/>
        </c:dLbls>
        <c:gapWidth val="400"/>
        <c:overlap val="-10"/>
        <c:axId val="62284160"/>
        <c:axId val="62285696"/>
      </c:barChart>
      <c:catAx>
        <c:axId val="6228416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85696"/>
        <c:crosses val="autoZero"/>
        <c:auto val="1"/>
        <c:lblAlgn val="ctr"/>
        <c:lblOffset val="0"/>
        <c:tickLblSkip val="1"/>
        <c:tickMarkSkip val="1"/>
      </c:catAx>
      <c:valAx>
        <c:axId val="62285696"/>
        <c:scaling>
          <c:orientation val="minMax"/>
          <c:max val="0.1"/>
          <c:min val="-0.35000000000000003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84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3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15727735584781183"/>
          <c:w val="0.53846153846153844"/>
          <c:h val="0.6384991162776837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PFTS Index</c:v>
                </c:pt>
                <c:pt idx="1">
                  <c:v>UX Index</c:v>
                </c:pt>
                <c:pt idx="2">
                  <c:v>WIG20 (Poland)</c:v>
                </c:pt>
                <c:pt idx="3">
                  <c:v>MICEX (Russia)</c:v>
                </c:pt>
                <c:pt idx="4">
                  <c:v>FTSE 100 (Great Britain)</c:v>
                </c:pt>
                <c:pt idx="5">
                  <c:v>RTSI (Russia)</c:v>
                </c:pt>
                <c:pt idx="6">
                  <c:v>S&amp;P 500 (USA)</c:v>
                </c:pt>
                <c:pt idx="7">
                  <c:v>DJIA (USA)</c:v>
                </c:pt>
                <c:pt idx="8">
                  <c:v>HANG SENG (Hong Kong)</c:v>
                </c:pt>
                <c:pt idx="9">
                  <c:v>NIKKEI 225 (Japan)</c:v>
                </c:pt>
                <c:pt idx="10">
                  <c:v>CAC 40 (France)</c:v>
                </c:pt>
                <c:pt idx="11">
                  <c:v>SHANGHAI SE COMPOSITE (China)</c:v>
                </c:pt>
                <c:pt idx="12">
                  <c:v>DAX (Germany)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-9.6648842538775703E-2</c:v>
                </c:pt>
                <c:pt idx="1">
                  <c:v>-9.0743394279818812E-2</c:v>
                </c:pt>
                <c:pt idx="2">
                  <c:v>-3.0681823681140141E-3</c:v>
                </c:pt>
                <c:pt idx="3">
                  <c:v>4.1729307291064277E-2</c:v>
                </c:pt>
                <c:pt idx="4">
                  <c:v>4.940601589346727E-2</c:v>
                </c:pt>
                <c:pt idx="5">
                  <c:v>7.834359975003502E-2</c:v>
                </c:pt>
                <c:pt idx="6">
                  <c:v>8.2983078389400333E-2</c:v>
                </c:pt>
                <c:pt idx="7">
                  <c:v>8.467088739737294E-2</c:v>
                </c:pt>
                <c:pt idx="8">
                  <c:v>8.604596499138939E-2</c:v>
                </c:pt>
                <c:pt idx="9">
                  <c:v>9.747730494618434E-2</c:v>
                </c:pt>
                <c:pt idx="10">
                  <c:v>9.9290955246459811E-2</c:v>
                </c:pt>
                <c:pt idx="11">
                  <c:v>0.10802540109316672</c:v>
                </c:pt>
                <c:pt idx="12">
                  <c:v>0.12315174050043254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PFTS Index</c:v>
                </c:pt>
                <c:pt idx="1">
                  <c:v>UX Index</c:v>
                </c:pt>
                <c:pt idx="2">
                  <c:v>WIG20 (Poland)</c:v>
                </c:pt>
                <c:pt idx="3">
                  <c:v>MICEX (Russia)</c:v>
                </c:pt>
                <c:pt idx="4">
                  <c:v>FTSE 100 (Great Britain)</c:v>
                </c:pt>
                <c:pt idx="5">
                  <c:v>RTSI (Russia)</c:v>
                </c:pt>
                <c:pt idx="6">
                  <c:v>S&amp;P 500 (USA)</c:v>
                </c:pt>
                <c:pt idx="7">
                  <c:v>DJIA (USA)</c:v>
                </c:pt>
                <c:pt idx="8">
                  <c:v>HANG SENG (Hong Kong)</c:v>
                </c:pt>
                <c:pt idx="9">
                  <c:v>NIKKEI 225 (Japan)</c:v>
                </c:pt>
                <c:pt idx="10">
                  <c:v>CAC 40 (France)</c:v>
                </c:pt>
                <c:pt idx="11">
                  <c:v>SHANGHAI SE COMPOSITE (China)</c:v>
                </c:pt>
                <c:pt idx="12">
                  <c:v>DAX (Germany)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-0.29703814742065549</c:v>
                </c:pt>
                <c:pt idx="1">
                  <c:v>-0.23237201200038704</c:v>
                </c:pt>
                <c:pt idx="2">
                  <c:v>-0.1104994084475418</c:v>
                </c:pt>
                <c:pt idx="3">
                  <c:v>0.22548886231660958</c:v>
                </c:pt>
                <c:pt idx="4">
                  <c:v>-2.8396212005498689E-2</c:v>
                </c:pt>
                <c:pt idx="5">
                  <c:v>6.9342742598424101E-2</c:v>
                </c:pt>
                <c:pt idx="6">
                  <c:v>-4.7588146225385763E-4</c:v>
                </c:pt>
                <c:pt idx="7">
                  <c:v>-1.7768378814073449E-2</c:v>
                </c:pt>
                <c:pt idx="8">
                  <c:v>-3.6639136040440556E-2</c:v>
                </c:pt>
                <c:pt idx="9">
                  <c:v>9.3539138960630375E-2</c:v>
                </c:pt>
                <c:pt idx="10">
                  <c:v>0.15360119089680002</c:v>
                </c:pt>
                <c:pt idx="11">
                  <c:v>6.8465890246098171E-2</c:v>
                </c:pt>
                <c:pt idx="12">
                  <c:v>0.10653048528639397</c:v>
                </c:pt>
              </c:numCache>
            </c:numRef>
          </c:val>
        </c:ser>
        <c:dLbls>
          <c:showVal val="1"/>
        </c:dLbls>
        <c:gapWidth val="100"/>
        <c:overlap val="-20"/>
        <c:axId val="62311040"/>
        <c:axId val="62316928"/>
      </c:barChart>
      <c:catAx>
        <c:axId val="623110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316928"/>
        <c:crosses val="autoZero"/>
        <c:lblAlgn val="ctr"/>
        <c:lblOffset val="100"/>
        <c:tickLblSkip val="1"/>
        <c:tickMarkSkip val="1"/>
      </c:catAx>
      <c:valAx>
        <c:axId val="62316928"/>
        <c:scaling>
          <c:orientation val="minMax"/>
          <c:max val="0.25"/>
          <c:min val="-0.35000000000000003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311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24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04"/>
          <c:y val="0.32017612428069386"/>
          <c:w val="0.34048257372654167"/>
          <c:h val="0.353070931569806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9531267807782941E-2"/>
                  <c:y val="-0.1234960627892715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1.6065898723241753E-2"/>
                  <c:y val="-5.415015511446799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8124775410410384E-2"/>
                  <c:y val="-3.5730478489875282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1054957834326284"/>
                  <c:y val="6.8825423737166685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4346431083227355E-2"/>
                  <c:y val="8.562719072835108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6.0568067591428749E-2"/>
                  <c:y val="0.14050674750114076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6.3180643074681256E-2"/>
                  <c:y val="8.6133817608003538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3985799814009854E-2"/>
                  <c:y val="9.3608293090555794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990651136415057E-2"/>
                  <c:y val="8.6344608114994944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440184442981559"/>
                  <c:y val="-8.447493834970099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656334926602076E-2"/>
                  <c:y val="-0.11433657186822646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В_ВЧА!$B$31:$B$41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В_ВЧА!$C$31:$C$41</c:f>
              <c:numCache>
                <c:formatCode>#,##0.00</c:formatCode>
                <c:ptCount val="11"/>
                <c:pt idx="0">
                  <c:v>5326891.6994000152</c:v>
                </c:pt>
                <c:pt idx="1">
                  <c:v>21184562.954999998</c:v>
                </c:pt>
                <c:pt idx="2">
                  <c:v>3965157.46</c:v>
                </c:pt>
                <c:pt idx="3">
                  <c:v>3577003.7187000001</c:v>
                </c:pt>
                <c:pt idx="4">
                  <c:v>3401165.07</c:v>
                </c:pt>
                <c:pt idx="5">
                  <c:v>2964290.73</c:v>
                </c:pt>
                <c:pt idx="6">
                  <c:v>2791231.1</c:v>
                </c:pt>
                <c:pt idx="7">
                  <c:v>2396844.0099999998</c:v>
                </c:pt>
                <c:pt idx="8">
                  <c:v>2014508.7899</c:v>
                </c:pt>
                <c:pt idx="9">
                  <c:v>1882793.16</c:v>
                </c:pt>
                <c:pt idx="10">
                  <c:v>1688022.53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В_ВЧА!$B$31:$B$41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В_ВЧА!$D$31:$D$41</c:f>
              <c:numCache>
                <c:formatCode>0.00%</c:formatCode>
                <c:ptCount val="11"/>
                <c:pt idx="0">
                  <c:v>9.5640786747122453E-2</c:v>
                </c:pt>
                <c:pt idx="1">
                  <c:v>0.38035469505384389</c:v>
                </c:pt>
                <c:pt idx="2">
                  <c:v>7.1191756928967731E-2</c:v>
                </c:pt>
                <c:pt idx="3">
                  <c:v>6.4222715451936696E-2</c:v>
                </c:pt>
                <c:pt idx="4">
                  <c:v>6.1065649821315168E-2</c:v>
                </c:pt>
                <c:pt idx="5">
                  <c:v>5.3221862497473765E-2</c:v>
                </c:pt>
                <c:pt idx="6">
                  <c:v>5.011469229365112E-2</c:v>
                </c:pt>
                <c:pt idx="7">
                  <c:v>4.303373519914952E-2</c:v>
                </c:pt>
                <c:pt idx="8">
                  <c:v>3.6169161388569356E-2</c:v>
                </c:pt>
                <c:pt idx="9">
                  <c:v>3.3804295124825398E-2</c:v>
                </c:pt>
                <c:pt idx="10">
                  <c:v>3.0307318400006528E-2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304639745606396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06049820225268E-2"/>
          <c:y val="0.38398395788945999"/>
          <c:w val="0.8949364126691918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ВЧА'!$C$62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2631285960068842E-3"/>
                  <c:y val="-4.6505408784131112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ВЧА'!$B$63:$B$73</c:f>
              <c:strCache>
                <c:ptCount val="11"/>
                <c:pt idx="0">
                  <c:v>VSI</c:v>
                </c:pt>
                <c:pt idx="1">
                  <c:v>TASK Resurs</c:v>
                </c:pt>
                <c:pt idx="2">
                  <c:v>UNIVER.UA/Volodymyr Velykyi: Fond Zbalansovanyi</c:v>
                </c:pt>
                <c:pt idx="3">
                  <c:v>UNIVER.UA/Iaroslav Mudryi: Fond Aktsii</c:v>
                </c:pt>
                <c:pt idx="4">
                  <c:v>UNIVER.UA/Myhailo Grushevskyi: Fond Derzhavnyh Paperiv   </c:v>
                </c:pt>
                <c:pt idx="5">
                  <c:v>OTP Fond Aktsii</c:v>
                </c:pt>
                <c:pt idx="6">
                  <c:v>OTP Klasychnyi </c:v>
                </c:pt>
                <c:pt idx="7">
                  <c:v>KINTO-Kaznacheyskyi</c:v>
                </c:pt>
                <c:pt idx="8">
                  <c:v>KINTO-Ekviti</c:v>
                </c:pt>
                <c:pt idx="9">
                  <c:v>KINTO-Klasychnyi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ВЧА'!$C$63:$C$73</c:f>
              <c:numCache>
                <c:formatCode>#,##0.00</c:formatCode>
                <c:ptCount val="11"/>
                <c:pt idx="0">
                  <c:v>110.87234000000008</c:v>
                </c:pt>
                <c:pt idx="1">
                  <c:v>-3.9033000000000468</c:v>
                </c:pt>
                <c:pt idx="2">
                  <c:v>-23.915119999999995</c:v>
                </c:pt>
                <c:pt idx="3">
                  <c:v>-46.47713000000001</c:v>
                </c:pt>
                <c:pt idx="4">
                  <c:v>167.80346999999975</c:v>
                </c:pt>
                <c:pt idx="5">
                  <c:v>-38.423180000000166</c:v>
                </c:pt>
                <c:pt idx="6">
                  <c:v>4.2362700000000189</c:v>
                </c:pt>
                <c:pt idx="7">
                  <c:v>27.537049899999982</c:v>
                </c:pt>
                <c:pt idx="8">
                  <c:v>-145.32274000000021</c:v>
                </c:pt>
                <c:pt idx="9">
                  <c:v>-365.53847400000319</c:v>
                </c:pt>
                <c:pt idx="10">
                  <c:v>-3322.7794621999992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ВЧА'!$E$62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6552417160255956E-3"/>
                  <c:y val="-6.831789823419317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0775394602566325E-3"/>
                  <c:y val="-3.076122532108450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4069898317334121E-4"/>
                  <c:y val="3.787975229298079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1154960465802174E-3"/>
                  <c:y val="-3.236856572584795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7720288714943171E-4"/>
                  <c:y val="-3.346181749912836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368089481245947E-3"/>
                  <c:y val="6.6466721434518372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8257268845813342E-4"/>
                  <c:y val="3.4871002281946029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8101262452713492E-3"/>
                  <c:y val="5.5684724167712769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2026777667347474E-3"/>
                  <c:y val="-6.6713930003223735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9.2780133052562858E-4"/>
                  <c:y val="6.2128545502266631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5796384855695364E-3"/>
                  <c:y val="-3.8795356057628641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28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63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6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71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0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78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ВЧА'!$B$63:$B$73</c:f>
              <c:strCache>
                <c:ptCount val="11"/>
                <c:pt idx="0">
                  <c:v>VSI</c:v>
                </c:pt>
                <c:pt idx="1">
                  <c:v>TASK Resurs</c:v>
                </c:pt>
                <c:pt idx="2">
                  <c:v>UNIVER.UA/Volodymyr Velykyi: Fond Zbalansovanyi</c:v>
                </c:pt>
                <c:pt idx="3">
                  <c:v>UNIVER.UA/Iaroslav Mudryi: Fond Aktsii</c:v>
                </c:pt>
                <c:pt idx="4">
                  <c:v>UNIVER.UA/Myhailo Grushevskyi: Fond Derzhavnyh Paperiv   </c:v>
                </c:pt>
                <c:pt idx="5">
                  <c:v>OTP Fond Aktsii</c:v>
                </c:pt>
                <c:pt idx="6">
                  <c:v>OTP Klasychnyi </c:v>
                </c:pt>
                <c:pt idx="7">
                  <c:v>KINTO-Kaznacheyskyi</c:v>
                </c:pt>
                <c:pt idx="8">
                  <c:v>KINTO-Ekviti</c:v>
                </c:pt>
                <c:pt idx="9">
                  <c:v>KINTO-Klasychnyi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ВЧА'!$E$63:$E$73</c:f>
              <c:numCache>
                <c:formatCode>#,##0.00</c:formatCode>
                <c:ptCount val="11"/>
                <c:pt idx="0">
                  <c:v>29.074703133393371</c:v>
                </c:pt>
                <c:pt idx="1">
                  <c:v>2.9353942752100735</c:v>
                </c:pt>
                <c:pt idx="2">
                  <c:v>1.7186554333333732</c:v>
                </c:pt>
                <c:pt idx="3">
                  <c:v>1.1886933780760216</c:v>
                </c:pt>
                <c:pt idx="4">
                  <c:v>0</c:v>
                </c:pt>
                <c:pt idx="5">
                  <c:v>-3.22546445626045</c:v>
                </c:pt>
                <c:pt idx="6">
                  <c:v>-10.569563905325499</c:v>
                </c:pt>
                <c:pt idx="7">
                  <c:v>-10.872862855977806</c:v>
                </c:pt>
                <c:pt idx="8">
                  <c:v>-11.74827934311655</c:v>
                </c:pt>
                <c:pt idx="9">
                  <c:v>-40.197982358719166</c:v>
                </c:pt>
                <c:pt idx="10">
                  <c:v>-242.90097327524293</c:v>
                </c:pt>
              </c:numCache>
            </c:numRef>
          </c:val>
        </c:ser>
        <c:dLbls>
          <c:showVal val="1"/>
        </c:dLbls>
        <c:overlap val="-30"/>
        <c:axId val="64278912"/>
        <c:axId val="64280448"/>
      </c:barChart>
      <c:lineChart>
        <c:grouping val="standard"/>
        <c:ser>
          <c:idx val="2"/>
          <c:order val="2"/>
          <c:tx>
            <c:strRef>
              <c:f>'В_динаміка ВЧА'!$D$62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928414886065827E-2"/>
                  <c:y val="-9.216695841725193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874246166625125E-2"/>
                  <c:y val="-5.813016615308300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529068250660602E-2"/>
                  <c:y val="5.14526411368247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568634837560338E-2"/>
                  <c:y val="4.970220962909787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828988514031246E-2"/>
                  <c:y val="4.406444108796557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55411207782199E-2"/>
                  <c:y val="0.1159608625904316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279235641612896E-2"/>
                  <c:y val="9.820788388743496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736863208267088E-2"/>
                  <c:y val="0.109267152820045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241279055289311E-2"/>
                  <c:y val="0.10377045418721423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78119532372632E-2"/>
                  <c:y val="5.5232241129570432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0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93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ВЧА'!$B$63:$B$72</c:f>
              <c:strCache>
                <c:ptCount val="10"/>
                <c:pt idx="0">
                  <c:v>VSI</c:v>
                </c:pt>
                <c:pt idx="1">
                  <c:v>TASK Resurs</c:v>
                </c:pt>
                <c:pt idx="2">
                  <c:v>UNIVER.UA/Volodymyr Velykyi: Fond Zbalansovanyi</c:v>
                </c:pt>
                <c:pt idx="3">
                  <c:v>UNIVER.UA/Iaroslav Mudryi: Fond Aktsii</c:v>
                </c:pt>
                <c:pt idx="4">
                  <c:v>UNIVER.UA/Myhailo Grushevskyi: Fond Derzhavnyh Paperiv   </c:v>
                </c:pt>
                <c:pt idx="5">
                  <c:v>OTP Fond Aktsii</c:v>
                </c:pt>
                <c:pt idx="6">
                  <c:v>OTP Klasychnyi </c:v>
                </c:pt>
                <c:pt idx="7">
                  <c:v>KINTO-Kaznacheyskyi</c:v>
                </c:pt>
                <c:pt idx="8">
                  <c:v>KINTO-Ekviti</c:v>
                </c:pt>
                <c:pt idx="9">
                  <c:v>KINTO-Klasychnyi</c:v>
                </c:pt>
              </c:strCache>
            </c:strRef>
          </c:cat>
          <c:val>
            <c:numRef>
              <c:f>'В_динаміка ВЧА'!$D$63:$D$72</c:f>
              <c:numCache>
                <c:formatCode>0.00%</c:formatCode>
                <c:ptCount val="10"/>
                <c:pt idx="0">
                  <c:v>7.0299164089122096E-2</c:v>
                </c:pt>
                <c:pt idx="1">
                  <c:v>-4.1588701391973787E-3</c:v>
                </c:pt>
                <c:pt idx="2">
                  <c:v>-2.2967128571414985E-2</c:v>
                </c:pt>
                <c:pt idx="3">
                  <c:v>-5.7627832668743467E-2</c:v>
                </c:pt>
                <c:pt idx="4">
                  <c:v>4.4189577911855335E-2</c:v>
                </c:pt>
                <c:pt idx="5">
                  <c:v>-1.999940308648435E-2</c:v>
                </c:pt>
                <c:pt idx="6">
                  <c:v>3.9595831217281831E-3</c:v>
                </c:pt>
                <c:pt idx="7">
                  <c:v>1.3858802994349573E-2</c:v>
                </c:pt>
                <c:pt idx="8">
                  <c:v>-4.0976523192955853E-2</c:v>
                </c:pt>
                <c:pt idx="9">
                  <c:v>-1.6962262344997484E-2</c:v>
                </c:pt>
              </c:numCache>
            </c:numRef>
          </c:val>
        </c:ser>
        <c:dLbls>
          <c:showVal val="1"/>
        </c:dLbls>
        <c:marker val="1"/>
        <c:axId val="64281984"/>
        <c:axId val="73380992"/>
      </c:lineChart>
      <c:catAx>
        <c:axId val="6427891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80448"/>
        <c:crosses val="autoZero"/>
        <c:lblAlgn val="ctr"/>
        <c:lblOffset val="40"/>
        <c:tickLblSkip val="2"/>
        <c:tickMarkSkip val="1"/>
      </c:catAx>
      <c:valAx>
        <c:axId val="64280448"/>
        <c:scaling>
          <c:orientation val="minMax"/>
          <c:max val="250"/>
          <c:min val="-35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78912"/>
        <c:crosses val="autoZero"/>
        <c:crossBetween val="between"/>
      </c:valAx>
      <c:catAx>
        <c:axId val="64281984"/>
        <c:scaling>
          <c:orientation val="minMax"/>
        </c:scaling>
        <c:delete val="1"/>
        <c:axPos val="b"/>
        <c:tickLblPos val="none"/>
        <c:crossAx val="73380992"/>
        <c:crosses val="autoZero"/>
        <c:lblAlgn val="ctr"/>
        <c:lblOffset val="100"/>
      </c:catAx>
      <c:valAx>
        <c:axId val="73380992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8198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85845664627657E-2"/>
          <c:y val="0.75564757488407075"/>
          <c:w val="0.48299355379697084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4"/>
          <c:y val="5.982056750674128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5150917787446256E-2"/>
          <c:y val="9.4715898552340375E-2"/>
          <c:w val="0.95070469236546862"/>
          <c:h val="0.8703892572230854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'В_діаграма(дох)'!$A$2:$A$32</c:f>
              <c:strCache>
                <c:ptCount val="31"/>
                <c:pt idx="0">
                  <c:v>Premium – Fond Indeksnyi</c:v>
                </c:pt>
                <c:pt idx="1">
                  <c:v>Premium – Fond Zbalansovanyi</c:v>
                </c:pt>
                <c:pt idx="2">
                  <c:v>Argentum</c:v>
                </c:pt>
                <c:pt idx="3">
                  <c:v>UNIVER.UA/Iaroslav Mudryi: Fond Aktsii</c:v>
                </c:pt>
                <c:pt idx="4">
                  <c:v>Nadbannia</c:v>
                </c:pt>
                <c:pt idx="5">
                  <c:v>KINTO-Ekviti</c:v>
                </c:pt>
                <c:pt idx="6">
                  <c:v>UNIVER.UA/Volodymyr Velykyi: Fond Zbalansovanyi</c:v>
                </c:pt>
                <c:pt idx="7">
                  <c:v>Кonkord Stabilnist</c:v>
                </c:pt>
                <c:pt idx="8">
                  <c:v>OTP Fond Aktsii</c:v>
                </c:pt>
                <c:pt idx="9">
                  <c:v>SEM Azhio</c:v>
                </c:pt>
                <c:pt idx="10">
                  <c:v>KINTO-Klasychnyi </c:v>
                </c:pt>
                <c:pt idx="11">
                  <c:v>TASK Resurs</c:v>
                </c:pt>
                <c:pt idx="12">
                  <c:v>Коnkord Dostatok</c:v>
                </c:pt>
                <c:pt idx="13">
                  <c:v>Bonum Optimum</c:v>
                </c:pt>
                <c:pt idx="14">
                  <c:v>Altus-Strategichnyi</c:v>
                </c:pt>
                <c:pt idx="15">
                  <c:v>OTP Klasychnyi </c:v>
                </c:pt>
                <c:pt idx="16">
                  <c:v>OTP Obligatsiinyi </c:v>
                </c:pt>
                <c:pt idx="17">
                  <c:v>Sofiivskyi</c:v>
                </c:pt>
                <c:pt idx="18">
                  <c:v>KINTO-Kaznacheyskyi</c:v>
                </c:pt>
                <c:pt idx="19">
                  <c:v>Altus – Depozyt</c:v>
                </c:pt>
                <c:pt idx="20">
                  <c:v>Altus – Zbalansovanyi</c:v>
                </c:pt>
                <c:pt idx="21">
                  <c:v>UNIVER.UA/Taras Shevchenko: Fond Zaoshchadzhen</c:v>
                </c:pt>
                <c:pt idx="22">
                  <c:v>UNIVER.UA/Myhailo Grushevskyi: Fond Derzhavnyh Paperiv   </c:v>
                </c:pt>
                <c:pt idx="23">
                  <c:v>VSI</c:v>
                </c:pt>
                <c:pt idx="24">
                  <c:v>Funds' average rate of return</c:v>
                </c:pt>
                <c:pt idx="25">
                  <c:v>UX Index</c:v>
                </c:pt>
                <c:pt idx="26">
                  <c:v>PFTS Index</c:v>
                </c:pt>
                <c:pt idx="27">
                  <c:v>EURO Deposits</c:v>
                </c:pt>
                <c:pt idx="28">
                  <c:v>USD Deposits</c:v>
                </c:pt>
                <c:pt idx="29">
                  <c:v>UAH Deposits</c:v>
                </c:pt>
                <c:pt idx="30">
                  <c:v>"Gold" deposit (at official rate of gold)</c:v>
                </c:pt>
              </c:strCache>
            </c:strRef>
          </c:cat>
          <c:val>
            <c:numRef>
              <c:f>'В_діаграма(дох)'!$B$2:$B$32</c:f>
              <c:numCache>
                <c:formatCode>0.00%</c:formatCode>
                <c:ptCount val="31"/>
                <c:pt idx="0">
                  <c:v>-0.92627823447956437</c:v>
                </c:pt>
                <c:pt idx="1">
                  <c:v>-0.28496101964424947</c:v>
                </c:pt>
                <c:pt idx="2">
                  <c:v>-8.4702972396482723E-2</c:v>
                </c:pt>
                <c:pt idx="3">
                  <c:v>-5.9031216387776753E-2</c:v>
                </c:pt>
                <c:pt idx="4">
                  <c:v>-5.6093822834950124E-2</c:v>
                </c:pt>
                <c:pt idx="5">
                  <c:v>-3.769640869330726E-2</c:v>
                </c:pt>
                <c:pt idx="6">
                  <c:v>-2.4592807226033075E-2</c:v>
                </c:pt>
                <c:pt idx="7">
                  <c:v>-2.2397631244621796E-2</c:v>
                </c:pt>
                <c:pt idx="8">
                  <c:v>-1.8305192964959693E-2</c:v>
                </c:pt>
                <c:pt idx="9">
                  <c:v>-1.5817445599510704E-2</c:v>
                </c:pt>
                <c:pt idx="10">
                  <c:v>-1.5095054577755729E-2</c:v>
                </c:pt>
                <c:pt idx="11">
                  <c:v>-7.287166882233187E-3</c:v>
                </c:pt>
                <c:pt idx="12">
                  <c:v>-3.1786896407191012E-3</c:v>
                </c:pt>
                <c:pt idx="13">
                  <c:v>2.0708101260376033E-3</c:v>
                </c:pt>
                <c:pt idx="14">
                  <c:v>9.7503722241736313E-3</c:v>
                </c:pt>
                <c:pt idx="15">
                  <c:v>1.3959180563102525E-2</c:v>
                </c:pt>
                <c:pt idx="16">
                  <c:v>1.6018471233303355E-2</c:v>
                </c:pt>
                <c:pt idx="17">
                  <c:v>1.6871682804274757E-2</c:v>
                </c:pt>
                <c:pt idx="18">
                  <c:v>1.9401665308273364E-2</c:v>
                </c:pt>
                <c:pt idx="19">
                  <c:v>2.5654057274607789E-2</c:v>
                </c:pt>
                <c:pt idx="20">
                  <c:v>2.6359434957036632E-2</c:v>
                </c:pt>
                <c:pt idx="21">
                  <c:v>2.6426239075032498E-2</c:v>
                </c:pt>
                <c:pt idx="22">
                  <c:v>4.4189577911859068E-2</c:v>
                </c:pt>
                <c:pt idx="23">
                  <c:v>4.8826077411470159E-2</c:v>
                </c:pt>
                <c:pt idx="24">
                  <c:v>-5.4412920570124701E-2</c:v>
                </c:pt>
                <c:pt idx="25">
                  <c:v>-9.0743394279818812E-2</c:v>
                </c:pt>
                <c:pt idx="26">
                  <c:v>-9.6648842538775703E-2</c:v>
                </c:pt>
                <c:pt idx="27">
                  <c:v>4.4744098396350962E-2</c:v>
                </c:pt>
                <c:pt idx="28">
                  <c:v>7.0934359498021848E-2</c:v>
                </c:pt>
                <c:pt idx="29">
                  <c:v>2.0547945205479451E-2</c:v>
                </c:pt>
                <c:pt idx="30">
                  <c:v>8.1496826667103672E-2</c:v>
                </c:pt>
              </c:numCache>
            </c:numRef>
          </c:val>
        </c:ser>
        <c:gapWidth val="60"/>
        <c:axId val="73552256"/>
        <c:axId val="73553792"/>
      </c:barChart>
      <c:catAx>
        <c:axId val="735522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53792"/>
        <c:crosses val="autoZero"/>
        <c:lblAlgn val="ctr"/>
        <c:lblOffset val="0"/>
        <c:tickLblSkip val="1"/>
        <c:tickMarkSkip val="1"/>
      </c:catAx>
      <c:valAx>
        <c:axId val="73553792"/>
        <c:scaling>
          <c:orientation val="minMax"/>
          <c:max val="9.0000000000000011E-2"/>
          <c:min val="-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52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6000000000001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8000000000000001E-2"/>
          <c:y val="0.39200102083599181"/>
          <c:w val="0.91039999999999999"/>
          <c:h val="0.38666767361373344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8.6740886697516696E-4"/>
                  <c:y val="1.7804250331431026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5.8789881455957604E-4"/>
                  <c:y val="1.9734466200239883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Zbalansovanyi Fond "Parytet"</c:v>
                </c:pt>
                <c:pt idx="1">
                  <c:v>Optimum</c:v>
                </c:pt>
                <c:pt idx="2">
                  <c:v>"UNIVER.UA/Otaman: Fond Perspectyvnyh Aktsii"</c:v>
                </c:pt>
                <c:pt idx="3">
                  <c:v>TASK Ukrainskyi Kapital</c:v>
                </c:pt>
                <c:pt idx="4">
                  <c:v>Аurum</c:v>
                </c:pt>
                <c:pt idx="5">
                  <c:v>Platynum </c:v>
                </c:pt>
              </c:strCache>
            </c:strRef>
          </c:cat>
          <c:val>
            <c:numRef>
              <c:f>'І_динаміка ВЧА'!$C$39:$C$44</c:f>
              <c:numCache>
                <c:formatCode>#,##0.00</c:formatCode>
                <c:ptCount val="6"/>
                <c:pt idx="0">
                  <c:v>146.88782000000006</c:v>
                </c:pt>
                <c:pt idx="1">
                  <c:v>-4.1513900000000135</c:v>
                </c:pt>
                <c:pt idx="2">
                  <c:v>-19.977489999999989</c:v>
                </c:pt>
                <c:pt idx="3">
                  <c:v>-30.207909999999917</c:v>
                </c:pt>
                <c:pt idx="4">
                  <c:v>-84.897320000000065</c:v>
                </c:pt>
                <c:pt idx="5">
                  <c:v>-1046.9933200000003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ВЧА'!$E$38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2971838861772974E-2"/>
                  <c:y val="-5.137378479363816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9115519070590375E-3"/>
                  <c:y val="-2.47070486823466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2512649523449592E-3"/>
                  <c:y val="-1.047072570162229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1909779976309243E-3"/>
                  <c:y val="-5.137378479363816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4918045516051403E-2"/>
                  <c:y val="8.0532237612288195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12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07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Zbalansovanyi Fond "Parytet"</c:v>
                </c:pt>
                <c:pt idx="1">
                  <c:v>Optimum</c:v>
                </c:pt>
                <c:pt idx="2">
                  <c:v>"UNIVER.UA/Otaman: Fond Perspectyvnyh Aktsii"</c:v>
                </c:pt>
                <c:pt idx="3">
                  <c:v>TASK Ukrainskyi Kapital</c:v>
                </c:pt>
                <c:pt idx="4">
                  <c:v>Аurum</c:v>
                </c:pt>
                <c:pt idx="5">
                  <c:v>Platynum </c:v>
                </c:pt>
              </c:strCache>
            </c:strRef>
          </c:cat>
          <c:val>
            <c:numRef>
              <c:f>'І_динаміка ВЧА'!$E$39:$E$44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-119.84464299866713</c:v>
                </c:pt>
              </c:numCache>
            </c:numRef>
          </c:val>
        </c:ser>
        <c:dLbls>
          <c:showVal val="1"/>
        </c:dLbls>
        <c:overlap val="-20"/>
        <c:axId val="73692288"/>
        <c:axId val="73693824"/>
      </c:barChart>
      <c:lineChart>
        <c:grouping val="standard"/>
        <c:ser>
          <c:idx val="2"/>
          <c:order val="2"/>
          <c:tx>
            <c:strRef>
              <c:f>'І_динаміка ВЧА'!$D$38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544451247219602E-3"/>
                  <c:y val="-4.869745926398941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6147320794359603E-3"/>
                  <c:y val="-5.141966655179844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3.2498096585011863E-4"/>
                  <c:y val="-2.087246911707817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1352220270202255E-3"/>
                  <c:y val="-6.71671572565417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6.0449101826582057E-4"/>
                  <c:y val="5.5069762706314654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8557959364481772E-3"/>
                  <c:y val="6.7109820749630233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07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16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09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ВЧА'!$D$39:$D$44</c:f>
              <c:numCache>
                <c:formatCode>0.00%</c:formatCode>
                <c:ptCount val="6"/>
                <c:pt idx="0">
                  <c:v>0.14070300821921225</c:v>
                </c:pt>
                <c:pt idx="1">
                  <c:v>-6.5887565045161332E-3</c:v>
                </c:pt>
                <c:pt idx="2">
                  <c:v>-2.7214029447780976E-2</c:v>
                </c:pt>
                <c:pt idx="3">
                  <c:v>-2.3256692158782535E-2</c:v>
                </c:pt>
                <c:pt idx="4">
                  <c:v>-4.7783893990341789E-2</c:v>
                </c:pt>
                <c:pt idx="5">
                  <c:v>-0.10447164941247665</c:v>
                </c:pt>
              </c:numCache>
            </c:numRef>
          </c:val>
        </c:ser>
        <c:dLbls>
          <c:showVal val="1"/>
        </c:dLbls>
        <c:marker val="1"/>
        <c:axId val="73716096"/>
        <c:axId val="73717632"/>
      </c:lineChart>
      <c:catAx>
        <c:axId val="7369228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93824"/>
        <c:crosses val="autoZero"/>
        <c:lblAlgn val="ctr"/>
        <c:lblOffset val="100"/>
        <c:tickLblSkip val="1"/>
        <c:tickMarkSkip val="1"/>
      </c:catAx>
      <c:valAx>
        <c:axId val="73693824"/>
        <c:scaling>
          <c:orientation val="minMax"/>
          <c:max val="16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92288"/>
        <c:crosses val="autoZero"/>
        <c:crossBetween val="between"/>
      </c:valAx>
      <c:catAx>
        <c:axId val="73716096"/>
        <c:scaling>
          <c:orientation val="minMax"/>
        </c:scaling>
        <c:delete val="1"/>
        <c:axPos val="b"/>
        <c:tickLblPos val="none"/>
        <c:crossAx val="73717632"/>
        <c:crosses val="autoZero"/>
        <c:lblAlgn val="ctr"/>
        <c:lblOffset val="100"/>
      </c:catAx>
      <c:valAx>
        <c:axId val="7371763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71609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479999999999999"/>
          <c:y val="0.81600212500553371"/>
          <c:w val="0.53839999999999999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5.643343967877028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928964709393207E-2"/>
          <c:y val="0.11851022332541759"/>
          <c:w val="0.92081263920360057"/>
          <c:h val="0.8419869200072523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'І_діаграма(дох)'!$A$2:$A$14</c:f>
              <c:strCache>
                <c:ptCount val="13"/>
                <c:pt idx="0">
                  <c:v>Platynum</c:v>
                </c:pt>
                <c:pt idx="1">
                  <c:v>Aurum</c:v>
                </c:pt>
                <c:pt idx="2">
                  <c:v>"UNIVER.UA/Otaman: Fond Perspectyvnyh Aktsii"</c:v>
                </c:pt>
                <c:pt idx="3">
                  <c:v>TASK Ukrainskyi Kapital</c:v>
                </c:pt>
                <c:pt idx="4">
                  <c:v>Optimum</c:v>
                </c:pt>
                <c:pt idx="5">
                  <c:v>Zbalansovanyi Fond "Parytet"</c:v>
                </c:pt>
                <c:pt idx="6">
                  <c:v>Funds' average rate of return</c:v>
                </c:pt>
                <c:pt idx="7">
                  <c:v>UX Index</c:v>
                </c:pt>
                <c:pt idx="8">
                  <c:v>PFTS Index</c:v>
                </c:pt>
                <c:pt idx="9">
                  <c:v>EURO deposits</c:v>
                </c:pt>
                <c:pt idx="10">
                  <c:v>USD deposits</c:v>
                </c:pt>
                <c:pt idx="11">
                  <c:v>UAH deposits</c:v>
                </c:pt>
                <c:pt idx="12">
                  <c:v>Gold deposit (at official rate of gold)</c:v>
                </c:pt>
              </c:strCache>
            </c:strRef>
          </c:cat>
          <c:val>
            <c:numRef>
              <c:f>'І_діаграма(дох)'!$B$2:$B$14</c:f>
              <c:numCache>
                <c:formatCode>0.00%</c:formatCode>
                <c:ptCount val="13"/>
                <c:pt idx="0">
                  <c:v>-9.2860937656879305E-2</c:v>
                </c:pt>
                <c:pt idx="1">
                  <c:v>-4.7783893990341109E-2</c:v>
                </c:pt>
                <c:pt idx="2">
                  <c:v>-2.7214029447785837E-2</c:v>
                </c:pt>
                <c:pt idx="3">
                  <c:v>-2.3256692158737713E-2</c:v>
                </c:pt>
                <c:pt idx="4">
                  <c:v>-6.5887565045168461E-3</c:v>
                </c:pt>
                <c:pt idx="5">
                  <c:v>0.14070300821921333</c:v>
                </c:pt>
                <c:pt idx="6">
                  <c:v>-9.500216923174579E-3</c:v>
                </c:pt>
                <c:pt idx="7">
                  <c:v>-9.0743394279818812E-2</c:v>
                </c:pt>
                <c:pt idx="8">
                  <c:v>-9.6648842538775703E-2</c:v>
                </c:pt>
                <c:pt idx="9">
                  <c:v>4.4744098396350962E-2</c:v>
                </c:pt>
                <c:pt idx="10">
                  <c:v>7.0934359498021848E-2</c:v>
                </c:pt>
                <c:pt idx="11">
                  <c:v>2.0547945205479451E-2</c:v>
                </c:pt>
                <c:pt idx="12">
                  <c:v>8.1496826667103672E-2</c:v>
                </c:pt>
              </c:numCache>
            </c:numRef>
          </c:val>
        </c:ser>
        <c:gapWidth val="60"/>
        <c:axId val="73786112"/>
        <c:axId val="73787648"/>
      </c:barChart>
      <c:catAx>
        <c:axId val="7378611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87648"/>
        <c:crosses val="autoZero"/>
        <c:lblAlgn val="ctr"/>
        <c:lblOffset val="100"/>
        <c:tickLblSkip val="1"/>
        <c:tickMarkSkip val="1"/>
      </c:catAx>
      <c:valAx>
        <c:axId val="73787648"/>
        <c:scaling>
          <c:orientation val="minMax"/>
          <c:max val="0.15000000000000002"/>
          <c:min val="-0.1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8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2840236686390545"/>
          <c:w val="0.9288762446657185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7581790178347644E-3"/>
                  <c:y val="3.531217323437334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5098105982568632E-3"/>
                  <c:y val="1.335679706114625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2080714127338714E-3"/>
                  <c:y val="2.1815094494447546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Birzhi”</c:v>
                </c:pt>
                <c:pt idx="1">
                  <c:v>AntyBank</c:v>
                </c:pt>
                <c:pt idx="2">
                  <c:v>“TASK  Universal”</c:v>
                </c:pt>
                <c:pt idx="3">
                  <c:v>UNIVER.UA/Skif: Fond Neruhomosti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-428.38528000000031</c:v>
                </c:pt>
                <c:pt idx="1">
                  <c:v>415.2949500000002</c:v>
                </c:pt>
                <c:pt idx="2">
                  <c:v>-12.766569999999948</c:v>
                </c:pt>
                <c:pt idx="3">
                  <c:v>-166.6943500000001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Birzhi”</c:v>
                </c:pt>
                <c:pt idx="1">
                  <c:v>AntyBank</c:v>
                </c:pt>
                <c:pt idx="2">
                  <c:v>“TASK  Universal”</c:v>
                </c:pt>
                <c:pt idx="3">
                  <c:v>UNIVER.UA/Skif: Fond Neruhomosti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69.603748320027023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74074752"/>
        <c:axId val="74105216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908371863645261E-3"/>
                  <c:y val="-5.410041253454114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853971073801662E-3"/>
                  <c:y val="2.92974599582806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8012194468768788E-3"/>
                  <c:y val="0.11676548256249379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-7.5144596529404084E-2</c:v>
                </c:pt>
                <c:pt idx="1">
                  <c:v>0.11386905954542721</c:v>
                </c:pt>
                <c:pt idx="2">
                  <c:v>-1.2640179330057188E-2</c:v>
                </c:pt>
                <c:pt idx="3">
                  <c:v>-0.11143366095561279</c:v>
                </c:pt>
              </c:numCache>
            </c:numRef>
          </c:val>
        </c:ser>
        <c:dLbls>
          <c:showVal val="1"/>
        </c:dLbls>
        <c:marker val="1"/>
        <c:axId val="74106752"/>
        <c:axId val="74108288"/>
      </c:lineChart>
      <c:catAx>
        <c:axId val="7407475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105216"/>
        <c:crosses val="autoZero"/>
        <c:lblAlgn val="ctr"/>
        <c:lblOffset val="100"/>
        <c:tickLblSkip val="1"/>
        <c:tickMarkSkip val="1"/>
      </c:catAx>
      <c:valAx>
        <c:axId val="74105216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74752"/>
        <c:crosses val="autoZero"/>
        <c:crossBetween val="between"/>
      </c:valAx>
      <c:catAx>
        <c:axId val="74106752"/>
        <c:scaling>
          <c:orientation val="minMax"/>
        </c:scaling>
        <c:delete val="1"/>
        <c:axPos val="b"/>
        <c:tickLblPos val="none"/>
        <c:crossAx val="74108288"/>
        <c:crosses val="autoZero"/>
        <c:lblAlgn val="ctr"/>
        <c:lblOffset val="100"/>
      </c:catAx>
      <c:valAx>
        <c:axId val="74108288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10675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9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1978021978021983E-2"/>
          <c:y val="0.17429837518463817"/>
          <c:w val="0.95704295704295694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UNIVER.UA/Skif: Fond Neruhomosti</c:v>
                </c:pt>
                <c:pt idx="1">
                  <c:v>Indeks Ukrainskoi Birzhi</c:v>
                </c:pt>
                <c:pt idx="2">
                  <c:v>TASK  Universal</c:v>
                </c:pt>
                <c:pt idx="3">
                  <c:v>AntyBank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-0.11143366095562501</c:v>
                </c:pt>
                <c:pt idx="1">
                  <c:v>-8.6662056272940768E-2</c:v>
                </c:pt>
                <c:pt idx="2">
                  <c:v>-1.2640179330069112E-2</c:v>
                </c:pt>
                <c:pt idx="3">
                  <c:v>0.1138690595454499</c:v>
                </c:pt>
                <c:pt idx="4">
                  <c:v>-2.4216709253296248E-2</c:v>
                </c:pt>
                <c:pt idx="5">
                  <c:v>-9.0743394279818812E-2</c:v>
                </c:pt>
                <c:pt idx="6">
                  <c:v>-9.6648842538775703E-2</c:v>
                </c:pt>
                <c:pt idx="7">
                  <c:v>4.4744098396350962E-2</c:v>
                </c:pt>
                <c:pt idx="8">
                  <c:v>7.0934359498021848E-2</c:v>
                </c:pt>
                <c:pt idx="9">
                  <c:v>2.0547945205479451E-2</c:v>
                </c:pt>
                <c:pt idx="10">
                  <c:v>8.1496826667103672E-2</c:v>
                </c:pt>
              </c:numCache>
            </c:numRef>
          </c:val>
        </c:ser>
        <c:gapWidth val="60"/>
        <c:axId val="73730688"/>
        <c:axId val="73830784"/>
      </c:barChart>
      <c:catAx>
        <c:axId val="7373068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30784"/>
        <c:crosses val="autoZero"/>
        <c:lblAlgn val="ctr"/>
        <c:lblOffset val="100"/>
        <c:tickLblSkip val="1"/>
        <c:tickMarkSkip val="1"/>
      </c:catAx>
      <c:valAx>
        <c:axId val="73830784"/>
        <c:scaling>
          <c:orientation val="minMax"/>
          <c:max val="0.12000000000000001"/>
          <c:min val="-0.1200000000000000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30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41</xdr:row>
      <xdr:rowOff>104775</xdr:rowOff>
    </xdr:from>
    <xdr:to>
      <xdr:col>4</xdr:col>
      <xdr:colOff>533400</xdr:colOff>
      <xdr:row>65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31</xdr:row>
      <xdr:rowOff>104775</xdr:rowOff>
    </xdr:from>
    <xdr:to>
      <xdr:col>7</xdr:col>
      <xdr:colOff>38100</xdr:colOff>
      <xdr:row>56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56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19050</xdr:rowOff>
    </xdr:from>
    <xdr:to>
      <xdr:col>7</xdr:col>
      <xdr:colOff>9525</xdr:colOff>
      <xdr:row>35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51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123825</xdr:rowOff>
    </xdr:from>
    <xdr:to>
      <xdr:col>9</xdr:col>
      <xdr:colOff>295275</xdr:colOff>
      <xdr:row>30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delta-capital.com.ua/" TargetMode="External"/><Relationship Id="rId18" Type="http://schemas.openxmlformats.org/officeDocument/2006/relationships/hyperlink" Target="http://art-capital.com.ua/" TargetMode="External"/><Relationship Id="rId3" Type="http://schemas.openxmlformats.org/officeDocument/2006/relationships/hyperlink" Target="http://citadele.com.ua/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hyperlink" Target="http://www.seb.ua/" TargetMode="External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pioglobal.ua/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www.vseswit.com.ua/" TargetMode="External"/><Relationship Id="rId10" Type="http://schemas.openxmlformats.org/officeDocument/2006/relationships/hyperlink" Target="http://www.delta-capital.com.ua/" TargetMode="External"/><Relationship Id="rId19" Type="http://schemas.openxmlformats.org/officeDocument/2006/relationships/hyperlink" Target="http://www.dragon-am.com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am.concorde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C47" sqref="C47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0" t="s">
        <v>19</v>
      </c>
      <c r="B1" s="70"/>
      <c r="C1" s="70"/>
      <c r="D1" s="71"/>
      <c r="E1" s="71"/>
      <c r="F1" s="71"/>
    </row>
    <row r="2" spans="1:14" ht="30.75" thickBot="1">
      <c r="A2" s="169" t="s">
        <v>20</v>
      </c>
      <c r="B2" s="169" t="s">
        <v>21</v>
      </c>
      <c r="C2" s="169" t="s">
        <v>22</v>
      </c>
      <c r="D2" s="169" t="s">
        <v>23</v>
      </c>
      <c r="E2" s="169" t="s">
        <v>24</v>
      </c>
      <c r="F2" s="169" t="s">
        <v>25</v>
      </c>
      <c r="G2" s="2"/>
      <c r="I2" s="1"/>
    </row>
    <row r="3" spans="1:14" ht="14.25">
      <c r="A3" s="85" t="s">
        <v>26</v>
      </c>
      <c r="B3" s="86">
        <v>-8.9674981103552653E-2</v>
      </c>
      <c r="C3" s="86">
        <v>-0.10964706362652832</v>
      </c>
      <c r="D3" s="86">
        <v>-2.5265622121405446E-2</v>
      </c>
      <c r="E3" s="86">
        <v>-5.2316118028387038E-2</v>
      </c>
      <c r="F3" s="86">
        <v>-6.0931898027502734E-2</v>
      </c>
      <c r="G3" s="58"/>
      <c r="H3" s="58"/>
      <c r="I3" s="2"/>
      <c r="J3" s="2"/>
      <c r="K3" s="2"/>
      <c r="L3" s="2"/>
    </row>
    <row r="4" spans="1:14" ht="14.25">
      <c r="A4" s="85" t="s">
        <v>27</v>
      </c>
      <c r="B4" s="86">
        <v>-9.6648842538775703E-2</v>
      </c>
      <c r="C4" s="86">
        <v>-9.0743394279818812E-2</v>
      </c>
      <c r="D4" s="86">
        <v>-5.4412920570124694E-2</v>
      </c>
      <c r="E4" s="86">
        <v>-9.500216923174579E-3</v>
      </c>
      <c r="F4" s="86">
        <v>-2.4216709253296248E-2</v>
      </c>
      <c r="G4" s="58"/>
      <c r="H4" s="58"/>
      <c r="I4" s="2"/>
      <c r="J4" s="2"/>
      <c r="K4" s="2"/>
      <c r="L4" s="2"/>
    </row>
    <row r="5" spans="1:14" ht="15" thickBot="1">
      <c r="A5" s="74" t="s">
        <v>28</v>
      </c>
      <c r="B5" s="76">
        <v>-0.29703814742065549</v>
      </c>
      <c r="C5" s="76">
        <v>-0.23237201200038704</v>
      </c>
      <c r="D5" s="76">
        <v>-4.1129589614881598E-3</v>
      </c>
      <c r="E5" s="76">
        <v>-9.4285516192947325E-2</v>
      </c>
      <c r="F5" s="76">
        <v>-0.18310102609330947</v>
      </c>
      <c r="G5" s="58"/>
      <c r="H5" s="58"/>
      <c r="I5" s="2"/>
      <c r="J5" s="2"/>
      <c r="K5" s="2"/>
      <c r="L5" s="2"/>
    </row>
    <row r="6" spans="1:14" ht="14.25">
      <c r="A6" s="68"/>
      <c r="B6" s="67"/>
      <c r="C6" s="67"/>
      <c r="D6" s="69"/>
      <c r="E6" s="69"/>
      <c r="F6" s="69"/>
      <c r="G6" s="10"/>
      <c r="J6" s="2"/>
      <c r="K6" s="2"/>
      <c r="L6" s="2"/>
      <c r="M6" s="2"/>
      <c r="N6" s="2"/>
    </row>
    <row r="7" spans="1:14" ht="14.25">
      <c r="A7" s="68"/>
      <c r="B7" s="69"/>
      <c r="C7" s="69"/>
      <c r="D7" s="69"/>
      <c r="E7" s="69"/>
      <c r="F7" s="69"/>
      <c r="J7" s="4"/>
      <c r="K7" s="4"/>
      <c r="L7" s="4"/>
      <c r="M7" s="4"/>
      <c r="N7" s="4"/>
    </row>
    <row r="8" spans="1:14" ht="14.25">
      <c r="A8" s="68"/>
      <c r="B8" s="69"/>
      <c r="C8" s="69"/>
      <c r="D8" s="69"/>
      <c r="E8" s="69"/>
      <c r="F8" s="69"/>
    </row>
    <row r="9" spans="1:14" ht="14.25">
      <c r="A9" s="68"/>
      <c r="B9" s="69"/>
      <c r="C9" s="69"/>
      <c r="D9" s="69"/>
      <c r="E9" s="69"/>
      <c r="F9" s="69"/>
    </row>
    <row r="10" spans="1:14" ht="14.25">
      <c r="A10" s="68"/>
      <c r="B10" s="69"/>
      <c r="C10" s="69"/>
      <c r="D10" s="69"/>
      <c r="E10" s="69"/>
      <c r="F10" s="69"/>
      <c r="N10" s="10"/>
    </row>
    <row r="11" spans="1:14" ht="14.25">
      <c r="A11" s="68"/>
      <c r="B11" s="69"/>
      <c r="C11" s="69"/>
      <c r="D11" s="69"/>
      <c r="E11" s="69"/>
      <c r="F11" s="69"/>
    </row>
    <row r="12" spans="1:14" ht="14.25">
      <c r="A12" s="68"/>
      <c r="B12" s="69"/>
      <c r="C12" s="69"/>
      <c r="D12" s="69"/>
      <c r="E12" s="69"/>
      <c r="F12" s="69"/>
    </row>
    <row r="13" spans="1:14" ht="14.25">
      <c r="A13" s="68"/>
      <c r="B13" s="69"/>
      <c r="C13" s="69"/>
      <c r="D13" s="69"/>
      <c r="E13" s="69"/>
      <c r="F13" s="69"/>
    </row>
    <row r="14" spans="1:14" ht="14.25">
      <c r="A14" s="68"/>
      <c r="B14" s="69"/>
      <c r="C14" s="69"/>
      <c r="D14" s="69"/>
      <c r="E14" s="69"/>
      <c r="F14" s="69"/>
    </row>
    <row r="15" spans="1:14" ht="14.25">
      <c r="A15" s="68"/>
      <c r="B15" s="69"/>
      <c r="C15" s="69"/>
      <c r="D15" s="69"/>
      <c r="E15" s="69"/>
      <c r="F15" s="69"/>
    </row>
    <row r="16" spans="1:14" ht="14.25">
      <c r="A16" s="68"/>
      <c r="B16" s="69"/>
      <c r="C16" s="69"/>
      <c r="D16" s="69"/>
      <c r="E16" s="69"/>
      <c r="F16" s="69"/>
    </row>
    <row r="17" spans="1:6" ht="14.25">
      <c r="A17" s="68"/>
      <c r="B17" s="69"/>
      <c r="C17" s="69"/>
      <c r="D17" s="69"/>
      <c r="E17" s="69"/>
      <c r="F17" s="69"/>
    </row>
    <row r="18" spans="1:6" ht="14.25">
      <c r="A18" s="68"/>
      <c r="B18" s="69"/>
      <c r="C18" s="69"/>
      <c r="D18" s="69"/>
      <c r="E18" s="69"/>
      <c r="F18" s="69"/>
    </row>
    <row r="19" spans="1:6" ht="14.25">
      <c r="A19" s="68"/>
      <c r="B19" s="69"/>
      <c r="C19" s="69"/>
      <c r="D19" s="69"/>
      <c r="E19" s="69"/>
      <c r="F19" s="69"/>
    </row>
    <row r="20" spans="1:6" ht="14.25">
      <c r="A20" s="68"/>
      <c r="B20" s="69"/>
      <c r="C20" s="69"/>
      <c r="D20" s="69"/>
      <c r="E20" s="69"/>
      <c r="F20" s="69"/>
    </row>
    <row r="21" spans="1:6" ht="15" thickBot="1">
      <c r="A21" s="68"/>
      <c r="B21" s="69"/>
      <c r="C21" s="69"/>
      <c r="D21" s="69"/>
      <c r="E21" s="69"/>
      <c r="F21" s="69"/>
    </row>
    <row r="22" spans="1:6" ht="15.75" thickBot="1">
      <c r="A22" s="193" t="s">
        <v>29</v>
      </c>
      <c r="B22" s="194" t="s">
        <v>30</v>
      </c>
      <c r="C22" s="195" t="s">
        <v>31</v>
      </c>
      <c r="D22" s="73"/>
      <c r="E22" s="69"/>
      <c r="F22" s="69"/>
    </row>
    <row r="23" spans="1:6" ht="14.25">
      <c r="A23" s="196" t="s">
        <v>21</v>
      </c>
      <c r="B23" s="26">
        <v>-9.6648842538775703E-2</v>
      </c>
      <c r="C23" s="64">
        <v>-0.29703814742065549</v>
      </c>
      <c r="D23" s="73"/>
      <c r="E23" s="69"/>
      <c r="F23" s="69"/>
    </row>
    <row r="24" spans="1:6" ht="14.25">
      <c r="A24" s="144" t="s">
        <v>22</v>
      </c>
      <c r="B24" s="26">
        <v>-9.0743394279818812E-2</v>
      </c>
      <c r="C24" s="64">
        <v>-0.23237201200038704</v>
      </c>
      <c r="D24" s="73"/>
      <c r="E24" s="69"/>
      <c r="F24" s="69"/>
    </row>
    <row r="25" spans="1:6" ht="14.25">
      <c r="A25" s="197" t="s">
        <v>32</v>
      </c>
      <c r="B25" s="26">
        <v>-3.0681823681140141E-3</v>
      </c>
      <c r="C25" s="64">
        <v>-0.1104994084475418</v>
      </c>
      <c r="D25" s="73"/>
      <c r="E25" s="69"/>
      <c r="F25" s="69"/>
    </row>
    <row r="26" spans="1:6" ht="14.25">
      <c r="A26" s="19" t="s">
        <v>33</v>
      </c>
      <c r="B26" s="26">
        <v>4.1729307291064277E-2</v>
      </c>
      <c r="C26" s="64">
        <v>0.22548886231660958</v>
      </c>
      <c r="D26" s="73"/>
      <c r="E26" s="69"/>
      <c r="F26" s="69"/>
    </row>
    <row r="27" spans="1:6" ht="14.25">
      <c r="A27" s="19" t="s">
        <v>34</v>
      </c>
      <c r="B27" s="26">
        <v>4.940601589346727E-2</v>
      </c>
      <c r="C27" s="64">
        <v>-2.8396212005498689E-2</v>
      </c>
      <c r="D27" s="73"/>
      <c r="E27" s="69"/>
      <c r="F27" s="69"/>
    </row>
    <row r="28" spans="1:6" ht="14.25">
      <c r="A28" s="198" t="s">
        <v>35</v>
      </c>
      <c r="B28" s="26">
        <v>7.834359975003502E-2</v>
      </c>
      <c r="C28" s="64">
        <v>6.9342742598424101E-2</v>
      </c>
      <c r="D28" s="73"/>
      <c r="E28" s="69"/>
      <c r="F28" s="69"/>
    </row>
    <row r="29" spans="1:6" ht="14.25">
      <c r="A29" s="199" t="s">
        <v>36</v>
      </c>
      <c r="B29" s="26">
        <v>8.2983078389400333E-2</v>
      </c>
      <c r="C29" s="64">
        <v>-4.7588146225385763E-4</v>
      </c>
      <c r="D29" s="73"/>
      <c r="E29" s="69"/>
      <c r="F29" s="69"/>
    </row>
    <row r="30" spans="1:6" ht="14.25">
      <c r="A30" s="53" t="s">
        <v>37</v>
      </c>
      <c r="B30" s="203">
        <v>8.467088739737294E-2</v>
      </c>
      <c r="C30" s="64">
        <v>-1.7768378814073449E-2</v>
      </c>
      <c r="D30" s="73"/>
      <c r="E30" s="69"/>
      <c r="F30" s="69"/>
    </row>
    <row r="31" spans="1:6" ht="14.25">
      <c r="A31" s="200" t="s">
        <v>38</v>
      </c>
      <c r="B31" s="26">
        <v>8.604596499138939E-2</v>
      </c>
      <c r="C31" s="64">
        <v>-3.6639136040440556E-2</v>
      </c>
      <c r="D31" s="73"/>
      <c r="E31" s="69"/>
      <c r="F31" s="69"/>
    </row>
    <row r="32" spans="1:6" ht="14.25">
      <c r="A32" s="197" t="s">
        <v>39</v>
      </c>
      <c r="B32" s="26">
        <v>9.747730494618434E-2</v>
      </c>
      <c r="C32" s="64">
        <v>9.3539138960630375E-2</v>
      </c>
      <c r="D32" s="73"/>
      <c r="E32" s="69"/>
      <c r="F32" s="69"/>
    </row>
    <row r="33" spans="1:6" ht="14.25">
      <c r="A33" s="144" t="s">
        <v>40</v>
      </c>
      <c r="B33" s="26">
        <v>9.9290955246459811E-2</v>
      </c>
      <c r="C33" s="64">
        <v>0.15360119089680002</v>
      </c>
      <c r="D33" s="73"/>
      <c r="E33" s="69"/>
      <c r="F33" s="69"/>
    </row>
    <row r="34" spans="1:6" ht="28.5">
      <c r="A34" s="201" t="s">
        <v>41</v>
      </c>
      <c r="B34" s="26">
        <v>0.10802540109316672</v>
      </c>
      <c r="C34" s="64">
        <v>6.8465890246098171E-2</v>
      </c>
      <c r="D34" s="73"/>
      <c r="E34" s="69"/>
      <c r="F34" s="69"/>
    </row>
    <row r="35" spans="1:6" ht="15" thickBot="1">
      <c r="A35" s="202" t="s">
        <v>42</v>
      </c>
      <c r="B35" s="75">
        <v>0.12315174050043254</v>
      </c>
      <c r="C35" s="76">
        <v>0.10653048528639397</v>
      </c>
      <c r="D35" s="73"/>
      <c r="E35" s="69"/>
      <c r="F35" s="69"/>
    </row>
    <row r="36" spans="1:6" ht="14.25">
      <c r="A36" s="68"/>
      <c r="B36" s="69"/>
      <c r="C36" s="69"/>
      <c r="D36" s="73"/>
      <c r="E36" s="69"/>
      <c r="F36" s="69"/>
    </row>
    <row r="37" spans="1:6" ht="14.25">
      <c r="A37" s="68"/>
      <c r="B37" s="69"/>
      <c r="C37" s="69"/>
      <c r="D37" s="73"/>
      <c r="E37" s="69"/>
      <c r="F37" s="69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8"/>
  <sheetViews>
    <sheetView zoomScale="85" workbookViewId="0">
      <selection activeCell="A4" sqref="A4"/>
    </sheetView>
  </sheetViews>
  <sheetFormatPr defaultRowHeight="14.25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70" t="s">
        <v>172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1" ht="60.75" thickBot="1">
      <c r="A2" s="169" t="s">
        <v>43</v>
      </c>
      <c r="B2" s="234" t="s">
        <v>95</v>
      </c>
      <c r="C2" s="15" t="s">
        <v>133</v>
      </c>
      <c r="D2" s="42" t="s">
        <v>134</v>
      </c>
      <c r="E2" s="42" t="s">
        <v>45</v>
      </c>
      <c r="F2" s="42" t="s">
        <v>173</v>
      </c>
      <c r="G2" s="42" t="s">
        <v>174</v>
      </c>
      <c r="H2" s="42" t="s">
        <v>175</v>
      </c>
      <c r="I2" s="17" t="s">
        <v>49</v>
      </c>
      <c r="J2" s="18" t="s">
        <v>50</v>
      </c>
    </row>
    <row r="3" spans="1:11" ht="14.25" customHeight="1">
      <c r="A3" s="21">
        <v>1</v>
      </c>
      <c r="B3" s="235" t="s">
        <v>176</v>
      </c>
      <c r="C3" s="107" t="s">
        <v>3</v>
      </c>
      <c r="D3" s="108" t="s">
        <v>1</v>
      </c>
      <c r="E3" s="82">
        <v>5272427.55</v>
      </c>
      <c r="F3" s="83">
        <v>191195</v>
      </c>
      <c r="G3" s="82">
        <v>27.576179031878446</v>
      </c>
      <c r="H3" s="51">
        <v>100</v>
      </c>
      <c r="I3" s="73" t="s">
        <v>180</v>
      </c>
      <c r="J3" s="84" t="s">
        <v>13</v>
      </c>
      <c r="K3" s="46"/>
    </row>
    <row r="4" spans="1:11" ht="12.75" customHeight="1">
      <c r="A4" s="21">
        <v>2</v>
      </c>
      <c r="B4" s="81" t="s">
        <v>177</v>
      </c>
      <c r="C4" s="107" t="s">
        <v>3</v>
      </c>
      <c r="D4" s="108" t="s">
        <v>4</v>
      </c>
      <c r="E4" s="82">
        <v>4062422.2</v>
      </c>
      <c r="F4" s="83">
        <v>4806</v>
      </c>
      <c r="G4" s="82">
        <v>845.28135663753642</v>
      </c>
      <c r="H4" s="51">
        <v>1000</v>
      </c>
      <c r="I4" s="81" t="s">
        <v>181</v>
      </c>
      <c r="J4" s="84" t="s">
        <v>17</v>
      </c>
      <c r="K4" s="47"/>
    </row>
    <row r="5" spans="1:11" ht="14.25" customHeight="1">
      <c r="A5" s="21">
        <v>3</v>
      </c>
      <c r="B5" s="225" t="s">
        <v>178</v>
      </c>
      <c r="C5" s="107" t="s">
        <v>3</v>
      </c>
      <c r="D5" s="108" t="s">
        <v>1</v>
      </c>
      <c r="E5" s="82">
        <v>1329212.26</v>
      </c>
      <c r="F5" s="83">
        <v>1011</v>
      </c>
      <c r="G5" s="82">
        <v>1314.7500098911969</v>
      </c>
      <c r="H5" s="51">
        <v>1000</v>
      </c>
      <c r="I5" s="208" t="s">
        <v>81</v>
      </c>
      <c r="J5" s="84" t="s">
        <v>6</v>
      </c>
      <c r="K5" s="48"/>
    </row>
    <row r="6" spans="1:11" ht="14.25" customHeight="1">
      <c r="A6" s="21">
        <v>4</v>
      </c>
      <c r="B6" s="69" t="s">
        <v>179</v>
      </c>
      <c r="C6" s="107" t="s">
        <v>3</v>
      </c>
      <c r="D6" s="108" t="s">
        <v>1</v>
      </c>
      <c r="E6" s="82">
        <v>997232.55</v>
      </c>
      <c r="F6" s="83">
        <v>648</v>
      </c>
      <c r="G6" s="82">
        <v>1538.9391203703703</v>
      </c>
      <c r="H6" s="51">
        <v>5000</v>
      </c>
      <c r="I6" s="228" t="s">
        <v>89</v>
      </c>
      <c r="J6" s="84" t="s">
        <v>0</v>
      </c>
      <c r="K6" s="48"/>
    </row>
    <row r="7" spans="1:11" ht="15.75" customHeight="1" thickBot="1">
      <c r="A7" s="236" t="s">
        <v>76</v>
      </c>
      <c r="B7" s="237"/>
      <c r="C7" s="109" t="s">
        <v>9</v>
      </c>
      <c r="D7" s="109" t="s">
        <v>9</v>
      </c>
      <c r="E7" s="96">
        <f>SUM(E3:E6)</f>
        <v>11661294.560000001</v>
      </c>
      <c r="F7" s="97">
        <f>SUM(F3:F6)</f>
        <v>197660</v>
      </c>
      <c r="G7" s="109" t="s">
        <v>9</v>
      </c>
      <c r="H7" s="109" t="s">
        <v>9</v>
      </c>
      <c r="I7" s="109" t="s">
        <v>9</v>
      </c>
      <c r="J7" s="110" t="s">
        <v>9</v>
      </c>
    </row>
    <row r="8" spans="1:11" ht="15" thickBot="1">
      <c r="A8" s="188" t="s">
        <v>142</v>
      </c>
      <c r="B8" s="188"/>
      <c r="C8" s="188"/>
      <c r="D8" s="188"/>
      <c r="E8" s="188"/>
      <c r="F8" s="188"/>
      <c r="G8" s="188"/>
      <c r="H8" s="188"/>
      <c r="I8" s="164"/>
      <c r="J8" s="164"/>
    </row>
  </sheetData>
  <mergeCells count="3">
    <mergeCell ref="A1:J1"/>
    <mergeCell ref="A7:B7"/>
    <mergeCell ref="A8:H8"/>
  </mergeCells>
  <phoneticPr fontId="11" type="noConversion"/>
  <hyperlinks>
    <hyperlink ref="J3" r:id="rId1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J41" sqref="J41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186" t="s">
        <v>182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s="22" customFormat="1" ht="15.75" customHeight="1" thickBot="1">
      <c r="A2" s="210" t="s">
        <v>43</v>
      </c>
      <c r="B2" s="100"/>
      <c r="C2" s="101"/>
      <c r="D2" s="102"/>
      <c r="E2" s="179" t="s">
        <v>183</v>
      </c>
      <c r="F2" s="179"/>
      <c r="G2" s="179"/>
      <c r="H2" s="179"/>
      <c r="I2" s="179"/>
      <c r="J2" s="179"/>
      <c r="K2" s="179"/>
    </row>
    <row r="3" spans="1:11" s="22" customFormat="1" ht="64.5" thickBot="1">
      <c r="A3" s="210"/>
      <c r="B3" s="211" t="s">
        <v>95</v>
      </c>
      <c r="C3" s="212" t="s">
        <v>96</v>
      </c>
      <c r="D3" s="212" t="s">
        <v>97</v>
      </c>
      <c r="E3" s="17" t="s">
        <v>184</v>
      </c>
      <c r="F3" s="213" t="s">
        <v>99</v>
      </c>
      <c r="G3" s="17" t="s">
        <v>100</v>
      </c>
      <c r="H3" s="17" t="s">
        <v>101</v>
      </c>
      <c r="I3" s="17" t="s">
        <v>102</v>
      </c>
      <c r="J3" s="214" t="s">
        <v>103</v>
      </c>
      <c r="K3" s="214" t="s">
        <v>104</v>
      </c>
    </row>
    <row r="4" spans="1:11" s="22" customFormat="1" collapsed="1">
      <c r="A4" s="21">
        <v>1</v>
      </c>
      <c r="B4" s="69" t="s">
        <v>179</v>
      </c>
      <c r="C4" s="103">
        <v>38945</v>
      </c>
      <c r="D4" s="103">
        <v>39016</v>
      </c>
      <c r="E4" s="98">
        <v>-1.2640179330069112E-2</v>
      </c>
      <c r="F4" s="98">
        <v>-2.954732448933306E-2</v>
      </c>
      <c r="G4" s="98">
        <v>-8.4152784117732971E-2</v>
      </c>
      <c r="H4" s="98">
        <v>-0.18288581021660233</v>
      </c>
      <c r="I4" s="98">
        <v>-0.13686184844609328</v>
      </c>
      <c r="J4" s="104">
        <v>-0.69221217592592388</v>
      </c>
      <c r="K4" s="118">
        <v>-0.12250891142819031</v>
      </c>
    </row>
    <row r="5" spans="1:11" s="22" customFormat="1" collapsed="1">
      <c r="A5" s="21">
        <v>2</v>
      </c>
      <c r="B5" s="81" t="s">
        <v>177</v>
      </c>
      <c r="C5" s="103">
        <v>39205</v>
      </c>
      <c r="D5" s="103">
        <v>39322</v>
      </c>
      <c r="E5" s="98">
        <v>0.1138690595454499</v>
      </c>
      <c r="F5" s="98">
        <v>7.8099000522695139E-2</v>
      </c>
      <c r="G5" s="98">
        <v>5.6480863271192172E-2</v>
      </c>
      <c r="H5" s="98" t="s">
        <v>109</v>
      </c>
      <c r="I5" s="98" t="s">
        <v>109</v>
      </c>
      <c r="J5" s="104">
        <v>-0.15471864336245023</v>
      </c>
      <c r="K5" s="119">
        <v>-2.0343420450414818E-2</v>
      </c>
    </row>
    <row r="6" spans="1:11" s="22" customFormat="1" collapsed="1">
      <c r="A6" s="21">
        <v>3</v>
      </c>
      <c r="B6" s="225" t="s">
        <v>178</v>
      </c>
      <c r="C6" s="103">
        <v>40050</v>
      </c>
      <c r="D6" s="103">
        <v>40319</v>
      </c>
      <c r="E6" s="98">
        <v>-0.11143366095562501</v>
      </c>
      <c r="F6" s="98">
        <v>-0.18217578783488164</v>
      </c>
      <c r="G6" s="98">
        <v>-0.1879260030971931</v>
      </c>
      <c r="H6" s="98">
        <v>-0.15739324699525004</v>
      </c>
      <c r="I6" s="98">
        <v>-0.18748432993749742</v>
      </c>
      <c r="J6" s="104">
        <v>0.31475000989118418</v>
      </c>
      <c r="K6" s="119">
        <v>5.1525477361080263E-2</v>
      </c>
    </row>
    <row r="7" spans="1:11" s="22" customFormat="1" collapsed="1">
      <c r="A7" s="21">
        <v>4</v>
      </c>
      <c r="B7" s="235" t="s">
        <v>176</v>
      </c>
      <c r="C7" s="103">
        <v>40555</v>
      </c>
      <c r="D7" s="103">
        <v>40626</v>
      </c>
      <c r="E7" s="98">
        <v>-8.6662056272940768E-2</v>
      </c>
      <c r="F7" s="98">
        <v>-0.1915834666629912</v>
      </c>
      <c r="G7" s="98">
        <v>-0.25855418318632639</v>
      </c>
      <c r="H7" s="98">
        <v>-0.29584174549004905</v>
      </c>
      <c r="I7" s="98">
        <v>-0.22495689989633771</v>
      </c>
      <c r="J7" s="104">
        <v>-0.72423820968120856</v>
      </c>
      <c r="K7" s="119">
        <v>-0.24400020234646047</v>
      </c>
    </row>
    <row r="8" spans="1:11" s="22" customFormat="1" ht="15.75" collapsed="1" thickBot="1">
      <c r="A8" s="165"/>
      <c r="B8" s="238" t="s">
        <v>107</v>
      </c>
      <c r="C8" s="166" t="s">
        <v>9</v>
      </c>
      <c r="D8" s="166" t="s">
        <v>9</v>
      </c>
      <c r="E8" s="167">
        <f>AVERAGE(E4:E7)</f>
        <v>-2.4216709253296248E-2</v>
      </c>
      <c r="F8" s="167">
        <f>AVERAGE(F4:F7)</f>
        <v>-8.130189461612769E-2</v>
      </c>
      <c r="G8" s="167">
        <f>AVERAGE(G4:G7)</f>
        <v>-0.11853802678251507</v>
      </c>
      <c r="H8" s="167">
        <f>AVERAGE(H4:H7)</f>
        <v>-0.21204026756730046</v>
      </c>
      <c r="I8" s="167">
        <f>AVERAGE(I4:I7)</f>
        <v>-0.18310102609330947</v>
      </c>
      <c r="J8" s="166" t="s">
        <v>9</v>
      </c>
      <c r="K8" s="166" t="s">
        <v>9</v>
      </c>
    </row>
    <row r="9" spans="1:11" s="22" customFormat="1" hidden="1">
      <c r="A9" s="191" t="s">
        <v>15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spans="1:11" s="22" customFormat="1" ht="15" hidden="1" thickBot="1">
      <c r="A10" s="190" t="s">
        <v>16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</row>
    <row r="11" spans="1:11" s="22" customFormat="1" ht="15.75" hidden="1" customHeight="1">
      <c r="C11" s="63"/>
      <c r="D11" s="63"/>
    </row>
    <row r="12" spans="1:11" ht="15" thickBot="1">
      <c r="A12" s="189" t="s">
        <v>185</v>
      </c>
      <c r="B12" s="189"/>
      <c r="C12" s="189"/>
      <c r="D12" s="189"/>
      <c r="E12" s="189"/>
      <c r="F12" s="189"/>
      <c r="G12" s="189"/>
      <c r="H12" s="189"/>
      <c r="I12" s="168"/>
      <c r="J12" s="168"/>
      <c r="K12" s="168"/>
    </row>
    <row r="13" spans="1:11">
      <c r="B13" s="27"/>
      <c r="C13" s="105"/>
      <c r="E13" s="105"/>
    </row>
    <row r="14" spans="1:11">
      <c r="E14" s="105"/>
      <c r="F14" s="105"/>
    </row>
  </sheetData>
  <mergeCells count="6">
    <mergeCell ref="A12:H12"/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23"/>
  <sheetViews>
    <sheetView zoomScale="85" workbookViewId="0">
      <selection activeCell="B36" sqref="B36:E36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8" s="27" customFormat="1" ht="16.5" thickBot="1">
      <c r="A1" s="182" t="s">
        <v>182</v>
      </c>
      <c r="B1" s="182"/>
      <c r="C1" s="182"/>
      <c r="D1" s="182"/>
      <c r="E1" s="182"/>
      <c r="F1" s="182"/>
      <c r="G1" s="182"/>
    </row>
    <row r="2" spans="1:8" s="27" customFormat="1" ht="15.75" customHeight="1" thickBot="1">
      <c r="A2" s="192" t="s">
        <v>43</v>
      </c>
      <c r="B2" s="88"/>
      <c r="C2" s="183" t="s">
        <v>112</v>
      </c>
      <c r="D2" s="184"/>
      <c r="E2" s="239" t="s">
        <v>186</v>
      </c>
      <c r="F2" s="239"/>
      <c r="G2" s="89"/>
    </row>
    <row r="3" spans="1:8" s="27" customFormat="1" ht="45.75" thickBot="1">
      <c r="A3" s="178"/>
      <c r="B3" s="240" t="s">
        <v>95</v>
      </c>
      <c r="C3" s="33" t="s">
        <v>114</v>
      </c>
      <c r="D3" s="33" t="s">
        <v>115</v>
      </c>
      <c r="E3" s="33" t="s">
        <v>116</v>
      </c>
      <c r="F3" s="33" t="s">
        <v>115</v>
      </c>
      <c r="G3" s="18" t="s">
        <v>187</v>
      </c>
    </row>
    <row r="4" spans="1:8" s="27" customFormat="1">
      <c r="A4" s="21">
        <v>1</v>
      </c>
      <c r="B4" s="235" t="s">
        <v>176</v>
      </c>
      <c r="C4" s="36">
        <v>-428.38528000000031</v>
      </c>
      <c r="D4" s="98">
        <v>-7.5144596529404084E-2</v>
      </c>
      <c r="E4" s="37">
        <v>2381</v>
      </c>
      <c r="F4" s="98">
        <v>1.2610293728219306E-2</v>
      </c>
      <c r="G4" s="38">
        <v>69.603748320027023</v>
      </c>
    </row>
    <row r="5" spans="1:8" s="27" customFormat="1">
      <c r="A5" s="21">
        <v>2</v>
      </c>
      <c r="B5" s="81" t="s">
        <v>177</v>
      </c>
      <c r="C5" s="36">
        <v>415.2949500000002</v>
      </c>
      <c r="D5" s="98">
        <v>0.11386905954542721</v>
      </c>
      <c r="E5" s="37">
        <v>0</v>
      </c>
      <c r="F5" s="98">
        <v>0</v>
      </c>
      <c r="G5" s="38">
        <v>0</v>
      </c>
    </row>
    <row r="6" spans="1:8" s="43" customFormat="1">
      <c r="A6" s="21">
        <v>3</v>
      </c>
      <c r="B6" s="69" t="s">
        <v>179</v>
      </c>
      <c r="C6" s="36">
        <v>-12.766569999999948</v>
      </c>
      <c r="D6" s="98">
        <v>-1.2640179330057188E-2</v>
      </c>
      <c r="E6" s="37">
        <v>0</v>
      </c>
      <c r="F6" s="98">
        <v>0</v>
      </c>
      <c r="G6" s="38">
        <v>0</v>
      </c>
    </row>
    <row r="7" spans="1:8" s="43" customFormat="1">
      <c r="A7" s="21">
        <v>4</v>
      </c>
      <c r="B7" s="225" t="s">
        <v>178</v>
      </c>
      <c r="C7" s="36">
        <v>-166.6943500000001</v>
      </c>
      <c r="D7" s="98">
        <v>-0.11143366095561279</v>
      </c>
      <c r="E7" s="37">
        <v>0</v>
      </c>
      <c r="F7" s="98">
        <v>0</v>
      </c>
      <c r="G7" s="38">
        <v>0</v>
      </c>
    </row>
    <row r="8" spans="1:8" s="27" customFormat="1" ht="15.75" thickBot="1">
      <c r="A8" s="113"/>
      <c r="B8" s="90" t="s">
        <v>76</v>
      </c>
      <c r="C8" s="91">
        <v>-192.55125000000001</v>
      </c>
      <c r="D8" s="95">
        <v>-1.6243778861840971E-2</v>
      </c>
      <c r="E8" s="92">
        <v>2381</v>
      </c>
      <c r="F8" s="95">
        <v>1.2192811310996062E-2</v>
      </c>
      <c r="G8" s="114">
        <v>69.603748320027023</v>
      </c>
    </row>
    <row r="9" spans="1:8" s="27" customFormat="1" ht="15" customHeight="1" thickBot="1">
      <c r="A9" s="173" t="s">
        <v>142</v>
      </c>
      <c r="B9" s="173"/>
      <c r="C9" s="173"/>
      <c r="D9" s="173"/>
      <c r="E9" s="173"/>
      <c r="F9" s="173"/>
      <c r="G9" s="173"/>
      <c r="H9" s="7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78"/>
      <c r="C30" s="78"/>
      <c r="D30" s="79"/>
      <c r="E30" s="78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217" t="s">
        <v>95</v>
      </c>
      <c r="C36" s="217" t="s">
        <v>120</v>
      </c>
      <c r="D36" s="217" t="s">
        <v>121</v>
      </c>
      <c r="E36" s="241" t="s">
        <v>122</v>
      </c>
    </row>
    <row r="37" spans="2:6" s="27" customFormat="1">
      <c r="B37" s="126" t="str">
        <f t="shared" ref="B37:D40" si="0">B4</f>
        <v>Indeks Ukrainskoi Birzhi”</v>
      </c>
      <c r="C37" s="127">
        <f t="shared" si="0"/>
        <v>-428.38528000000031</v>
      </c>
      <c r="D37" s="152">
        <f t="shared" si="0"/>
        <v>-7.5144596529404084E-2</v>
      </c>
      <c r="E37" s="128">
        <f>G4</f>
        <v>69.603748320027023</v>
      </c>
    </row>
    <row r="38" spans="2:6" s="27" customFormat="1">
      <c r="B38" s="35" t="str">
        <f t="shared" si="0"/>
        <v>AntyBank</v>
      </c>
      <c r="C38" s="36">
        <f t="shared" si="0"/>
        <v>415.2949500000002</v>
      </c>
      <c r="D38" s="153">
        <f t="shared" si="0"/>
        <v>0.11386905954542721</v>
      </c>
      <c r="E38" s="38">
        <f>G5</f>
        <v>0</v>
      </c>
    </row>
    <row r="39" spans="2:6" s="27" customFormat="1">
      <c r="B39" s="35" t="str">
        <f t="shared" si="0"/>
        <v>“TASK  Universal”</v>
      </c>
      <c r="C39" s="36">
        <f t="shared" si="0"/>
        <v>-12.766569999999948</v>
      </c>
      <c r="D39" s="153">
        <f t="shared" si="0"/>
        <v>-1.2640179330057188E-2</v>
      </c>
      <c r="E39" s="38">
        <f>G6</f>
        <v>0</v>
      </c>
    </row>
    <row r="40" spans="2:6" s="27" customFormat="1">
      <c r="B40" s="35" t="str">
        <f t="shared" si="0"/>
        <v>UNIVER.UA/Skif: Fond Neruhomosti</v>
      </c>
      <c r="C40" s="36">
        <f t="shared" si="0"/>
        <v>-166.6943500000001</v>
      </c>
      <c r="D40" s="153">
        <f t="shared" si="0"/>
        <v>-0.11143366095561279</v>
      </c>
      <c r="E40" s="38">
        <f>G7</f>
        <v>0</v>
      </c>
    </row>
    <row r="41" spans="2:6">
      <c r="B41" s="35"/>
      <c r="C41" s="36"/>
      <c r="D41" s="153"/>
      <c r="E41" s="38"/>
      <c r="F41" s="19"/>
    </row>
    <row r="42" spans="2:6">
      <c r="B42" s="35"/>
      <c r="C42" s="36"/>
      <c r="D42" s="153"/>
      <c r="E42" s="38"/>
      <c r="F42" s="19"/>
    </row>
    <row r="43" spans="2:6">
      <c r="B43" s="154"/>
      <c r="C43" s="155"/>
      <c r="D43" s="156"/>
      <c r="E43" s="157"/>
      <c r="F43" s="19"/>
    </row>
    <row r="44" spans="2:6">
      <c r="B44" s="27"/>
      <c r="C44" s="158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6">
      <c r="B49" s="27"/>
      <c r="C49" s="27"/>
      <c r="D49" s="6"/>
      <c r="F49" s="19"/>
    </row>
    <row r="50" spans="2:6">
      <c r="B50" s="27"/>
      <c r="C50" s="27"/>
      <c r="D50" s="6"/>
      <c r="F50" s="19"/>
    </row>
    <row r="51" spans="2:6">
      <c r="B51" s="27"/>
      <c r="C51" s="27"/>
      <c r="D51" s="6"/>
    </row>
    <row r="52" spans="2:6">
      <c r="B52" s="27"/>
      <c r="C52" s="27"/>
      <c r="D52" s="6"/>
    </row>
    <row r="53" spans="2:6">
      <c r="B53" s="27"/>
      <c r="C53" s="27"/>
      <c r="D53" s="6"/>
    </row>
    <row r="54" spans="2:6">
      <c r="B54" s="27"/>
      <c r="C54" s="27"/>
      <c r="D54" s="6"/>
    </row>
    <row r="55" spans="2:6">
      <c r="B55" s="27"/>
      <c r="C55" s="27"/>
      <c r="D55" s="6"/>
    </row>
    <row r="56" spans="2:6">
      <c r="B56" s="27"/>
      <c r="C56" s="27"/>
      <c r="D56" s="6"/>
    </row>
    <row r="57" spans="2:6">
      <c r="B57" s="27"/>
      <c r="C57" s="27"/>
      <c r="D57" s="6"/>
    </row>
    <row r="58" spans="2:6">
      <c r="B58" s="27"/>
      <c r="C58" s="27"/>
      <c r="D58" s="6"/>
    </row>
    <row r="59" spans="2:6">
      <c r="B59" s="27"/>
      <c r="C59" s="27"/>
      <c r="D59" s="6"/>
    </row>
    <row r="60" spans="2:6">
      <c r="B60" s="27"/>
      <c r="C60" s="27"/>
      <c r="D60" s="6"/>
    </row>
    <row r="61" spans="2:6">
      <c r="B61" s="27"/>
      <c r="C61" s="27"/>
      <c r="D61" s="6"/>
    </row>
    <row r="62" spans="2:6">
      <c r="B62" s="27"/>
      <c r="C62" s="27"/>
      <c r="D62" s="6"/>
    </row>
    <row r="63" spans="2:6">
      <c r="B63" s="27"/>
      <c r="C63" s="27"/>
      <c r="D63" s="6"/>
    </row>
    <row r="64" spans="2:6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  <row r="122" spans="2:4">
      <c r="B122" s="27"/>
      <c r="C122" s="27"/>
      <c r="D122" s="6"/>
    </row>
    <row r="123" spans="2:4">
      <c r="B123" s="27"/>
      <c r="C123" s="27"/>
      <c r="D123" s="6"/>
    </row>
  </sheetData>
  <mergeCells count="5">
    <mergeCell ref="A9:G9"/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tabSelected="1" zoomScale="85" workbookViewId="0">
      <selection activeCell="A6" sqref="A6:A1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95</v>
      </c>
      <c r="B1" s="66" t="s">
        <v>188</v>
      </c>
      <c r="C1" s="10"/>
      <c r="D1" s="10"/>
    </row>
    <row r="2" spans="1:4" ht="14.25">
      <c r="A2" s="69" t="s">
        <v>178</v>
      </c>
      <c r="B2" s="136">
        <v>-0.11143366095562501</v>
      </c>
      <c r="C2" s="10"/>
      <c r="D2" s="10"/>
    </row>
    <row r="3" spans="1:4" ht="14.25">
      <c r="A3" s="221" t="s">
        <v>189</v>
      </c>
      <c r="B3" s="136">
        <v>-8.6662056272940768E-2</v>
      </c>
      <c r="C3" s="10"/>
      <c r="D3" s="10"/>
    </row>
    <row r="4" spans="1:4" ht="14.25">
      <c r="A4" s="242" t="s">
        <v>190</v>
      </c>
      <c r="B4" s="136">
        <v>-1.2640179330069112E-2</v>
      </c>
      <c r="C4" s="10"/>
      <c r="D4" s="10"/>
    </row>
    <row r="5" spans="1:4" ht="14.25">
      <c r="A5" s="144" t="s">
        <v>177</v>
      </c>
      <c r="B5" s="136">
        <v>0.1138690595454499</v>
      </c>
      <c r="C5" s="10"/>
      <c r="D5" s="10"/>
    </row>
    <row r="6" spans="1:4" ht="14.25">
      <c r="A6" s="144" t="s">
        <v>127</v>
      </c>
      <c r="B6" s="137">
        <v>-2.4216709253296248E-2</v>
      </c>
      <c r="C6" s="10"/>
      <c r="D6" s="10"/>
    </row>
    <row r="7" spans="1:4" ht="14.25">
      <c r="A7" s="144" t="s">
        <v>22</v>
      </c>
      <c r="B7" s="137">
        <v>-9.0743394279818812E-2</v>
      </c>
      <c r="C7" s="10"/>
      <c r="D7" s="10"/>
    </row>
    <row r="8" spans="1:4" ht="14.25">
      <c r="A8" s="144" t="s">
        <v>21</v>
      </c>
      <c r="B8" s="137">
        <v>-9.6648842538775703E-2</v>
      </c>
      <c r="C8" s="10"/>
      <c r="D8" s="10"/>
    </row>
    <row r="9" spans="1:4" ht="14.25">
      <c r="A9" s="144" t="s">
        <v>168</v>
      </c>
      <c r="B9" s="137">
        <v>4.4744098396350962E-2</v>
      </c>
      <c r="C9" s="10"/>
      <c r="D9" s="10"/>
    </row>
    <row r="10" spans="1:4" ht="14.25">
      <c r="A10" s="144" t="s">
        <v>169</v>
      </c>
      <c r="B10" s="137">
        <v>7.0934359498021848E-2</v>
      </c>
      <c r="C10" s="10"/>
      <c r="D10" s="10"/>
    </row>
    <row r="11" spans="1:4" ht="14.25">
      <c r="A11" s="144" t="s">
        <v>170</v>
      </c>
      <c r="B11" s="137">
        <v>2.0547945205479451E-2</v>
      </c>
      <c r="C11" s="10"/>
      <c r="D11" s="10"/>
    </row>
    <row r="12" spans="1:4" ht="15" thickBot="1">
      <c r="A12" s="233" t="s">
        <v>171</v>
      </c>
      <c r="B12" s="138">
        <v>8.1496826667103672E-2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41"/>
  <sheetViews>
    <sheetView zoomScale="80" zoomScaleNormal="40" workbookViewId="0">
      <selection activeCell="G26" sqref="G26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70" t="s">
        <v>51</v>
      </c>
      <c r="B1" s="170"/>
      <c r="C1" s="170"/>
      <c r="D1" s="170"/>
      <c r="E1" s="170"/>
      <c r="F1" s="170"/>
      <c r="G1" s="170"/>
      <c r="H1" s="170"/>
      <c r="I1" s="13"/>
    </row>
    <row r="2" spans="1:9" ht="45.75" thickBot="1">
      <c r="A2" s="15" t="s">
        <v>43</v>
      </c>
      <c r="B2" s="16" t="s">
        <v>44</v>
      </c>
      <c r="C2" s="17" t="s">
        <v>45</v>
      </c>
      <c r="D2" s="17" t="s">
        <v>46</v>
      </c>
      <c r="E2" s="17" t="s">
        <v>47</v>
      </c>
      <c r="F2" s="17" t="s">
        <v>48</v>
      </c>
      <c r="G2" s="17" t="s">
        <v>49</v>
      </c>
      <c r="H2" s="18" t="s">
        <v>50</v>
      </c>
      <c r="I2" s="19"/>
    </row>
    <row r="3" spans="1:9">
      <c r="A3" s="21">
        <v>1</v>
      </c>
      <c r="B3" s="204" t="s">
        <v>52</v>
      </c>
      <c r="C3" s="82">
        <v>21184562.954999998</v>
      </c>
      <c r="D3" s="83">
        <v>52121</v>
      </c>
      <c r="E3" s="82">
        <v>406.44966433875015</v>
      </c>
      <c r="F3" s="83">
        <v>100</v>
      </c>
      <c r="G3" s="206" t="s">
        <v>80</v>
      </c>
      <c r="H3" s="84" t="s">
        <v>13</v>
      </c>
      <c r="I3" s="19"/>
    </row>
    <row r="4" spans="1:9">
      <c r="A4" s="21">
        <v>2</v>
      </c>
      <c r="B4" s="81" t="s">
        <v>53</v>
      </c>
      <c r="C4" s="82">
        <v>3965157.46</v>
      </c>
      <c r="D4" s="83">
        <v>1756</v>
      </c>
      <c r="E4" s="82">
        <v>2258.0623348519362</v>
      </c>
      <c r="F4" s="83">
        <v>1000</v>
      </c>
      <c r="G4" s="207" t="s">
        <v>81</v>
      </c>
      <c r="H4" s="84" t="s">
        <v>6</v>
      </c>
      <c r="I4" s="19"/>
    </row>
    <row r="5" spans="1:9" ht="14.25" customHeight="1">
      <c r="A5" s="21">
        <v>3</v>
      </c>
      <c r="B5" s="81" t="s">
        <v>54</v>
      </c>
      <c r="C5" s="82">
        <v>3577003.7187000001</v>
      </c>
      <c r="D5" s="83">
        <v>4597</v>
      </c>
      <c r="E5" s="82">
        <v>778.11697165542751</v>
      </c>
      <c r="F5" s="83">
        <v>1000</v>
      </c>
      <c r="G5" s="81" t="s">
        <v>82</v>
      </c>
      <c r="H5" s="84" t="s">
        <v>14</v>
      </c>
      <c r="I5" s="19"/>
    </row>
    <row r="6" spans="1:9">
      <c r="A6" s="21">
        <v>4</v>
      </c>
      <c r="B6" s="81" t="s">
        <v>55</v>
      </c>
      <c r="C6" s="82">
        <v>3401165.07</v>
      </c>
      <c r="D6" s="83">
        <v>4678</v>
      </c>
      <c r="E6" s="82">
        <v>727.05538050448911</v>
      </c>
      <c r="F6" s="83">
        <v>1000</v>
      </c>
      <c r="G6" s="206" t="s">
        <v>80</v>
      </c>
      <c r="H6" s="84" t="s">
        <v>13</v>
      </c>
      <c r="I6" s="19"/>
    </row>
    <row r="7" spans="1:9" ht="14.25" customHeight="1">
      <c r="A7" s="21">
        <v>5</v>
      </c>
      <c r="B7" s="204" t="s">
        <v>56</v>
      </c>
      <c r="C7" s="82">
        <v>2964290.73</v>
      </c>
      <c r="D7" s="83">
        <v>1269</v>
      </c>
      <c r="E7" s="82">
        <v>2335.926501182033</v>
      </c>
      <c r="F7" s="83">
        <v>1000</v>
      </c>
      <c r="G7" s="208" t="s">
        <v>83</v>
      </c>
      <c r="H7" s="84" t="s">
        <v>11</v>
      </c>
      <c r="I7" s="19"/>
    </row>
    <row r="8" spans="1:9">
      <c r="A8" s="21">
        <v>6</v>
      </c>
      <c r="B8" s="204" t="s">
        <v>57</v>
      </c>
      <c r="C8" s="82">
        <v>2791231.1</v>
      </c>
      <c r="D8" s="83">
        <v>1480</v>
      </c>
      <c r="E8" s="82">
        <v>1885.9669594594595</v>
      </c>
      <c r="F8" s="83">
        <v>1000</v>
      </c>
      <c r="G8" s="207" t="s">
        <v>81</v>
      </c>
      <c r="H8" s="84" t="s">
        <v>6</v>
      </c>
      <c r="I8" s="19"/>
    </row>
    <row r="9" spans="1:9">
      <c r="A9" s="21">
        <v>7</v>
      </c>
      <c r="B9" s="204" t="s">
        <v>58</v>
      </c>
      <c r="C9" s="82">
        <v>2396844.0099999998</v>
      </c>
      <c r="D9" s="83">
        <v>735</v>
      </c>
      <c r="E9" s="82">
        <v>3261.012258503401</v>
      </c>
      <c r="F9" s="83">
        <v>1000</v>
      </c>
      <c r="G9" s="208" t="s">
        <v>84</v>
      </c>
      <c r="H9" s="84" t="s">
        <v>11</v>
      </c>
      <c r="I9" s="19"/>
    </row>
    <row r="10" spans="1:9">
      <c r="A10" s="21">
        <v>8</v>
      </c>
      <c r="B10" s="204" t="s">
        <v>59</v>
      </c>
      <c r="C10" s="82">
        <v>2014508.7899</v>
      </c>
      <c r="D10" s="83">
        <v>14633</v>
      </c>
      <c r="E10" s="82">
        <v>137.66888470580196</v>
      </c>
      <c r="F10" s="83">
        <v>100</v>
      </c>
      <c r="G10" s="206" t="s">
        <v>80</v>
      </c>
      <c r="H10" s="84" t="s">
        <v>13</v>
      </c>
      <c r="I10" s="19"/>
    </row>
    <row r="11" spans="1:9">
      <c r="A11" s="21">
        <v>9</v>
      </c>
      <c r="B11" s="205" t="s">
        <v>60</v>
      </c>
      <c r="C11" s="82">
        <v>1882793.16</v>
      </c>
      <c r="D11" s="83">
        <v>2892205</v>
      </c>
      <c r="E11" s="82">
        <v>0.65098883377907169</v>
      </c>
      <c r="F11" s="83">
        <v>1</v>
      </c>
      <c r="G11" s="209" t="s">
        <v>85</v>
      </c>
      <c r="H11" s="84" t="s">
        <v>8</v>
      </c>
      <c r="I11" s="19"/>
    </row>
    <row r="12" spans="1:9">
      <c r="A12" s="21">
        <v>10</v>
      </c>
      <c r="B12" s="204" t="s">
        <v>61</v>
      </c>
      <c r="C12" s="82">
        <v>1688022.53</v>
      </c>
      <c r="D12" s="83">
        <v>1595</v>
      </c>
      <c r="E12" s="82">
        <v>1058.3213354231975</v>
      </c>
      <c r="F12" s="83">
        <v>1000</v>
      </c>
      <c r="G12" s="81" t="s">
        <v>86</v>
      </c>
      <c r="H12" s="84" t="s">
        <v>12</v>
      </c>
      <c r="I12" s="19"/>
    </row>
    <row r="13" spans="1:9">
      <c r="A13" s="21">
        <v>11</v>
      </c>
      <c r="B13" s="204" t="s">
        <v>62</v>
      </c>
      <c r="C13" s="82">
        <v>1310914.6200000001</v>
      </c>
      <c r="D13" s="83">
        <v>49580</v>
      </c>
      <c r="E13" s="82">
        <v>26.440391690197664</v>
      </c>
      <c r="F13" s="83">
        <v>100</v>
      </c>
      <c r="G13" s="208" t="s">
        <v>87</v>
      </c>
      <c r="H13" s="84" t="s">
        <v>5</v>
      </c>
      <c r="I13" s="19"/>
    </row>
    <row r="14" spans="1:9">
      <c r="A14" s="21">
        <v>12</v>
      </c>
      <c r="B14" s="81" t="s">
        <v>63</v>
      </c>
      <c r="C14" s="82">
        <v>1102001.2</v>
      </c>
      <c r="D14" s="83">
        <v>25718</v>
      </c>
      <c r="E14" s="82">
        <v>42.849412862586512</v>
      </c>
      <c r="F14" s="83">
        <v>100</v>
      </c>
      <c r="G14" s="204" t="s">
        <v>88</v>
      </c>
      <c r="H14" s="84" t="s">
        <v>2</v>
      </c>
      <c r="I14" s="19"/>
    </row>
    <row r="15" spans="1:9">
      <c r="A15" s="21">
        <v>13</v>
      </c>
      <c r="B15" s="204" t="s">
        <v>64</v>
      </c>
      <c r="C15" s="82">
        <v>1074114.05</v>
      </c>
      <c r="D15" s="83">
        <v>502</v>
      </c>
      <c r="E15" s="82">
        <v>2139.669422310757</v>
      </c>
      <c r="F15" s="83">
        <v>1000</v>
      </c>
      <c r="G15" s="209" t="s">
        <v>85</v>
      </c>
      <c r="H15" s="84" t="s">
        <v>8</v>
      </c>
      <c r="I15" s="19"/>
    </row>
    <row r="16" spans="1:9">
      <c r="A16" s="21">
        <v>14</v>
      </c>
      <c r="B16" s="204" t="s">
        <v>65</v>
      </c>
      <c r="C16" s="82">
        <v>1017360.89</v>
      </c>
      <c r="D16" s="83">
        <v>601</v>
      </c>
      <c r="E16" s="82">
        <v>1692.7801830282863</v>
      </c>
      <c r="F16" s="83">
        <v>1000</v>
      </c>
      <c r="G16" s="207" t="s">
        <v>81</v>
      </c>
      <c r="H16" s="84" t="s">
        <v>6</v>
      </c>
      <c r="I16" s="19"/>
    </row>
    <row r="17" spans="1:9">
      <c r="A17" s="21">
        <v>15</v>
      </c>
      <c r="B17" s="204" t="s">
        <v>66</v>
      </c>
      <c r="C17" s="82">
        <v>934644.88</v>
      </c>
      <c r="D17" s="83">
        <v>955</v>
      </c>
      <c r="E17" s="82">
        <v>978.68573821989526</v>
      </c>
      <c r="F17" s="83">
        <v>1000</v>
      </c>
      <c r="G17" s="204" t="s">
        <v>89</v>
      </c>
      <c r="H17" s="84" t="s">
        <v>0</v>
      </c>
      <c r="I17" s="19"/>
    </row>
    <row r="18" spans="1:9">
      <c r="A18" s="21">
        <v>16</v>
      </c>
      <c r="B18" s="81" t="s">
        <v>67</v>
      </c>
      <c r="C18" s="82">
        <v>773795.50870000001</v>
      </c>
      <c r="D18" s="83">
        <v>8925</v>
      </c>
      <c r="E18" s="82">
        <v>86.699776885154066</v>
      </c>
      <c r="F18" s="83">
        <v>100</v>
      </c>
      <c r="G18" s="81" t="s">
        <v>90</v>
      </c>
      <c r="H18" s="84" t="s">
        <v>18</v>
      </c>
      <c r="I18" s="19"/>
    </row>
    <row r="19" spans="1:9">
      <c r="A19" s="21">
        <v>17</v>
      </c>
      <c r="B19" s="204" t="s">
        <v>68</v>
      </c>
      <c r="C19" s="82">
        <v>760027.78</v>
      </c>
      <c r="D19" s="83">
        <v>1343</v>
      </c>
      <c r="E19" s="82">
        <v>565.91793000744599</v>
      </c>
      <c r="F19" s="83">
        <v>1000</v>
      </c>
      <c r="G19" s="207" t="s">
        <v>81</v>
      </c>
      <c r="H19" s="84" t="s">
        <v>6</v>
      </c>
      <c r="I19" s="19"/>
    </row>
    <row r="20" spans="1:9">
      <c r="A20" s="21">
        <v>18</v>
      </c>
      <c r="B20" s="81" t="s">
        <v>69</v>
      </c>
      <c r="C20" s="82">
        <v>553513.52</v>
      </c>
      <c r="D20" s="83">
        <v>9869</v>
      </c>
      <c r="E20" s="82">
        <v>56.086079643327594</v>
      </c>
      <c r="F20" s="83">
        <v>100</v>
      </c>
      <c r="G20" s="81" t="s">
        <v>91</v>
      </c>
      <c r="H20" s="84" t="s">
        <v>17</v>
      </c>
      <c r="I20" s="19"/>
    </row>
    <row r="21" spans="1:9">
      <c r="A21" s="21">
        <v>19</v>
      </c>
      <c r="B21" s="204" t="s">
        <v>70</v>
      </c>
      <c r="C21" s="82">
        <v>502788.49</v>
      </c>
      <c r="D21" s="83">
        <v>302</v>
      </c>
      <c r="E21" s="82">
        <v>1664.8625496688742</v>
      </c>
      <c r="F21" s="83">
        <v>1000</v>
      </c>
      <c r="G21" s="209" t="s">
        <v>85</v>
      </c>
      <c r="H21" s="84" t="s">
        <v>8</v>
      </c>
      <c r="I21" s="19"/>
    </row>
    <row r="22" spans="1:9">
      <c r="A22" s="21">
        <v>20</v>
      </c>
      <c r="B22" s="81" t="s">
        <v>71</v>
      </c>
      <c r="C22" s="82">
        <v>500257.84</v>
      </c>
      <c r="D22" s="83">
        <v>199</v>
      </c>
      <c r="E22" s="82">
        <v>2513.8584924623115</v>
      </c>
      <c r="F22" s="83">
        <v>1000</v>
      </c>
      <c r="G22" s="208" t="s">
        <v>83</v>
      </c>
      <c r="H22" s="84" t="s">
        <v>11</v>
      </c>
      <c r="I22" s="19"/>
    </row>
    <row r="23" spans="1:9">
      <c r="A23" s="21">
        <v>21</v>
      </c>
      <c r="B23" s="204" t="s">
        <v>72</v>
      </c>
      <c r="C23" s="82">
        <v>468346.82</v>
      </c>
      <c r="D23" s="83">
        <v>1121</v>
      </c>
      <c r="E23" s="82">
        <v>417.79377341659233</v>
      </c>
      <c r="F23" s="83">
        <v>1000</v>
      </c>
      <c r="G23" s="208" t="s">
        <v>92</v>
      </c>
      <c r="H23" s="84" t="s">
        <v>7</v>
      </c>
      <c r="I23" s="19"/>
    </row>
    <row r="24" spans="1:9">
      <c r="A24" s="21">
        <v>22</v>
      </c>
      <c r="B24" s="204" t="s">
        <v>73</v>
      </c>
      <c r="C24" s="82">
        <v>401500.34039999999</v>
      </c>
      <c r="D24" s="83">
        <v>1879</v>
      </c>
      <c r="E24" s="82">
        <v>213.67766918573707</v>
      </c>
      <c r="F24" s="83">
        <v>1000</v>
      </c>
      <c r="G24" s="204" t="s">
        <v>88</v>
      </c>
      <c r="H24" s="84" t="s">
        <v>2</v>
      </c>
      <c r="I24" s="19"/>
    </row>
    <row r="25" spans="1:9">
      <c r="A25" s="21">
        <v>23</v>
      </c>
      <c r="B25" s="81" t="s">
        <v>74</v>
      </c>
      <c r="C25" s="82">
        <v>262878.89010000002</v>
      </c>
      <c r="D25" s="83">
        <v>10422</v>
      </c>
      <c r="E25" s="82">
        <v>25.223459038572251</v>
      </c>
      <c r="F25" s="83">
        <v>100</v>
      </c>
      <c r="G25" s="204" t="s">
        <v>88</v>
      </c>
      <c r="H25" s="84" t="s">
        <v>2</v>
      </c>
      <c r="I25" s="19"/>
    </row>
    <row r="26" spans="1:9">
      <c r="A26" s="21">
        <v>24</v>
      </c>
      <c r="B26" s="204" t="s">
        <v>75</v>
      </c>
      <c r="C26" s="82">
        <v>169137.63020000001</v>
      </c>
      <c r="D26" s="83">
        <v>7454</v>
      </c>
      <c r="E26" s="82">
        <v>22.690854601556214</v>
      </c>
      <c r="F26" s="83">
        <v>1000</v>
      </c>
      <c r="G26" s="204" t="s">
        <v>88</v>
      </c>
      <c r="H26" s="84" t="s">
        <v>2</v>
      </c>
      <c r="I26" s="19"/>
    </row>
    <row r="27" spans="1:9" ht="15" customHeight="1" thickBot="1">
      <c r="A27" s="172" t="s">
        <v>76</v>
      </c>
      <c r="B27" s="172"/>
      <c r="C27" s="96">
        <f>SUM(C3:C26)</f>
        <v>55696861.983000003</v>
      </c>
      <c r="D27" s="97">
        <f>SUM(D3:D26)</f>
        <v>3093939</v>
      </c>
      <c r="E27" s="55" t="s">
        <v>9</v>
      </c>
      <c r="F27" s="55" t="s">
        <v>9</v>
      </c>
      <c r="G27" s="55" t="s">
        <v>9</v>
      </c>
      <c r="H27" s="56" t="s">
        <v>9</v>
      </c>
    </row>
    <row r="28" spans="1:9" ht="15" customHeight="1">
      <c r="A28" s="174" t="s">
        <v>77</v>
      </c>
      <c r="B28" s="174"/>
      <c r="C28" s="174"/>
      <c r="D28" s="174"/>
      <c r="E28" s="174"/>
      <c r="F28" s="174"/>
      <c r="G28" s="174"/>
      <c r="H28" s="174"/>
    </row>
    <row r="29" spans="1:9" ht="15" customHeight="1" thickBot="1">
      <c r="A29" s="173" t="s">
        <v>78</v>
      </c>
      <c r="B29" s="173"/>
      <c r="C29" s="173"/>
      <c r="D29" s="173"/>
      <c r="E29" s="173"/>
      <c r="F29" s="173"/>
      <c r="G29" s="173"/>
      <c r="H29" s="173"/>
    </row>
    <row r="31" spans="1:9">
      <c r="B31" s="20" t="s">
        <v>79</v>
      </c>
      <c r="C31" s="23">
        <f>C27-SUM(C3:C16)</f>
        <v>5326891.6994000152</v>
      </c>
      <c r="D31" s="125">
        <f>C31/$C$27</f>
        <v>9.5640786747122453E-2</v>
      </c>
    </row>
    <row r="32" spans="1:9">
      <c r="B32" s="81" t="str">
        <f>B3</f>
        <v>KINTO-Klasychnyi</v>
      </c>
      <c r="C32" s="82">
        <f>C3</f>
        <v>21184562.954999998</v>
      </c>
      <c r="D32" s="125">
        <f>C32/$C$27</f>
        <v>0.38035469505384389</v>
      </c>
      <c r="H32" s="19"/>
    </row>
    <row r="33" spans="2:8">
      <c r="B33" s="81" t="str">
        <f>B4</f>
        <v>UNIVER.UA/Myhailo Grushevskyi: Fond Derzhavnyh Paperiv</v>
      </c>
      <c r="C33" s="82">
        <f>C4</f>
        <v>3965157.46</v>
      </c>
      <c r="D33" s="125">
        <f t="shared" ref="D33:D41" si="0">C33/$C$27</f>
        <v>7.1191756928967731E-2</v>
      </c>
      <c r="H33" s="19"/>
    </row>
    <row r="34" spans="2:8">
      <c r="B34" s="81" t="str">
        <f t="shared" ref="B34:C41" si="1">B5</f>
        <v>Sofiivskyi</v>
      </c>
      <c r="C34" s="82">
        <f t="shared" si="1"/>
        <v>3577003.7187000001</v>
      </c>
      <c r="D34" s="125">
        <f t="shared" si="0"/>
        <v>6.4222715451936696E-2</v>
      </c>
      <c r="H34" s="19"/>
    </row>
    <row r="35" spans="2:8">
      <c r="B35" s="81" t="str">
        <f t="shared" si="1"/>
        <v>KINTO-Ekviti</v>
      </c>
      <c r="C35" s="82">
        <f t="shared" si="1"/>
        <v>3401165.07</v>
      </c>
      <c r="D35" s="125">
        <f t="shared" si="0"/>
        <v>6.1065649821315168E-2</v>
      </c>
      <c r="H35" s="19"/>
    </row>
    <row r="36" spans="2:8">
      <c r="B36" s="81" t="str">
        <f t="shared" si="1"/>
        <v>Altus – Depozyt</v>
      </c>
      <c r="C36" s="82">
        <f t="shared" si="1"/>
        <v>2964290.73</v>
      </c>
      <c r="D36" s="125">
        <f t="shared" si="0"/>
        <v>5.3221862497473765E-2</v>
      </c>
      <c r="H36" s="19"/>
    </row>
    <row r="37" spans="2:8">
      <c r="B37" s="81" t="str">
        <f t="shared" si="1"/>
        <v>UNIVER.UA/Taras Shevchenko: Fond Zaoshchadzhen</v>
      </c>
      <c r="C37" s="82">
        <f t="shared" si="1"/>
        <v>2791231.1</v>
      </c>
      <c r="D37" s="125">
        <f t="shared" si="0"/>
        <v>5.011469229365112E-2</v>
      </c>
      <c r="H37" s="19"/>
    </row>
    <row r="38" spans="2:8">
      <c r="B38" s="81" t="str">
        <f t="shared" si="1"/>
        <v>Altus – Zbalansovanyi</v>
      </c>
      <c r="C38" s="82">
        <f t="shared" si="1"/>
        <v>2396844.0099999998</v>
      </c>
      <c r="D38" s="125">
        <f t="shared" si="0"/>
        <v>4.303373519914952E-2</v>
      </c>
      <c r="H38" s="19"/>
    </row>
    <row r="39" spans="2:8">
      <c r="B39" s="81" t="str">
        <f t="shared" si="1"/>
        <v>KINTO-Kaznacheyskyi</v>
      </c>
      <c r="C39" s="82">
        <f t="shared" si="1"/>
        <v>2014508.7899</v>
      </c>
      <c r="D39" s="125">
        <f t="shared" si="0"/>
        <v>3.6169161388569356E-2</v>
      </c>
      <c r="H39" s="19"/>
    </row>
    <row r="40" spans="2:8">
      <c r="B40" s="81" t="str">
        <f t="shared" si="1"/>
        <v>OTP Fond Aktsii</v>
      </c>
      <c r="C40" s="82">
        <f t="shared" si="1"/>
        <v>1882793.16</v>
      </c>
      <c r="D40" s="125">
        <f t="shared" si="0"/>
        <v>3.3804295124825398E-2</v>
      </c>
    </row>
    <row r="41" spans="2:8">
      <c r="B41" s="81" t="str">
        <f t="shared" si="1"/>
        <v>VSI</v>
      </c>
      <c r="C41" s="82">
        <f t="shared" si="1"/>
        <v>1688022.53</v>
      </c>
      <c r="D41" s="125">
        <f t="shared" si="0"/>
        <v>3.0307318400006528E-2</v>
      </c>
    </row>
  </sheetData>
  <mergeCells count="4">
    <mergeCell ref="A1:H1"/>
    <mergeCell ref="A27:B27"/>
    <mergeCell ref="A29:H29"/>
    <mergeCell ref="A28:H28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/>
    <hyperlink ref="H12" r:id="rId9" display="http://otpcapital.com.ua/"/>
    <hyperlink ref="H19" r:id="rId10" display="http://www.delta-capital.com.ua/"/>
    <hyperlink ref="H20" r:id="rId11" display="http://www.am.eavex.com.ua/"/>
    <hyperlink ref="H21" r:id="rId12" display="http://www.altus.ua/"/>
    <hyperlink ref="H25" r:id="rId13" display="http://www.delta-capital.com.ua/"/>
    <hyperlink ref="H26" r:id="rId14" display="http://am.concorde.ua/"/>
    <hyperlink ref="H16" r:id="rId15" display="http://www.vseswit.com.ua/"/>
    <hyperlink ref="H24" r:id="rId16"/>
    <hyperlink ref="H22" r:id="rId17" display="http://www.seb.ua/"/>
    <hyperlink ref="H27" r:id="rId18" display="http://art-capital.com.ua/"/>
    <hyperlink ref="H23" r:id="rId19" display="http://www.dragon-am.com/"/>
  </hyperlinks>
  <pageMargins left="0.75" right="0.75" top="1" bottom="1" header="0.5" footer="0.5"/>
  <pageSetup paperSize="9" scale="29" orientation="portrait" verticalDpi="1200" r:id="rId20"/>
  <headerFooter alignWithMargins="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9"/>
  <sheetViews>
    <sheetView zoomScale="80" workbookViewId="0">
      <selection activeCell="H21" sqref="H21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76" t="s">
        <v>93</v>
      </c>
      <c r="B1" s="176"/>
      <c r="C1" s="176"/>
      <c r="D1" s="176"/>
      <c r="E1" s="176"/>
      <c r="F1" s="176"/>
      <c r="G1" s="176"/>
      <c r="H1" s="176"/>
      <c r="I1" s="176"/>
      <c r="J1" s="99"/>
    </row>
    <row r="2" spans="1:11" s="20" customFormat="1" ht="15.75" customHeight="1" thickBot="1">
      <c r="A2" s="210" t="s">
        <v>43</v>
      </c>
      <c r="B2" s="100"/>
      <c r="C2" s="101"/>
      <c r="D2" s="102"/>
      <c r="E2" s="179" t="s">
        <v>94</v>
      </c>
      <c r="F2" s="179"/>
      <c r="G2" s="179"/>
      <c r="H2" s="179"/>
      <c r="I2" s="179"/>
      <c r="J2" s="179"/>
      <c r="K2" s="179"/>
    </row>
    <row r="3" spans="1:11" s="22" customFormat="1" ht="64.5" thickBot="1">
      <c r="A3" s="210"/>
      <c r="B3" s="211" t="s">
        <v>95</v>
      </c>
      <c r="C3" s="212" t="s">
        <v>96</v>
      </c>
      <c r="D3" s="212" t="s">
        <v>97</v>
      </c>
      <c r="E3" s="213" t="s">
        <v>98</v>
      </c>
      <c r="F3" s="213" t="s">
        <v>99</v>
      </c>
      <c r="G3" s="213" t="s">
        <v>100</v>
      </c>
      <c r="H3" s="17" t="s">
        <v>101</v>
      </c>
      <c r="I3" s="17" t="s">
        <v>102</v>
      </c>
      <c r="J3" s="214" t="s">
        <v>103</v>
      </c>
      <c r="K3" s="18" t="s">
        <v>104</v>
      </c>
    </row>
    <row r="4" spans="1:11" s="20" customFormat="1" collapsed="1">
      <c r="A4" s="21">
        <v>1</v>
      </c>
      <c r="B4" s="204" t="s">
        <v>52</v>
      </c>
      <c r="C4" s="145">
        <v>38118</v>
      </c>
      <c r="D4" s="145">
        <v>38182</v>
      </c>
      <c r="E4" s="146">
        <v>-1.5095054577755729E-2</v>
      </c>
      <c r="F4" s="146">
        <v>-2.7045891466670691E-2</v>
      </c>
      <c r="G4" s="146">
        <v>-1.3634757118110685E-2</v>
      </c>
      <c r="H4" s="146">
        <v>3.4044217234129093E-2</v>
      </c>
      <c r="I4" s="146">
        <v>5.6817046627293033E-2</v>
      </c>
      <c r="J4" s="147">
        <v>3.0644966433877725</v>
      </c>
      <c r="K4" s="118">
        <v>0.13210803224609369</v>
      </c>
    </row>
    <row r="5" spans="1:11" s="20" customFormat="1" collapsed="1">
      <c r="A5" s="21">
        <v>2</v>
      </c>
      <c r="B5" s="144" t="s">
        <v>73</v>
      </c>
      <c r="C5" s="145">
        <v>38492</v>
      </c>
      <c r="D5" s="145">
        <v>38629</v>
      </c>
      <c r="E5" s="146">
        <v>-0.28496101964424947</v>
      </c>
      <c r="F5" s="146">
        <v>-0.29585770334459627</v>
      </c>
      <c r="G5" s="146">
        <v>-0.3047516060091966</v>
      </c>
      <c r="H5" s="146">
        <v>-0.32676220616496143</v>
      </c>
      <c r="I5" s="146">
        <v>-0.31304544916576782</v>
      </c>
      <c r="J5" s="147">
        <v>-0.78632233081426239</v>
      </c>
      <c r="K5" s="119">
        <v>-0.14200223421829883</v>
      </c>
    </row>
    <row r="6" spans="1:11" s="20" customFormat="1" collapsed="1">
      <c r="A6" s="21">
        <v>3</v>
      </c>
      <c r="B6" s="144" t="s">
        <v>58</v>
      </c>
      <c r="C6" s="145">
        <v>38828</v>
      </c>
      <c r="D6" s="145">
        <v>39028</v>
      </c>
      <c r="E6" s="146">
        <v>2.6359434957036632E-2</v>
      </c>
      <c r="F6" s="146">
        <v>4.011083930972692E-2</v>
      </c>
      <c r="G6" s="146">
        <v>8.407254528606134E-2</v>
      </c>
      <c r="H6" s="146">
        <v>0.27623123544486572</v>
      </c>
      <c r="I6" s="146">
        <v>0.1929129974496695</v>
      </c>
      <c r="J6" s="147">
        <v>2.2610122585034391</v>
      </c>
      <c r="K6" s="119">
        <v>0.1406266931016984</v>
      </c>
    </row>
    <row r="7" spans="1:11" s="20" customFormat="1" collapsed="1">
      <c r="A7" s="21">
        <v>4</v>
      </c>
      <c r="B7" s="144" t="s">
        <v>65</v>
      </c>
      <c r="C7" s="145">
        <v>38919</v>
      </c>
      <c r="D7" s="145">
        <v>39092</v>
      </c>
      <c r="E7" s="146">
        <v>-2.4592807226033075E-2</v>
      </c>
      <c r="F7" s="146">
        <v>-6.5998854535019524E-2</v>
      </c>
      <c r="G7" s="146">
        <v>-8.7097978468874127E-2</v>
      </c>
      <c r="H7" s="146">
        <v>-1.9466629192136042E-2</v>
      </c>
      <c r="I7" s="146">
        <v>6.5115695346638081E-3</v>
      </c>
      <c r="J7" s="147">
        <v>0.69278018302830491</v>
      </c>
      <c r="K7" s="119">
        <v>6.158090209051581E-2</v>
      </c>
    </row>
    <row r="8" spans="1:11" s="20" customFormat="1" collapsed="1">
      <c r="A8" s="21">
        <v>5</v>
      </c>
      <c r="B8" s="144" t="s">
        <v>68</v>
      </c>
      <c r="C8" s="145">
        <v>38919</v>
      </c>
      <c r="D8" s="145">
        <v>39092</v>
      </c>
      <c r="E8" s="146">
        <v>-5.9031216387776753E-2</v>
      </c>
      <c r="F8" s="146">
        <v>-0.12978966592515662</v>
      </c>
      <c r="G8" s="146">
        <v>-0.19658734680040335</v>
      </c>
      <c r="H8" s="146">
        <v>-0.24603320438714482</v>
      </c>
      <c r="I8" s="146">
        <v>-0.10857324855401185</v>
      </c>
      <c r="J8" s="147">
        <v>-0.43408206999255361</v>
      </c>
      <c r="K8" s="119">
        <v>-6.258905729570774E-2</v>
      </c>
    </row>
    <row r="9" spans="1:11" s="20" customFormat="1" collapsed="1">
      <c r="A9" s="21">
        <v>6</v>
      </c>
      <c r="B9" s="144" t="s">
        <v>67</v>
      </c>
      <c r="C9" s="145">
        <v>38968</v>
      </c>
      <c r="D9" s="145">
        <v>39140</v>
      </c>
      <c r="E9" s="146">
        <v>2.0708101260376033E-3</v>
      </c>
      <c r="F9" s="146" t="s">
        <v>109</v>
      </c>
      <c r="G9" s="146" t="s">
        <v>109</v>
      </c>
      <c r="H9" s="146">
        <v>2.0408936497489316E-2</v>
      </c>
      <c r="I9" s="146">
        <v>0.17705490466342733</v>
      </c>
      <c r="J9" s="147">
        <v>-0.13300223114846987</v>
      </c>
      <c r="K9" s="119">
        <v>-1.6313959007941414E-2</v>
      </c>
    </row>
    <row r="10" spans="1:11" s="20" customFormat="1" collapsed="1">
      <c r="A10" s="21">
        <v>7</v>
      </c>
      <c r="B10" s="144" t="s">
        <v>74</v>
      </c>
      <c r="C10" s="145">
        <v>39269</v>
      </c>
      <c r="D10" s="145">
        <v>39443</v>
      </c>
      <c r="E10" s="146">
        <v>-2.2397631244621796E-2</v>
      </c>
      <c r="F10" s="146" t="s">
        <v>109</v>
      </c>
      <c r="G10" s="146">
        <v>-7.0406238927300246E-2</v>
      </c>
      <c r="H10" s="146">
        <v>-0.1703682815762344</v>
      </c>
      <c r="I10" s="146">
        <v>-0.10336402912418563</v>
      </c>
      <c r="J10" s="147">
        <v>-0.7477654096142865</v>
      </c>
      <c r="K10" s="119">
        <v>-0.16099700565729802</v>
      </c>
    </row>
    <row r="11" spans="1:11" s="20" customFormat="1" collapsed="1">
      <c r="A11" s="21">
        <v>8</v>
      </c>
      <c r="B11" s="144" t="s">
        <v>63</v>
      </c>
      <c r="C11" s="145">
        <v>39269</v>
      </c>
      <c r="D11" s="145">
        <v>39471</v>
      </c>
      <c r="E11" s="146">
        <v>-3.1786896407191012E-3</v>
      </c>
      <c r="F11" s="146" t="s">
        <v>109</v>
      </c>
      <c r="G11" s="146">
        <v>-7.8210715932639285E-2</v>
      </c>
      <c r="H11" s="146">
        <v>-6.6792662975973638E-2</v>
      </c>
      <c r="I11" s="146">
        <v>-6.1430149453840066E-2</v>
      </c>
      <c r="J11" s="147">
        <v>-0.57150587137412856</v>
      </c>
      <c r="K11" s="119">
        <v>-0.10333457690162151</v>
      </c>
    </row>
    <row r="12" spans="1:11" s="20" customFormat="1" collapsed="1">
      <c r="A12" s="21">
        <v>9</v>
      </c>
      <c r="B12" s="144" t="s">
        <v>75</v>
      </c>
      <c r="C12" s="145">
        <v>39378</v>
      </c>
      <c r="D12" s="145">
        <v>39478</v>
      </c>
      <c r="E12" s="146">
        <v>-0.92627823447956437</v>
      </c>
      <c r="F12" s="146">
        <v>-0.92667155713985738</v>
      </c>
      <c r="G12" s="146">
        <v>-0.92711766580111188</v>
      </c>
      <c r="H12" s="146">
        <v>-0.93038459846652244</v>
      </c>
      <c r="I12" s="146">
        <v>-0.92754689934341517</v>
      </c>
      <c r="J12" s="147">
        <v>-0.97730914539844416</v>
      </c>
      <c r="K12" s="119">
        <v>-0.38642102357153318</v>
      </c>
    </row>
    <row r="13" spans="1:11" s="20" customFormat="1" collapsed="1">
      <c r="A13" s="21">
        <v>10</v>
      </c>
      <c r="B13" s="144" t="s">
        <v>64</v>
      </c>
      <c r="C13" s="145">
        <v>39413</v>
      </c>
      <c r="D13" s="145">
        <v>39589</v>
      </c>
      <c r="E13" s="146">
        <v>1.3959180563102525E-2</v>
      </c>
      <c r="F13" s="146">
        <v>3.1936550984695833E-2</v>
      </c>
      <c r="G13" s="146">
        <v>9.6837911053615944E-2</v>
      </c>
      <c r="H13" s="146">
        <v>0.18898168102055846</v>
      </c>
      <c r="I13" s="146">
        <v>0.15304028459338981</v>
      </c>
      <c r="J13" s="147">
        <v>1.1396694223107762</v>
      </c>
      <c r="K13" s="119">
        <v>0.10754716295080935</v>
      </c>
    </row>
    <row r="14" spans="1:11" s="20" customFormat="1">
      <c r="A14" s="21">
        <v>11</v>
      </c>
      <c r="B14" s="69" t="s">
        <v>66</v>
      </c>
      <c r="C14" s="145">
        <v>39429</v>
      </c>
      <c r="D14" s="145">
        <v>39618</v>
      </c>
      <c r="E14" s="146">
        <v>-7.287166882233187E-3</v>
      </c>
      <c r="F14" s="146">
        <v>-3.0307780242207927E-2</v>
      </c>
      <c r="G14" s="146">
        <v>-3.8621865488526863E-2</v>
      </c>
      <c r="H14" s="146">
        <v>-7.0053472381816695E-2</v>
      </c>
      <c r="I14" s="146">
        <v>-4.9063381427634556E-2</v>
      </c>
      <c r="J14" s="147">
        <v>-2.1314261780115529E-2</v>
      </c>
      <c r="K14" s="119">
        <v>-2.9201653917220183E-3</v>
      </c>
    </row>
    <row r="15" spans="1:11" s="20" customFormat="1">
      <c r="A15" s="21">
        <v>12</v>
      </c>
      <c r="B15" s="144" t="s">
        <v>72</v>
      </c>
      <c r="C15" s="145">
        <v>39429</v>
      </c>
      <c r="D15" s="145">
        <v>39651</v>
      </c>
      <c r="E15" s="146">
        <v>-1.5817445599510704E-2</v>
      </c>
      <c r="F15" s="146">
        <v>-5.5649242982848679E-2</v>
      </c>
      <c r="G15" s="146">
        <v>-6.3843564009229747E-2</v>
      </c>
      <c r="H15" s="146">
        <v>-0.17006920519769353</v>
      </c>
      <c r="I15" s="146">
        <v>-0.14329323280653761</v>
      </c>
      <c r="J15" s="147">
        <v>-0.58220622658340782</v>
      </c>
      <c r="K15" s="119">
        <v>-0.11302615832233931</v>
      </c>
    </row>
    <row r="16" spans="1:11" s="20" customFormat="1">
      <c r="A16" s="21">
        <v>13</v>
      </c>
      <c r="B16" s="144" t="s">
        <v>71</v>
      </c>
      <c r="C16" s="145">
        <v>39527</v>
      </c>
      <c r="D16" s="145">
        <v>39715</v>
      </c>
      <c r="E16" s="146">
        <v>9.7503722241736313E-3</v>
      </c>
      <c r="F16" s="146">
        <v>1.2549691324403422E-2</v>
      </c>
      <c r="G16" s="146">
        <v>6.1352757886774079E-2</v>
      </c>
      <c r="H16" s="146">
        <v>0.29499319394853085</v>
      </c>
      <c r="I16" s="146">
        <v>0.21454288216012629</v>
      </c>
      <c r="J16" s="147">
        <v>1.5138584924622784</v>
      </c>
      <c r="K16" s="119">
        <v>0.13861042293555004</v>
      </c>
    </row>
    <row r="17" spans="1:12" s="20" customFormat="1" collapsed="1">
      <c r="A17" s="21">
        <v>14</v>
      </c>
      <c r="B17" s="144" t="s">
        <v>69</v>
      </c>
      <c r="C17" s="145">
        <v>39560</v>
      </c>
      <c r="D17" s="145">
        <v>39770</v>
      </c>
      <c r="E17" s="146">
        <v>-5.6093822834950124E-2</v>
      </c>
      <c r="F17" s="146">
        <v>-0.12396184694592638</v>
      </c>
      <c r="G17" s="146">
        <v>-0.18500831239286797</v>
      </c>
      <c r="H17" s="146">
        <v>-0.22700772073341047</v>
      </c>
      <c r="I17" s="146" t="s">
        <v>109</v>
      </c>
      <c r="J17" s="147">
        <v>-0.43913920356673541</v>
      </c>
      <c r="K17" s="119">
        <v>-7.9830991987532074E-2</v>
      </c>
    </row>
    <row r="18" spans="1:12" s="20" customFormat="1" collapsed="1">
      <c r="A18" s="21">
        <v>15</v>
      </c>
      <c r="B18" s="144" t="s">
        <v>55</v>
      </c>
      <c r="C18" s="145">
        <v>39884</v>
      </c>
      <c r="D18" s="145">
        <v>40001</v>
      </c>
      <c r="E18" s="146">
        <v>-3.769640869330726E-2</v>
      </c>
      <c r="F18" s="146">
        <v>-7.8930463688971608E-2</v>
      </c>
      <c r="G18" s="146">
        <v>-0.10438716944538329</v>
      </c>
      <c r="H18" s="146">
        <v>-0.12681783327065044</v>
      </c>
      <c r="I18" s="146">
        <v>-1.2463048442740376E-2</v>
      </c>
      <c r="J18" s="147">
        <v>-0.27294461949544868</v>
      </c>
      <c r="K18" s="119">
        <v>-4.9201422392562311E-2</v>
      </c>
    </row>
    <row r="19" spans="1:12" s="20" customFormat="1" collapsed="1">
      <c r="A19" s="21">
        <v>16</v>
      </c>
      <c r="B19" s="144" t="s">
        <v>56</v>
      </c>
      <c r="C19" s="145">
        <v>40031</v>
      </c>
      <c r="D19" s="145">
        <v>40129</v>
      </c>
      <c r="E19" s="146">
        <v>-8.4702972396482723E-2</v>
      </c>
      <c r="F19" s="146">
        <v>-0.19542517974215523</v>
      </c>
      <c r="G19" s="146">
        <v>-0.27371720167234581</v>
      </c>
      <c r="H19" s="146">
        <v>-0.32120923941552493</v>
      </c>
      <c r="I19" s="146">
        <v>-0.25891315321824837</v>
      </c>
      <c r="J19" s="147">
        <v>-0.73559608309802493</v>
      </c>
      <c r="K19" s="119">
        <v>-0.19983270261011044</v>
      </c>
    </row>
    <row r="20" spans="1:12" s="20" customFormat="1" collapsed="1">
      <c r="A20" s="21">
        <v>17</v>
      </c>
      <c r="B20" s="69" t="s">
        <v>57</v>
      </c>
      <c r="C20" s="145">
        <v>40253</v>
      </c>
      <c r="D20" s="145">
        <v>40366</v>
      </c>
      <c r="E20" s="146">
        <v>-1.8305192964959693E-2</v>
      </c>
      <c r="F20" s="146">
        <v>-8.5654094473479936E-2</v>
      </c>
      <c r="G20" s="146">
        <v>-0.10976417347119172</v>
      </c>
      <c r="H20" s="146">
        <v>-0.14556329323816319</v>
      </c>
      <c r="I20" s="146">
        <v>-8.2786594323930318E-2</v>
      </c>
      <c r="J20" s="147">
        <v>-0.34901116622093675</v>
      </c>
      <c r="K20" s="119">
        <v>-7.754967310273353E-2</v>
      </c>
    </row>
    <row r="21" spans="1:12" s="20" customFormat="1" collapsed="1">
      <c r="A21" s="21">
        <v>18</v>
      </c>
      <c r="B21" s="215" t="s">
        <v>61</v>
      </c>
      <c r="C21" s="145">
        <v>40114</v>
      </c>
      <c r="D21" s="145">
        <v>40401</v>
      </c>
      <c r="E21" s="146">
        <v>1.6871682804274757E-2</v>
      </c>
      <c r="F21" s="146">
        <v>-6.5820498522531135E-2</v>
      </c>
      <c r="G21" s="146">
        <v>-0.15662280558882169</v>
      </c>
      <c r="H21" s="146" t="s">
        <v>109</v>
      </c>
      <c r="I21" s="146">
        <v>-6.9378667513467107E-2</v>
      </c>
      <c r="J21" s="147">
        <v>-0.22188302834457607</v>
      </c>
      <c r="K21" s="119">
        <v>-4.6907528916834584E-2</v>
      </c>
    </row>
    <row r="22" spans="1:12" s="20" customFormat="1" collapsed="1">
      <c r="A22" s="21">
        <v>19</v>
      </c>
      <c r="B22" s="144" t="s">
        <v>56</v>
      </c>
      <c r="C22" s="145">
        <v>40226</v>
      </c>
      <c r="D22" s="145">
        <v>40430</v>
      </c>
      <c r="E22" s="146">
        <v>2.5654057274607789E-2</v>
      </c>
      <c r="F22" s="146">
        <v>3.9440627220282298E-2</v>
      </c>
      <c r="G22" s="146">
        <v>8.6412867273363059E-2</v>
      </c>
      <c r="H22" s="146">
        <v>0.29263845601071292</v>
      </c>
      <c r="I22" s="146">
        <v>0.20261374602177296</v>
      </c>
      <c r="J22" s="147">
        <v>1.3359265011820258</v>
      </c>
      <c r="K22" s="119">
        <v>0.1793705862608157</v>
      </c>
    </row>
    <row r="23" spans="1:12" s="20" customFormat="1" collapsed="1">
      <c r="A23" s="21">
        <v>20</v>
      </c>
      <c r="B23" s="69" t="s">
        <v>57</v>
      </c>
      <c r="C23" s="145">
        <v>40427</v>
      </c>
      <c r="D23" s="145">
        <v>40543</v>
      </c>
      <c r="E23" s="146">
        <v>2.6426239075032498E-2</v>
      </c>
      <c r="F23" s="146">
        <v>3.2400210929778517E-2</v>
      </c>
      <c r="G23" s="146">
        <v>6.4615146228763187E-2</v>
      </c>
      <c r="H23" s="146">
        <v>0.30797265674586671</v>
      </c>
      <c r="I23" s="146">
        <v>0.21597792304061514</v>
      </c>
      <c r="J23" s="147">
        <v>0.88596695945946502</v>
      </c>
      <c r="K23" s="119">
        <v>0.14028244214051666</v>
      </c>
    </row>
    <row r="24" spans="1:12" s="20" customFormat="1">
      <c r="A24" s="21">
        <v>21</v>
      </c>
      <c r="B24" s="215" t="s">
        <v>61</v>
      </c>
      <c r="C24" s="145">
        <v>40444</v>
      </c>
      <c r="D24" s="145">
        <v>40638</v>
      </c>
      <c r="E24" s="146">
        <v>4.8826077411470159E-2</v>
      </c>
      <c r="F24" s="146">
        <v>6.4604548240497106E-2</v>
      </c>
      <c r="G24" s="146">
        <v>6.1915545527589932E-2</v>
      </c>
      <c r="H24" s="146">
        <v>0.18343581113729313</v>
      </c>
      <c r="I24" s="146">
        <v>0.25339751379493736</v>
      </c>
      <c r="J24" s="147">
        <v>5.8321335423196174E-2</v>
      </c>
      <c r="K24" s="119">
        <v>1.2473596891573457E-2</v>
      </c>
    </row>
    <row r="25" spans="1:12" s="20" customFormat="1">
      <c r="A25" s="21">
        <v>22</v>
      </c>
      <c r="B25" s="69" t="s">
        <v>105</v>
      </c>
      <c r="C25" s="145">
        <v>40427</v>
      </c>
      <c r="D25" s="145">
        <v>40708</v>
      </c>
      <c r="E25" s="146">
        <v>4.4189577911859068E-2</v>
      </c>
      <c r="F25" s="146">
        <v>5.4687102430014178E-2</v>
      </c>
      <c r="G25" s="146">
        <v>9.3576964796480366E-2</v>
      </c>
      <c r="H25" s="146">
        <v>0.34343796727349485</v>
      </c>
      <c r="I25" s="146">
        <v>0.26279554222506829</v>
      </c>
      <c r="J25" s="147">
        <v>1.2580623348519411</v>
      </c>
      <c r="K25" s="119">
        <v>0.204332689885526</v>
      </c>
    </row>
    <row r="26" spans="1:12" s="20" customFormat="1">
      <c r="A26" s="21">
        <v>23</v>
      </c>
      <c r="B26" s="69" t="s">
        <v>59</v>
      </c>
      <c r="C26" s="145">
        <v>41026</v>
      </c>
      <c r="D26" s="145">
        <v>41242</v>
      </c>
      <c r="E26" s="146">
        <v>1.9401665308273364E-2</v>
      </c>
      <c r="F26" s="146">
        <v>-4.3890012606315754E-3</v>
      </c>
      <c r="G26" s="146">
        <v>-3.2529158609461484E-2</v>
      </c>
      <c r="H26" s="146">
        <v>0.15433289491706415</v>
      </c>
      <c r="I26" s="146">
        <v>0.12470876591599001</v>
      </c>
      <c r="J26" s="147">
        <v>0.37668884705802563</v>
      </c>
      <c r="K26" s="119">
        <v>0.11578937228527986</v>
      </c>
    </row>
    <row r="27" spans="1:12" s="20" customFormat="1">
      <c r="A27" s="21">
        <v>24</v>
      </c>
      <c r="B27" s="216" t="s">
        <v>106</v>
      </c>
      <c r="C27" s="145">
        <v>41127</v>
      </c>
      <c r="D27" s="145">
        <v>41332</v>
      </c>
      <c r="E27" s="146">
        <v>1.6018471233303355E-2</v>
      </c>
      <c r="F27" s="146">
        <v>3.0407224205295069E-2</v>
      </c>
      <c r="G27" s="146">
        <v>5.7065654383284592E-2</v>
      </c>
      <c r="H27" s="146">
        <v>0.25105443619595169</v>
      </c>
      <c r="I27" s="146">
        <v>0.17488662123259791</v>
      </c>
      <c r="J27" s="147">
        <v>0.66486254966887626</v>
      </c>
      <c r="K27" s="119">
        <v>0.2102497032877424</v>
      </c>
    </row>
    <row r="28" spans="1:12" s="20" customFormat="1" ht="15.75" thickBot="1">
      <c r="A28" s="143"/>
      <c r="B28" s="148" t="s">
        <v>107</v>
      </c>
      <c r="C28" s="149" t="s">
        <v>9</v>
      </c>
      <c r="D28" s="149" t="s">
        <v>9</v>
      </c>
      <c r="E28" s="150">
        <f>AVERAGE(E4:E27)</f>
        <v>-5.4412920570124694E-2</v>
      </c>
      <c r="F28" s="150">
        <f>AVERAGE(F4:F27)</f>
        <v>-8.4731665982160004E-2</v>
      </c>
      <c r="G28" s="150">
        <f>AVERAGE(G4:G27)</f>
        <v>-8.8541355099979652E-2</v>
      </c>
      <c r="H28" s="150">
        <f>AVERAGE(H4:H27)</f>
        <v>-2.056508089453371E-2</v>
      </c>
      <c r="I28" s="150">
        <f>AVERAGE(I4:I27)</f>
        <v>-4.1129589614881598E-3</v>
      </c>
      <c r="J28" s="149" t="s">
        <v>9</v>
      </c>
      <c r="K28" s="149" t="s">
        <v>9</v>
      </c>
      <c r="L28" s="151"/>
    </row>
    <row r="29" spans="1:12" s="20" customFormat="1">
      <c r="A29" s="180" t="s">
        <v>108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</row>
    <row r="30" spans="1:12" s="20" customFormat="1" ht="15" collapsed="1" thickBot="1">
      <c r="A30" s="175" t="s">
        <v>78</v>
      </c>
      <c r="B30" s="175"/>
      <c r="C30" s="175"/>
      <c r="D30" s="175"/>
      <c r="E30" s="175"/>
      <c r="F30" s="175"/>
      <c r="G30" s="175"/>
      <c r="H30" s="175"/>
      <c r="I30" s="163"/>
      <c r="J30" s="163"/>
      <c r="K30" s="163"/>
    </row>
    <row r="31" spans="1:12" s="20" customFormat="1" collapsed="1">
      <c r="E31" s="105"/>
      <c r="J31" s="19"/>
    </row>
    <row r="32" spans="1:12" s="20" customFormat="1" collapsed="1">
      <c r="E32" s="106"/>
      <c r="J32" s="19"/>
    </row>
    <row r="33" spans="5:10" s="20" customFormat="1">
      <c r="E33" s="105"/>
      <c r="F33" s="105"/>
      <c r="J33" s="19"/>
    </row>
    <row r="34" spans="5:10" s="20" customFormat="1" collapsed="1">
      <c r="E34" s="106"/>
      <c r="I34" s="106"/>
      <c r="J34" s="19"/>
    </row>
    <row r="35" spans="5:10" s="20" customFormat="1" collapsed="1"/>
    <row r="36" spans="5:10" s="20" customFormat="1" collapsed="1"/>
    <row r="37" spans="5:10" s="20" customFormat="1" collapsed="1"/>
    <row r="38" spans="5:10" s="20" customFormat="1" collapsed="1"/>
    <row r="39" spans="5:10" s="20" customFormat="1" collapsed="1"/>
    <row r="40" spans="5:10" s="20" customFormat="1" collapsed="1"/>
    <row r="41" spans="5:10" s="20" customFormat="1" collapsed="1"/>
    <row r="42" spans="5:10" s="20" customFormat="1" collapsed="1"/>
    <row r="43" spans="5:10" s="20" customFormat="1" collapsed="1"/>
    <row r="44" spans="5:10" s="20" customFormat="1" collapsed="1"/>
    <row r="45" spans="5:10" s="20" customFormat="1" collapsed="1"/>
    <row r="46" spans="5:10" s="20" customFormat="1" collapsed="1"/>
    <row r="47" spans="5:10" s="20" customFormat="1" collapsed="1"/>
    <row r="48" spans="5:10" s="20" customFormat="1"/>
    <row r="49" spans="3:8" s="20" customFormat="1"/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  <row r="64" spans="3:8" s="27" customFormat="1">
      <c r="C64" s="28"/>
      <c r="D64" s="28"/>
      <c r="E64" s="29"/>
      <c r="F64" s="29"/>
      <c r="G64" s="29"/>
      <c r="H64" s="29"/>
    </row>
    <row r="65" spans="3:8" s="27" customFormat="1">
      <c r="C65" s="28"/>
      <c r="D65" s="28"/>
      <c r="E65" s="29"/>
      <c r="F65" s="29"/>
      <c r="G65" s="29"/>
      <c r="H65" s="29"/>
    </row>
    <row r="66" spans="3:8" s="27" customFormat="1">
      <c r="C66" s="28"/>
      <c r="D66" s="28"/>
      <c r="E66" s="29"/>
      <c r="F66" s="29"/>
      <c r="G66" s="29"/>
      <c r="H66" s="29"/>
    </row>
    <row r="67" spans="3:8" s="27" customFormat="1">
      <c r="C67" s="28"/>
      <c r="D67" s="28"/>
      <c r="E67" s="29"/>
      <c r="F67" s="29"/>
      <c r="G67" s="29"/>
      <c r="H67" s="29"/>
    </row>
    <row r="68" spans="3:8" s="27" customFormat="1">
      <c r="C68" s="28"/>
      <c r="D68" s="28"/>
      <c r="E68" s="29"/>
      <c r="F68" s="29"/>
      <c r="G68" s="29"/>
      <c r="H68" s="29"/>
    </row>
    <row r="69" spans="3:8" s="27" customFormat="1">
      <c r="C69" s="28"/>
      <c r="D69" s="28"/>
      <c r="E69" s="29"/>
      <c r="F69" s="29"/>
      <c r="G69" s="29"/>
      <c r="H69" s="29"/>
    </row>
  </sheetData>
  <mergeCells count="5">
    <mergeCell ref="A30:H30"/>
    <mergeCell ref="A1:I1"/>
    <mergeCell ref="A2:A3"/>
    <mergeCell ref="E2:K2"/>
    <mergeCell ref="A29:K29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4"/>
  <sheetViews>
    <sheetView topLeftCell="A10" zoomScale="85" workbookViewId="0">
      <selection activeCell="B74" sqref="B74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82" t="s">
        <v>110</v>
      </c>
      <c r="B1" s="182"/>
      <c r="C1" s="182"/>
      <c r="D1" s="182"/>
      <c r="E1" s="182"/>
      <c r="F1" s="182"/>
      <c r="G1" s="182"/>
    </row>
    <row r="2" spans="1:8" ht="15.75" customHeight="1" thickBot="1">
      <c r="A2" s="210" t="s">
        <v>111</v>
      </c>
      <c r="B2" s="88"/>
      <c r="C2" s="183" t="s">
        <v>112</v>
      </c>
      <c r="D2" s="184"/>
      <c r="E2" s="183" t="s">
        <v>113</v>
      </c>
      <c r="F2" s="184"/>
      <c r="G2" s="89"/>
    </row>
    <row r="3" spans="1:8" ht="45.75" thickBot="1">
      <c r="A3" s="179"/>
      <c r="B3" s="217" t="s">
        <v>95</v>
      </c>
      <c r="C3" s="40" t="s">
        <v>114</v>
      </c>
      <c r="D3" s="33" t="s">
        <v>115</v>
      </c>
      <c r="E3" s="33" t="s">
        <v>116</v>
      </c>
      <c r="F3" s="33" t="s">
        <v>115</v>
      </c>
      <c r="G3" s="218" t="s">
        <v>117</v>
      </c>
    </row>
    <row r="4" spans="1:8" ht="15" customHeight="1">
      <c r="A4" s="21">
        <v>1</v>
      </c>
      <c r="B4" s="35" t="s">
        <v>61</v>
      </c>
      <c r="C4" s="36">
        <v>110.87234000000008</v>
      </c>
      <c r="D4" s="94">
        <v>7.0299164089122096E-2</v>
      </c>
      <c r="E4" s="37">
        <v>32</v>
      </c>
      <c r="F4" s="94">
        <v>2.0473448496481125E-2</v>
      </c>
      <c r="G4" s="38">
        <v>29.074703133393371</v>
      </c>
      <c r="H4" s="52"/>
    </row>
    <row r="5" spans="1:8" ht="14.25" customHeight="1">
      <c r="A5" s="21">
        <v>2</v>
      </c>
      <c r="B5" s="69" t="s">
        <v>66</v>
      </c>
      <c r="C5" s="36">
        <v>-3.9033000000000468</v>
      </c>
      <c r="D5" s="94">
        <v>-4.1588701391973787E-3</v>
      </c>
      <c r="E5" s="37">
        <v>3</v>
      </c>
      <c r="F5" s="94">
        <v>3.1512605042016808E-3</v>
      </c>
      <c r="G5" s="38">
        <v>2.9353942752100735</v>
      </c>
      <c r="H5" s="52"/>
    </row>
    <row r="6" spans="1:8">
      <c r="A6" s="21">
        <v>3</v>
      </c>
      <c r="B6" s="204" t="s">
        <v>65</v>
      </c>
      <c r="C6" s="36">
        <v>-23.915119999999995</v>
      </c>
      <c r="D6" s="94">
        <v>-2.2967128571414985E-2</v>
      </c>
      <c r="E6" s="37">
        <v>1</v>
      </c>
      <c r="F6" s="94">
        <v>1.6666666666666668E-3</v>
      </c>
      <c r="G6" s="38">
        <v>1.7186554333333732</v>
      </c>
    </row>
    <row r="7" spans="1:8">
      <c r="A7" s="21">
        <v>4</v>
      </c>
      <c r="B7" s="35" t="s">
        <v>68</v>
      </c>
      <c r="C7" s="36">
        <v>-46.47713000000001</v>
      </c>
      <c r="D7" s="94">
        <v>-5.7627832668743467E-2</v>
      </c>
      <c r="E7" s="37">
        <v>2</v>
      </c>
      <c r="F7" s="94">
        <v>1.4914243102162564E-3</v>
      </c>
      <c r="G7" s="38">
        <v>1.1886933780760216</v>
      </c>
    </row>
    <row r="8" spans="1:8">
      <c r="A8" s="21">
        <v>5</v>
      </c>
      <c r="B8" s="219" t="s">
        <v>105</v>
      </c>
      <c r="C8" s="36">
        <v>167.80346999999975</v>
      </c>
      <c r="D8" s="94">
        <v>4.4189577911855335E-2</v>
      </c>
      <c r="E8" s="37">
        <v>0</v>
      </c>
      <c r="F8" s="94">
        <v>0</v>
      </c>
      <c r="G8" s="38">
        <v>0</v>
      </c>
    </row>
    <row r="9" spans="1:8">
      <c r="A9" s="21">
        <v>6</v>
      </c>
      <c r="B9" s="35" t="s">
        <v>56</v>
      </c>
      <c r="C9" s="36">
        <v>74.143989999999761</v>
      </c>
      <c r="D9" s="94">
        <v>2.5654057274614284E-2</v>
      </c>
      <c r="E9" s="37">
        <v>0</v>
      </c>
      <c r="F9" s="94">
        <v>0</v>
      </c>
      <c r="G9" s="38">
        <v>0</v>
      </c>
    </row>
    <row r="10" spans="1:8" ht="15">
      <c r="A10" s="21">
        <v>7</v>
      </c>
      <c r="B10" s="220" t="s">
        <v>118</v>
      </c>
      <c r="C10" s="36">
        <v>71.862680000000168</v>
      </c>
      <c r="D10" s="94">
        <v>2.6426239075027638E-2</v>
      </c>
      <c r="E10" s="37">
        <v>0</v>
      </c>
      <c r="F10" s="94">
        <v>0</v>
      </c>
      <c r="G10" s="38">
        <v>0</v>
      </c>
      <c r="H10" s="52"/>
    </row>
    <row r="11" spans="1:8">
      <c r="A11" s="21">
        <v>8</v>
      </c>
      <c r="B11" s="221" t="s">
        <v>58</v>
      </c>
      <c r="C11" s="36">
        <v>61.556849999999628</v>
      </c>
      <c r="D11" s="94">
        <v>2.6359434957026709E-2</v>
      </c>
      <c r="E11" s="37">
        <v>0</v>
      </c>
      <c r="F11" s="94">
        <v>0</v>
      </c>
      <c r="G11" s="38">
        <v>0</v>
      </c>
    </row>
    <row r="12" spans="1:8">
      <c r="A12" s="21">
        <v>9</v>
      </c>
      <c r="B12" s="35" t="s">
        <v>54</v>
      </c>
      <c r="C12" s="36">
        <v>59.348758700000126</v>
      </c>
      <c r="D12" s="94">
        <v>1.6871682804273709E-2</v>
      </c>
      <c r="E12" s="37">
        <v>0</v>
      </c>
      <c r="F12" s="94">
        <v>0</v>
      </c>
      <c r="G12" s="38">
        <v>0</v>
      </c>
    </row>
    <row r="13" spans="1:8">
      <c r="A13" s="21">
        <v>10</v>
      </c>
      <c r="B13" s="35" t="s">
        <v>71</v>
      </c>
      <c r="C13" s="36">
        <v>4.8306000000000351</v>
      </c>
      <c r="D13" s="94">
        <v>9.7503722241837881E-3</v>
      </c>
      <c r="E13" s="37">
        <v>0</v>
      </c>
      <c r="F13" s="94">
        <v>0</v>
      </c>
      <c r="G13" s="38">
        <v>0</v>
      </c>
    </row>
    <row r="14" spans="1:8">
      <c r="A14" s="21">
        <v>11</v>
      </c>
      <c r="B14" s="35" t="s">
        <v>67</v>
      </c>
      <c r="C14" s="36">
        <v>1.599072200000053</v>
      </c>
      <c r="D14" s="94">
        <v>2.070810126044985E-3</v>
      </c>
      <c r="E14" s="37">
        <v>0</v>
      </c>
      <c r="F14" s="94">
        <v>0</v>
      </c>
      <c r="G14" s="38">
        <v>0</v>
      </c>
    </row>
    <row r="15" spans="1:8">
      <c r="A15" s="21">
        <v>12</v>
      </c>
      <c r="B15" s="35" t="s">
        <v>63</v>
      </c>
      <c r="C15" s="36">
        <v>-3.5140900000000843</v>
      </c>
      <c r="D15" s="94">
        <v>-3.1786896407376545E-3</v>
      </c>
      <c r="E15" s="37">
        <v>0</v>
      </c>
      <c r="F15" s="94">
        <v>0</v>
      </c>
      <c r="G15" s="38">
        <v>0</v>
      </c>
    </row>
    <row r="16" spans="1:8">
      <c r="A16" s="21">
        <v>13</v>
      </c>
      <c r="B16" s="35" t="s">
        <v>74</v>
      </c>
      <c r="C16" s="36">
        <v>-6.0227600000000088</v>
      </c>
      <c r="D16" s="94">
        <v>-2.2397631244584198E-2</v>
      </c>
      <c r="E16" s="37">
        <v>0</v>
      </c>
      <c r="F16" s="94">
        <v>0</v>
      </c>
      <c r="G16" s="38">
        <v>0</v>
      </c>
    </row>
    <row r="17" spans="1:8">
      <c r="A17" s="21">
        <v>14</v>
      </c>
      <c r="B17" s="35" t="s">
        <v>72</v>
      </c>
      <c r="C17" s="36">
        <v>-7.5271099999999862</v>
      </c>
      <c r="D17" s="94">
        <v>-1.581744559950991E-2</v>
      </c>
      <c r="E17" s="37">
        <v>0</v>
      </c>
      <c r="F17" s="94">
        <v>0</v>
      </c>
      <c r="G17" s="38">
        <v>0</v>
      </c>
    </row>
    <row r="18" spans="1:8">
      <c r="A18" s="21">
        <v>15</v>
      </c>
      <c r="B18" s="35" t="s">
        <v>69</v>
      </c>
      <c r="C18" s="36">
        <v>-32.893829999999959</v>
      </c>
      <c r="D18" s="94">
        <v>-5.6093822834928586E-2</v>
      </c>
      <c r="E18" s="37">
        <v>0</v>
      </c>
      <c r="F18" s="94">
        <v>0</v>
      </c>
      <c r="G18" s="38">
        <v>0</v>
      </c>
    </row>
    <row r="19" spans="1:8">
      <c r="A19" s="21">
        <v>16</v>
      </c>
      <c r="B19" s="35" t="s">
        <v>62</v>
      </c>
      <c r="C19" s="36">
        <v>-122.18063999999991</v>
      </c>
      <c r="D19" s="94">
        <v>-8.5256467877787775E-2</v>
      </c>
      <c r="E19" s="37">
        <v>-30</v>
      </c>
      <c r="F19" s="94">
        <v>-6.0471679096956257E-4</v>
      </c>
      <c r="G19" s="38">
        <v>-0.87550835920170822</v>
      </c>
    </row>
    <row r="20" spans="1:8">
      <c r="A20" s="21">
        <v>17</v>
      </c>
      <c r="B20" s="35" t="s">
        <v>60</v>
      </c>
      <c r="C20" s="36">
        <v>-38.423180000000166</v>
      </c>
      <c r="D20" s="94">
        <v>-1.999940308648435E-2</v>
      </c>
      <c r="E20" s="37">
        <v>-5000</v>
      </c>
      <c r="F20" s="94">
        <v>-1.7258012463736601E-3</v>
      </c>
      <c r="G20" s="38">
        <v>-3.22546445626045</v>
      </c>
    </row>
    <row r="21" spans="1:8" ht="13.5" customHeight="1">
      <c r="A21" s="21">
        <v>18</v>
      </c>
      <c r="B21" s="69" t="s">
        <v>64</v>
      </c>
      <c r="C21" s="36">
        <v>4.2362700000000189</v>
      </c>
      <c r="D21" s="94">
        <v>3.9595831217281831E-3</v>
      </c>
      <c r="E21" s="37">
        <v>-5</v>
      </c>
      <c r="F21" s="94">
        <v>-9.8619329388560158E-3</v>
      </c>
      <c r="G21" s="38">
        <v>-10.569563905325499</v>
      </c>
    </row>
    <row r="22" spans="1:8">
      <c r="A22" s="21">
        <v>19</v>
      </c>
      <c r="B22" s="69" t="s">
        <v>59</v>
      </c>
      <c r="C22" s="36">
        <v>27.537049899999982</v>
      </c>
      <c r="D22" s="94">
        <v>1.3858802994349573E-2</v>
      </c>
      <c r="E22" s="37">
        <v>-80</v>
      </c>
      <c r="F22" s="94">
        <v>-5.4373683137361514E-3</v>
      </c>
      <c r="G22" s="38">
        <v>-10.872862855977806</v>
      </c>
    </row>
    <row r="23" spans="1:8">
      <c r="A23" s="21">
        <v>20</v>
      </c>
      <c r="B23" s="222" t="s">
        <v>55</v>
      </c>
      <c r="C23" s="36">
        <v>-145.32274000000021</v>
      </c>
      <c r="D23" s="94">
        <v>-4.0976523192955853E-2</v>
      </c>
      <c r="E23" s="37">
        <v>-16</v>
      </c>
      <c r="F23" s="94">
        <v>-3.4086067319982955E-3</v>
      </c>
      <c r="G23" s="38">
        <v>-11.74827934311655</v>
      </c>
    </row>
    <row r="24" spans="1:8">
      <c r="A24" s="21">
        <v>21</v>
      </c>
      <c r="B24" s="69" t="s">
        <v>52</v>
      </c>
      <c r="C24" s="36">
        <v>-365.53847400000319</v>
      </c>
      <c r="D24" s="94">
        <v>-1.6962262344997484E-2</v>
      </c>
      <c r="E24" s="37">
        <v>-99</v>
      </c>
      <c r="F24" s="94">
        <v>-1.8958253542703946E-3</v>
      </c>
      <c r="G24" s="38">
        <v>-40.197982358719166</v>
      </c>
    </row>
    <row r="25" spans="1:8">
      <c r="A25" s="21">
        <v>22</v>
      </c>
      <c r="B25" s="223" t="s">
        <v>106</v>
      </c>
      <c r="C25" s="36">
        <v>-34.677050000000044</v>
      </c>
      <c r="D25" s="94">
        <v>-6.4519578315662893E-2</v>
      </c>
      <c r="E25" s="37">
        <v>-26</v>
      </c>
      <c r="F25" s="94">
        <v>-7.926829268292683E-2</v>
      </c>
      <c r="G25" s="38">
        <v>-42.863617500591999</v>
      </c>
    </row>
    <row r="26" spans="1:8">
      <c r="A26" s="21">
        <v>23</v>
      </c>
      <c r="B26" s="35" t="s">
        <v>75</v>
      </c>
      <c r="C26" s="36">
        <v>-3048.5036230999995</v>
      </c>
      <c r="D26" s="94">
        <v>-0.94743427968343785</v>
      </c>
      <c r="E26" s="37">
        <v>-3000</v>
      </c>
      <c r="F26" s="94">
        <v>-0.28697149416491297</v>
      </c>
      <c r="G26" s="38">
        <v>-69.449038702888856</v>
      </c>
    </row>
    <row r="27" spans="1:8">
      <c r="A27" s="21">
        <v>24</v>
      </c>
      <c r="B27" s="69" t="s">
        <v>73</v>
      </c>
      <c r="C27" s="36">
        <v>-340.80231000000003</v>
      </c>
      <c r="D27" s="94">
        <v>-0.45911503861174957</v>
      </c>
      <c r="E27" s="37">
        <v>-605</v>
      </c>
      <c r="F27" s="94">
        <v>-0.24355877616747182</v>
      </c>
      <c r="G27" s="38">
        <v>-129.71280871256036</v>
      </c>
    </row>
    <row r="28" spans="1:8" ht="15.75" thickBot="1">
      <c r="A28" s="87"/>
      <c r="B28" s="90" t="s">
        <v>76</v>
      </c>
      <c r="C28" s="91">
        <v>-3635.9102763000033</v>
      </c>
      <c r="D28" s="95">
        <v>-6.1279966161198546E-2</v>
      </c>
      <c r="E28" s="92">
        <v>-8823</v>
      </c>
      <c r="F28" s="95">
        <v>-2.8435954804139022E-3</v>
      </c>
      <c r="G28" s="93">
        <v>-284.59767997462956</v>
      </c>
      <c r="H28" s="52"/>
    </row>
    <row r="29" spans="1:8" ht="15" customHeight="1" thickBot="1">
      <c r="A29" s="181" t="s">
        <v>119</v>
      </c>
      <c r="B29" s="181"/>
      <c r="C29" s="181"/>
      <c r="D29" s="181"/>
      <c r="E29" s="181"/>
      <c r="F29" s="181"/>
      <c r="G29" s="181"/>
      <c r="H29" s="162"/>
    </row>
    <row r="48" spans="2:5" ht="15">
      <c r="B48" s="59"/>
      <c r="C48" s="60"/>
      <c r="D48" s="61"/>
      <c r="E48" s="62"/>
    </row>
    <row r="49" spans="2:6" ht="15">
      <c r="B49" s="59"/>
      <c r="C49" s="60"/>
      <c r="D49" s="61"/>
      <c r="E49" s="62"/>
    </row>
    <row r="50" spans="2:6" ht="15">
      <c r="B50" s="59"/>
      <c r="C50" s="60"/>
      <c r="D50" s="61"/>
      <c r="E50" s="62"/>
    </row>
    <row r="51" spans="2:6" ht="15">
      <c r="B51" s="59"/>
      <c r="C51" s="60"/>
      <c r="D51" s="61"/>
      <c r="E51" s="62"/>
    </row>
    <row r="52" spans="2:6" ht="15">
      <c r="B52" s="59"/>
      <c r="C52" s="60"/>
      <c r="D52" s="61"/>
      <c r="E52" s="62"/>
    </row>
    <row r="53" spans="2:6" ht="15">
      <c r="B53" s="59"/>
      <c r="C53" s="60"/>
      <c r="D53" s="61"/>
      <c r="E53" s="62"/>
    </row>
    <row r="54" spans="2:6" ht="15.75" thickBot="1">
      <c r="B54" s="77"/>
      <c r="C54" s="77"/>
      <c r="D54" s="77"/>
      <c r="E54" s="77"/>
    </row>
    <row r="57" spans="2:6" ht="14.25" customHeight="1"/>
    <row r="58" spans="2:6">
      <c r="F58" s="52"/>
    </row>
    <row r="60" spans="2:6">
      <c r="F60"/>
    </row>
    <row r="61" spans="2:6">
      <c r="F61"/>
    </row>
    <row r="62" spans="2:6" ht="30.75" thickBot="1">
      <c r="B62" s="40" t="s">
        <v>95</v>
      </c>
      <c r="C62" s="33" t="s">
        <v>120</v>
      </c>
      <c r="D62" s="33" t="s">
        <v>121</v>
      </c>
      <c r="E62" s="34" t="s">
        <v>122</v>
      </c>
      <c r="F62"/>
    </row>
    <row r="63" spans="2:6">
      <c r="B63" s="35" t="str">
        <f t="shared" ref="B63:D67" si="0">B4</f>
        <v>VSI</v>
      </c>
      <c r="C63" s="36">
        <f t="shared" si="0"/>
        <v>110.87234000000008</v>
      </c>
      <c r="D63" s="94">
        <f t="shared" si="0"/>
        <v>7.0299164089122096E-2</v>
      </c>
      <c r="E63" s="38">
        <f>G4</f>
        <v>29.074703133393371</v>
      </c>
    </row>
    <row r="64" spans="2:6">
      <c r="B64" s="35" t="str">
        <f t="shared" si="0"/>
        <v>TASK Resurs</v>
      </c>
      <c r="C64" s="36">
        <f t="shared" si="0"/>
        <v>-3.9033000000000468</v>
      </c>
      <c r="D64" s="94">
        <f t="shared" si="0"/>
        <v>-4.1588701391973787E-3</v>
      </c>
      <c r="E64" s="38">
        <f>G5</f>
        <v>2.9353942752100735</v>
      </c>
    </row>
    <row r="65" spans="2:5">
      <c r="B65" s="35" t="str">
        <f t="shared" si="0"/>
        <v>UNIVER.UA/Volodymyr Velykyi: Fond Zbalansovanyi</v>
      </c>
      <c r="C65" s="36">
        <f t="shared" si="0"/>
        <v>-23.915119999999995</v>
      </c>
      <c r="D65" s="94">
        <f t="shared" si="0"/>
        <v>-2.2967128571414985E-2</v>
      </c>
      <c r="E65" s="38">
        <f>G6</f>
        <v>1.7186554333333732</v>
      </c>
    </row>
    <row r="66" spans="2:5">
      <c r="B66" s="35" t="str">
        <f t="shared" si="0"/>
        <v>UNIVER.UA/Iaroslav Mudryi: Fond Aktsii</v>
      </c>
      <c r="C66" s="36">
        <f t="shared" si="0"/>
        <v>-46.47713000000001</v>
      </c>
      <c r="D66" s="94">
        <f t="shared" si="0"/>
        <v>-5.7627832668743467E-2</v>
      </c>
      <c r="E66" s="38">
        <f>G7</f>
        <v>1.1886933780760216</v>
      </c>
    </row>
    <row r="67" spans="2:5">
      <c r="B67" s="121" t="str">
        <f t="shared" si="0"/>
        <v xml:space="preserve">UNIVER.UA/Myhailo Grushevskyi: Fond Derzhavnyh Paperiv   </v>
      </c>
      <c r="C67" s="122">
        <f t="shared" si="0"/>
        <v>167.80346999999975</v>
      </c>
      <c r="D67" s="123">
        <f t="shared" si="0"/>
        <v>4.4189577911855335E-2</v>
      </c>
      <c r="E67" s="124">
        <f>G8</f>
        <v>0</v>
      </c>
    </row>
    <row r="68" spans="2:5">
      <c r="B68" s="120" t="str">
        <f t="shared" ref="B68:D71" si="1">B20</f>
        <v>OTP Fond Aktsii</v>
      </c>
      <c r="C68" s="36">
        <f t="shared" si="1"/>
        <v>-38.423180000000166</v>
      </c>
      <c r="D68" s="94">
        <f t="shared" si="1"/>
        <v>-1.999940308648435E-2</v>
      </c>
      <c r="E68" s="38">
        <f>G20</f>
        <v>-3.22546445626045</v>
      </c>
    </row>
    <row r="69" spans="2:5">
      <c r="B69" s="120" t="str">
        <f t="shared" si="1"/>
        <v xml:space="preserve">OTP Klasychnyi </v>
      </c>
      <c r="C69" s="36">
        <f t="shared" si="1"/>
        <v>4.2362700000000189</v>
      </c>
      <c r="D69" s="94">
        <f t="shared" si="1"/>
        <v>3.9595831217281831E-3</v>
      </c>
      <c r="E69" s="38">
        <f>G21</f>
        <v>-10.569563905325499</v>
      </c>
    </row>
    <row r="70" spans="2:5">
      <c r="B70" s="120" t="str">
        <f t="shared" si="1"/>
        <v>KINTO-Kaznacheyskyi</v>
      </c>
      <c r="C70" s="36">
        <f t="shared" si="1"/>
        <v>27.537049899999982</v>
      </c>
      <c r="D70" s="94">
        <f t="shared" si="1"/>
        <v>1.3858802994349573E-2</v>
      </c>
      <c r="E70" s="38">
        <f>G22</f>
        <v>-10.872862855977806</v>
      </c>
    </row>
    <row r="71" spans="2:5">
      <c r="B71" s="120" t="str">
        <f t="shared" si="1"/>
        <v>KINTO-Ekviti</v>
      </c>
      <c r="C71" s="36">
        <f t="shared" si="1"/>
        <v>-145.32274000000021</v>
      </c>
      <c r="D71" s="94">
        <f t="shared" si="1"/>
        <v>-4.0976523192955853E-2</v>
      </c>
      <c r="E71" s="38">
        <f>G23</f>
        <v>-11.74827934311655</v>
      </c>
    </row>
    <row r="72" spans="2:5">
      <c r="B72" s="120" t="str">
        <f>B24</f>
        <v>KINTO-Klasychnyi</v>
      </c>
      <c r="C72" s="36">
        <f>C24</f>
        <v>-365.53847400000319</v>
      </c>
      <c r="D72" s="94">
        <f>D24</f>
        <v>-1.6962262344997484E-2</v>
      </c>
      <c r="E72" s="38">
        <f>G24</f>
        <v>-40.197982358719166</v>
      </c>
    </row>
    <row r="73" spans="2:5">
      <c r="B73" s="131" t="s">
        <v>79</v>
      </c>
      <c r="C73" s="132">
        <f>C28-SUM(C63:C72)</f>
        <v>-3322.7794621999992</v>
      </c>
      <c r="D73" s="133"/>
      <c r="E73" s="132">
        <f>G28-SUM(E63:E72)</f>
        <v>-242.90097327524293</v>
      </c>
    </row>
    <row r="74" spans="2:5" ht="15">
      <c r="B74" s="129" t="s">
        <v>76</v>
      </c>
      <c r="C74" s="130">
        <f>SUM(C63:C73)</f>
        <v>-3635.9102763000028</v>
      </c>
      <c r="D74" s="130"/>
      <c r="E74" s="130">
        <f>SUM(E63:E73)</f>
        <v>-284.59767997462956</v>
      </c>
    </row>
  </sheetData>
  <mergeCells count="5">
    <mergeCell ref="A29:G29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4"/>
  <sheetViews>
    <sheetView zoomScale="80" workbookViewId="0">
      <selection activeCell="A27" sqref="A27:A3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5" t="s">
        <v>95</v>
      </c>
      <c r="B1" s="66" t="s">
        <v>123</v>
      </c>
      <c r="C1" s="10"/>
    </row>
    <row r="2" spans="1:3" ht="14.25">
      <c r="A2" s="35" t="s">
        <v>75</v>
      </c>
      <c r="B2" s="161">
        <v>-0.92627823447956437</v>
      </c>
      <c r="C2" s="10"/>
    </row>
    <row r="3" spans="1:3" ht="14.25">
      <c r="A3" s="35" t="s">
        <v>73</v>
      </c>
      <c r="B3" s="139">
        <v>-0.28496101964424947</v>
      </c>
      <c r="C3" s="10"/>
    </row>
    <row r="4" spans="1:3" ht="14.25">
      <c r="A4" s="204" t="s">
        <v>62</v>
      </c>
      <c r="B4" s="139">
        <v>-8.4702972396482723E-2</v>
      </c>
      <c r="C4" s="10"/>
    </row>
    <row r="5" spans="1:3" ht="14.25">
      <c r="A5" s="35" t="s">
        <v>68</v>
      </c>
      <c r="B5" s="140">
        <v>-5.9031216387776753E-2</v>
      </c>
      <c r="C5" s="10"/>
    </row>
    <row r="6" spans="1:3" ht="14.25">
      <c r="A6" s="35" t="s">
        <v>69</v>
      </c>
      <c r="B6" s="140">
        <v>-5.6093822834950124E-2</v>
      </c>
      <c r="C6" s="10"/>
    </row>
    <row r="7" spans="1:3" ht="14.25">
      <c r="A7" s="222" t="s">
        <v>55</v>
      </c>
      <c r="B7" s="140">
        <v>-3.769640869330726E-2</v>
      </c>
      <c r="C7" s="10"/>
    </row>
    <row r="8" spans="1:3" ht="14.25">
      <c r="A8" s="204" t="s">
        <v>65</v>
      </c>
      <c r="B8" s="140">
        <v>-2.4592807226033075E-2</v>
      </c>
      <c r="C8" s="10"/>
    </row>
    <row r="9" spans="1:3" ht="14.25">
      <c r="A9" s="134" t="s">
        <v>124</v>
      </c>
      <c r="B9" s="140">
        <v>-2.2397631244621796E-2</v>
      </c>
      <c r="C9" s="10"/>
    </row>
    <row r="10" spans="1:3" ht="14.25">
      <c r="A10" s="69" t="s">
        <v>60</v>
      </c>
      <c r="B10" s="140">
        <v>-1.8305192964959693E-2</v>
      </c>
      <c r="C10" s="10"/>
    </row>
    <row r="11" spans="1:3" ht="14.25">
      <c r="A11" s="35" t="s">
        <v>72</v>
      </c>
      <c r="B11" s="140">
        <v>-1.5817445599510704E-2</v>
      </c>
      <c r="C11" s="10"/>
    </row>
    <row r="12" spans="1:3" ht="14.25">
      <c r="A12" s="134" t="s">
        <v>125</v>
      </c>
      <c r="B12" s="140">
        <v>-1.5095054577755729E-2</v>
      </c>
      <c r="C12" s="10"/>
    </row>
    <row r="13" spans="1:3" ht="14.25">
      <c r="A13" s="69" t="s">
        <v>66</v>
      </c>
      <c r="B13" s="141">
        <v>-7.287166882233187E-3</v>
      </c>
      <c r="C13" s="10"/>
    </row>
    <row r="14" spans="1:3" ht="14.25">
      <c r="A14" s="135" t="s">
        <v>126</v>
      </c>
      <c r="B14" s="141">
        <v>-3.1786896407191012E-3</v>
      </c>
      <c r="C14" s="10"/>
    </row>
    <row r="15" spans="1:3" ht="14.25">
      <c r="A15" s="134" t="s">
        <v>67</v>
      </c>
      <c r="B15" s="140">
        <v>2.0708101260376033E-3</v>
      </c>
      <c r="C15" s="10"/>
    </row>
    <row r="16" spans="1:3" ht="14.25">
      <c r="A16" s="35" t="s">
        <v>71</v>
      </c>
      <c r="B16" s="140">
        <v>9.7503722241736313E-3</v>
      </c>
      <c r="C16" s="10"/>
    </row>
    <row r="17" spans="1:3" ht="14.25">
      <c r="A17" s="69" t="s">
        <v>64</v>
      </c>
      <c r="B17" s="140">
        <v>1.3959180563102525E-2</v>
      </c>
      <c r="C17" s="10"/>
    </row>
    <row r="18" spans="1:3" ht="14.25">
      <c r="A18" s="223" t="s">
        <v>106</v>
      </c>
      <c r="B18" s="140">
        <v>1.6018471233303355E-2</v>
      </c>
      <c r="C18" s="10"/>
    </row>
    <row r="19" spans="1:3" ht="14.25">
      <c r="A19" s="35" t="s">
        <v>54</v>
      </c>
      <c r="B19" s="140">
        <v>1.6871682804274757E-2</v>
      </c>
      <c r="C19" s="10"/>
    </row>
    <row r="20" spans="1:3" ht="14.25">
      <c r="A20" s="204" t="s">
        <v>59</v>
      </c>
      <c r="B20" s="140">
        <v>1.9401665308273364E-2</v>
      </c>
      <c r="C20" s="10"/>
    </row>
    <row r="21" spans="1:3" ht="14.25">
      <c r="A21" s="35" t="s">
        <v>56</v>
      </c>
      <c r="B21" s="140">
        <v>2.5654057274607789E-2</v>
      </c>
      <c r="C21" s="10"/>
    </row>
    <row r="22" spans="1:3" ht="14.25">
      <c r="A22" s="221" t="s">
        <v>58</v>
      </c>
      <c r="B22" s="139">
        <v>2.6359434957036632E-2</v>
      </c>
      <c r="C22" s="10"/>
    </row>
    <row r="23" spans="1:3" ht="15">
      <c r="A23" s="220" t="s">
        <v>118</v>
      </c>
      <c r="B23" s="139">
        <v>2.6426239075032498E-2</v>
      </c>
      <c r="C23" s="10"/>
    </row>
    <row r="24" spans="1:3" ht="14.25">
      <c r="A24" s="219" t="s">
        <v>105</v>
      </c>
      <c r="B24" s="139">
        <v>4.4189577911859068E-2</v>
      </c>
      <c r="C24" s="10"/>
    </row>
    <row r="25" spans="1:3" ht="14.25">
      <c r="A25" s="204" t="s">
        <v>61</v>
      </c>
      <c r="B25" s="139">
        <v>4.8826077411470159E-2</v>
      </c>
      <c r="C25" s="10"/>
    </row>
    <row r="26" spans="1:3" ht="14.25">
      <c r="A26" s="196" t="s">
        <v>127</v>
      </c>
      <c r="B26" s="139">
        <v>-5.4412920570124701E-2</v>
      </c>
      <c r="C26" s="10"/>
    </row>
    <row r="27" spans="1:3" ht="14.25">
      <c r="A27" s="144" t="s">
        <v>22</v>
      </c>
      <c r="B27" s="139">
        <v>-9.0743394279818812E-2</v>
      </c>
      <c r="C27" s="10"/>
    </row>
    <row r="28" spans="1:3" ht="14.25">
      <c r="A28" s="144" t="s">
        <v>21</v>
      </c>
      <c r="B28" s="139">
        <v>-9.6648842538775703E-2</v>
      </c>
      <c r="C28" s="57"/>
    </row>
    <row r="29" spans="1:3" ht="14.25">
      <c r="A29" s="144" t="s">
        <v>128</v>
      </c>
      <c r="B29" s="139">
        <v>4.4744098396350962E-2</v>
      </c>
      <c r="C29" s="9"/>
    </row>
    <row r="30" spans="1:3" ht="14.25">
      <c r="A30" s="144" t="s">
        <v>129</v>
      </c>
      <c r="B30" s="139">
        <v>7.0934359498021848E-2</v>
      </c>
      <c r="C30" s="72"/>
    </row>
    <row r="31" spans="1:3" ht="14.25">
      <c r="A31" s="144" t="s">
        <v>130</v>
      </c>
      <c r="B31" s="139">
        <v>2.0547945205479451E-2</v>
      </c>
      <c r="C31" s="10"/>
    </row>
    <row r="32" spans="1:3" ht="15" thickBot="1">
      <c r="A32" s="224" t="s">
        <v>131</v>
      </c>
      <c r="B32" s="142">
        <v>8.1496826667103672E-2</v>
      </c>
      <c r="C32" s="10"/>
    </row>
    <row r="33" spans="2:3">
      <c r="B33" s="10"/>
      <c r="C33" s="10"/>
    </row>
    <row r="34" spans="2:3">
      <c r="C34" s="10"/>
    </row>
    <row r="35" spans="2:3">
      <c r="B35" s="10"/>
      <c r="C35" s="10"/>
    </row>
    <row r="36" spans="2:3">
      <c r="C36" s="10"/>
    </row>
    <row r="37" spans="2:3">
      <c r="B37" s="10"/>
    </row>
    <row r="38" spans="2:3">
      <c r="B38" s="10"/>
    </row>
    <row r="39" spans="2:3">
      <c r="B39" s="10"/>
    </row>
    <row r="40" spans="2:3">
      <c r="B40" s="10"/>
    </row>
    <row r="41" spans="2:3">
      <c r="B41" s="10"/>
    </row>
    <row r="42" spans="2:3">
      <c r="B42" s="10"/>
    </row>
    <row r="43" spans="2:3">
      <c r="B43" s="10"/>
    </row>
    <row r="44" spans="2:3">
      <c r="B44" s="10"/>
    </row>
    <row r="45" spans="2:3">
      <c r="B45" s="10"/>
    </row>
    <row r="46" spans="2:3">
      <c r="B46" s="10"/>
    </row>
    <row r="47" spans="2:3">
      <c r="B47" s="10"/>
    </row>
    <row r="48" spans="2:3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11"/>
  <sheetViews>
    <sheetView zoomScale="85" workbookViewId="0">
      <selection activeCell="I9" sqref="I9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70" t="s">
        <v>132</v>
      </c>
      <c r="B1" s="170"/>
      <c r="C1" s="170"/>
      <c r="D1" s="170"/>
      <c r="E1" s="170"/>
      <c r="F1" s="170"/>
      <c r="G1" s="170"/>
      <c r="H1" s="170"/>
      <c r="I1" s="170"/>
      <c r="J1" s="170"/>
      <c r="K1" s="13"/>
      <c r="L1" s="14"/>
      <c r="M1" s="14"/>
    </row>
    <row r="2" spans="1:13" ht="45.75" thickBot="1">
      <c r="A2" s="15" t="s">
        <v>111</v>
      </c>
      <c r="B2" s="15" t="s">
        <v>95</v>
      </c>
      <c r="C2" s="42" t="s">
        <v>133</v>
      </c>
      <c r="D2" s="42" t="s">
        <v>134</v>
      </c>
      <c r="E2" s="42" t="s">
        <v>45</v>
      </c>
      <c r="F2" s="42" t="s">
        <v>46</v>
      </c>
      <c r="G2" s="42" t="s">
        <v>47</v>
      </c>
      <c r="H2" s="42" t="s">
        <v>48</v>
      </c>
      <c r="I2" s="17" t="s">
        <v>49</v>
      </c>
      <c r="J2" s="18" t="s">
        <v>50</v>
      </c>
    </row>
    <row r="3" spans="1:13">
      <c r="A3" s="21">
        <v>1</v>
      </c>
      <c r="B3" s="69" t="s">
        <v>135</v>
      </c>
      <c r="C3" s="226" t="s">
        <v>143</v>
      </c>
      <c r="D3" s="227" t="s">
        <v>144</v>
      </c>
      <c r="E3" s="82">
        <v>8974800.4000000004</v>
      </c>
      <c r="F3" s="83">
        <v>32163</v>
      </c>
      <c r="G3" s="82">
        <v>279.04114665920468</v>
      </c>
      <c r="H3" s="51">
        <v>100</v>
      </c>
      <c r="I3" s="208" t="s">
        <v>146</v>
      </c>
      <c r="J3" s="84" t="s">
        <v>10</v>
      </c>
    </row>
    <row r="4" spans="1:13" ht="14.25" customHeight="1">
      <c r="A4" s="21">
        <v>2</v>
      </c>
      <c r="B4" s="81" t="s">
        <v>136</v>
      </c>
      <c r="C4" s="226" t="s">
        <v>143</v>
      </c>
      <c r="D4" s="227" t="s">
        <v>144</v>
      </c>
      <c r="E4" s="82">
        <v>2388835.1800000002</v>
      </c>
      <c r="F4" s="83">
        <v>45056</v>
      </c>
      <c r="G4" s="82">
        <v>53.019246715198868</v>
      </c>
      <c r="H4" s="80">
        <v>100</v>
      </c>
      <c r="I4" s="81" t="s">
        <v>147</v>
      </c>
      <c r="J4" s="84" t="s">
        <v>2</v>
      </c>
    </row>
    <row r="5" spans="1:13">
      <c r="A5" s="21">
        <v>3</v>
      </c>
      <c r="B5" s="204" t="s">
        <v>137</v>
      </c>
      <c r="C5" s="226" t="s">
        <v>143</v>
      </c>
      <c r="D5" s="108" t="s">
        <v>145</v>
      </c>
      <c r="E5" s="82">
        <v>1691795.89</v>
      </c>
      <c r="F5" s="83">
        <v>56699</v>
      </c>
      <c r="G5" s="82">
        <v>29.838196264484381</v>
      </c>
      <c r="H5" s="51">
        <v>100</v>
      </c>
      <c r="I5" s="208" t="s">
        <v>148</v>
      </c>
      <c r="J5" s="84" t="s">
        <v>5</v>
      </c>
    </row>
    <row r="6" spans="1:13">
      <c r="A6" s="21">
        <v>4</v>
      </c>
      <c r="B6" s="204" t="s">
        <v>138</v>
      </c>
      <c r="C6" s="226" t="s">
        <v>143</v>
      </c>
      <c r="D6" s="108" t="s">
        <v>145</v>
      </c>
      <c r="E6" s="82">
        <v>1268683.1702000001</v>
      </c>
      <c r="F6" s="83">
        <v>2940</v>
      </c>
      <c r="G6" s="82">
        <v>431.52488782312929</v>
      </c>
      <c r="H6" s="51">
        <v>1000</v>
      </c>
      <c r="I6" s="204" t="s">
        <v>149</v>
      </c>
      <c r="J6" s="84" t="s">
        <v>0</v>
      </c>
    </row>
    <row r="7" spans="1:13">
      <c r="A7" s="21">
        <v>5</v>
      </c>
      <c r="B7" s="81" t="s">
        <v>139</v>
      </c>
      <c r="C7" s="226" t="s">
        <v>143</v>
      </c>
      <c r="D7" s="227" t="s">
        <v>144</v>
      </c>
      <c r="E7" s="82">
        <v>1190844.32</v>
      </c>
      <c r="F7" s="83">
        <v>784</v>
      </c>
      <c r="G7" s="82">
        <v>1518.934081632653</v>
      </c>
      <c r="H7" s="51">
        <v>1000</v>
      </c>
      <c r="I7" s="81" t="s">
        <v>150</v>
      </c>
      <c r="J7" s="84" t="s">
        <v>17</v>
      </c>
    </row>
    <row r="8" spans="1:13" s="43" customFormat="1" collapsed="1">
      <c r="A8" s="21">
        <v>6</v>
      </c>
      <c r="B8" s="69" t="s">
        <v>140</v>
      </c>
      <c r="C8" s="226" t="s">
        <v>143</v>
      </c>
      <c r="D8" s="227" t="s">
        <v>144</v>
      </c>
      <c r="E8" s="82">
        <v>714110.42</v>
      </c>
      <c r="F8" s="83">
        <v>910</v>
      </c>
      <c r="G8" s="82">
        <v>784.73672527472536</v>
      </c>
      <c r="H8" s="51">
        <v>1000</v>
      </c>
      <c r="I8" s="208" t="s">
        <v>151</v>
      </c>
      <c r="J8" s="84" t="s">
        <v>6</v>
      </c>
    </row>
    <row r="9" spans="1:13" s="43" customFormat="1">
      <c r="A9" s="21">
        <v>7</v>
      </c>
      <c r="B9" s="225" t="s">
        <v>141</v>
      </c>
      <c r="C9" s="226" t="s">
        <v>143</v>
      </c>
      <c r="D9" s="227" t="s">
        <v>144</v>
      </c>
      <c r="E9" s="82">
        <v>625920.46</v>
      </c>
      <c r="F9" s="83">
        <v>679</v>
      </c>
      <c r="G9" s="82">
        <v>921.82689248895429</v>
      </c>
      <c r="H9" s="51">
        <v>1000</v>
      </c>
      <c r="I9" s="204" t="s">
        <v>152</v>
      </c>
      <c r="J9" s="84" t="s">
        <v>7</v>
      </c>
    </row>
    <row r="10" spans="1:13" ht="15.75" customHeight="1" thickBot="1">
      <c r="A10" s="171" t="s">
        <v>76</v>
      </c>
      <c r="B10" s="172"/>
      <c r="C10" s="109" t="s">
        <v>9</v>
      </c>
      <c r="D10" s="109" t="s">
        <v>9</v>
      </c>
      <c r="E10" s="96">
        <f>SUM(E3:E9)</f>
        <v>16854989.8402</v>
      </c>
      <c r="F10" s="97">
        <f>SUM(F3:F9)</f>
        <v>139231</v>
      </c>
      <c r="G10" s="109" t="s">
        <v>9</v>
      </c>
      <c r="H10" s="109" t="s">
        <v>9</v>
      </c>
      <c r="I10" s="109" t="s">
        <v>9</v>
      </c>
      <c r="J10" s="110" t="s">
        <v>9</v>
      </c>
    </row>
    <row r="11" spans="1:13">
      <c r="A11" s="174" t="s">
        <v>142</v>
      </c>
      <c r="B11" s="174"/>
      <c r="C11" s="174"/>
      <c r="D11" s="174"/>
      <c r="E11" s="174"/>
      <c r="F11" s="174"/>
      <c r="G11" s="174"/>
      <c r="H11" s="174"/>
    </row>
  </sheetData>
  <mergeCells count="3">
    <mergeCell ref="A1:J1"/>
    <mergeCell ref="A10:B10"/>
    <mergeCell ref="A11:H11"/>
  </mergeCells>
  <phoneticPr fontId="11" type="noConversion"/>
  <hyperlinks>
    <hyperlink ref="J5" r:id="rId1" display="http://am.concorde.ua/"/>
    <hyperlink ref="J7" r:id="rId2" display="http://www.dragon-am.com/"/>
    <hyperlink ref="J8" r:id="rId3" display="http://otpcapital.com.ua/"/>
    <hyperlink ref="J3" r:id="rId4"/>
    <hyperlink ref="J10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2"/>
  <sheetViews>
    <sheetView zoomScale="85" workbookViewId="0">
      <selection activeCell="I7" sqref="I7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0" t="s">
        <v>154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1" customFormat="1" ht="15.75" customHeight="1" thickBot="1">
      <c r="A2" s="210" t="s">
        <v>43</v>
      </c>
      <c r="B2" s="100"/>
      <c r="C2" s="101"/>
      <c r="D2" s="102"/>
      <c r="E2" s="179" t="s">
        <v>94</v>
      </c>
      <c r="F2" s="179"/>
      <c r="G2" s="179"/>
      <c r="H2" s="179"/>
      <c r="I2" s="179"/>
      <c r="J2" s="179"/>
      <c r="K2" s="179"/>
    </row>
    <row r="3" spans="1:11" customFormat="1" ht="64.5" thickBot="1">
      <c r="A3" s="210"/>
      <c r="B3" s="211" t="s">
        <v>95</v>
      </c>
      <c r="C3" s="212" t="s">
        <v>96</v>
      </c>
      <c r="D3" s="212" t="s">
        <v>97</v>
      </c>
      <c r="E3" s="213" t="s">
        <v>98</v>
      </c>
      <c r="F3" s="213" t="s">
        <v>99</v>
      </c>
      <c r="G3" s="17" t="s">
        <v>153</v>
      </c>
      <c r="H3" s="17" t="s">
        <v>101</v>
      </c>
      <c r="I3" s="17" t="s">
        <v>102</v>
      </c>
      <c r="J3" s="214" t="s">
        <v>103</v>
      </c>
      <c r="K3" s="214" t="s">
        <v>104</v>
      </c>
    </row>
    <row r="4" spans="1:11" customFormat="1" collapsed="1">
      <c r="A4" s="21">
        <v>1</v>
      </c>
      <c r="B4" s="69" t="s">
        <v>155</v>
      </c>
      <c r="C4" s="103">
        <v>38441</v>
      </c>
      <c r="D4" s="103">
        <v>38625</v>
      </c>
      <c r="E4" s="98">
        <v>-6.5887565045168461E-3</v>
      </c>
      <c r="F4" s="98">
        <v>-1.5967515758272932E-2</v>
      </c>
      <c r="G4" s="98">
        <v>-3.3760126527438761E-2</v>
      </c>
      <c r="H4" s="98">
        <v>-7.7225694179947402E-2</v>
      </c>
      <c r="I4" s="98">
        <v>-3.8324193870763912E-2</v>
      </c>
      <c r="J4" s="104">
        <v>-7.8173107511046669E-2</v>
      </c>
      <c r="K4" s="159">
        <v>-8.0365729328203406E-3</v>
      </c>
    </row>
    <row r="5" spans="1:11" customFormat="1" collapsed="1">
      <c r="A5" s="21">
        <v>2</v>
      </c>
      <c r="B5" s="144" t="s">
        <v>135</v>
      </c>
      <c r="C5" s="103">
        <v>38862</v>
      </c>
      <c r="D5" s="103">
        <v>38958</v>
      </c>
      <c r="E5" s="98">
        <v>-9.2860937656879305E-2</v>
      </c>
      <c r="F5" s="98">
        <v>-0.15040587876852229</v>
      </c>
      <c r="G5" s="98">
        <v>-0.17699742065187218</v>
      </c>
      <c r="H5" s="98">
        <v>-5.5584546534995671E-2</v>
      </c>
      <c r="I5" s="98">
        <v>-7.0437258911588252E-2</v>
      </c>
      <c r="J5" s="104">
        <v>1.7904114665920492</v>
      </c>
      <c r="K5" s="160">
        <v>0.11833619978652021</v>
      </c>
    </row>
    <row r="6" spans="1:11" customFormat="1">
      <c r="A6" s="21">
        <v>3</v>
      </c>
      <c r="B6" s="144" t="s">
        <v>156</v>
      </c>
      <c r="C6" s="103">
        <v>39048</v>
      </c>
      <c r="D6" s="103">
        <v>39140</v>
      </c>
      <c r="E6" s="98">
        <v>-2.3256692158737713E-2</v>
      </c>
      <c r="F6" s="98">
        <v>-7.7710624212613211E-2</v>
      </c>
      <c r="G6" s="98">
        <v>-0.10698295300794702</v>
      </c>
      <c r="H6" s="98">
        <v>-0.21300372977606519</v>
      </c>
      <c r="I6" s="98">
        <v>-0.14803160736449628</v>
      </c>
      <c r="J6" s="104">
        <v>-0.5684751121768612</v>
      </c>
      <c r="K6" s="160">
        <v>-9.2317318011787886E-2</v>
      </c>
    </row>
    <row r="7" spans="1:11" customFormat="1">
      <c r="A7" s="21">
        <v>4</v>
      </c>
      <c r="B7" s="25" t="s">
        <v>139</v>
      </c>
      <c r="C7" s="103">
        <v>39100</v>
      </c>
      <c r="D7" s="103">
        <v>39268</v>
      </c>
      <c r="E7" s="98">
        <v>0.14070300821921333</v>
      </c>
      <c r="F7" s="98">
        <v>0.10742043638295362</v>
      </c>
      <c r="G7" s="98">
        <v>9.3108352703670461E-2</v>
      </c>
      <c r="H7" s="98" t="s">
        <v>109</v>
      </c>
      <c r="I7" s="98" t="s">
        <v>109</v>
      </c>
      <c r="J7" s="104">
        <v>0.51893408163264465</v>
      </c>
      <c r="K7" s="160">
        <v>5.1486707505008722E-2</v>
      </c>
    </row>
    <row r="8" spans="1:11" customFormat="1">
      <c r="A8" s="21">
        <v>5</v>
      </c>
      <c r="B8" s="25" t="s">
        <v>136</v>
      </c>
      <c r="C8" s="103">
        <v>39269</v>
      </c>
      <c r="D8" s="103">
        <v>39420</v>
      </c>
      <c r="E8" s="98" t="s">
        <v>109</v>
      </c>
      <c r="F8" s="98" t="s">
        <v>109</v>
      </c>
      <c r="G8" s="98">
        <v>-9.9331618384805864E-3</v>
      </c>
      <c r="H8" s="98">
        <v>-2.5199237555782017E-2</v>
      </c>
      <c r="I8" s="98">
        <v>-2.1407140191618601E-2</v>
      </c>
      <c r="J8" s="104">
        <v>-0.46980753284801491</v>
      </c>
      <c r="K8" s="160">
        <v>-7.7087645656300996E-2</v>
      </c>
    </row>
    <row r="9" spans="1:11" customFormat="1">
      <c r="A9" s="21">
        <v>6</v>
      </c>
      <c r="B9" s="225" t="s">
        <v>140</v>
      </c>
      <c r="C9" s="103">
        <v>39647</v>
      </c>
      <c r="D9" s="103">
        <v>39861</v>
      </c>
      <c r="E9" s="98">
        <v>-2.7214029447785837E-2</v>
      </c>
      <c r="F9" s="98">
        <v>-9.0592396482799264E-2</v>
      </c>
      <c r="G9" s="98">
        <v>-0.16754822772951672</v>
      </c>
      <c r="H9" s="98">
        <v>-0.12895485324352784</v>
      </c>
      <c r="I9" s="98">
        <v>-0.10539217157037239</v>
      </c>
      <c r="J9" s="104">
        <v>-0.21526327472527773</v>
      </c>
      <c r="K9" s="160">
        <v>-3.5526336981051787E-2</v>
      </c>
    </row>
    <row r="10" spans="1:11" customFormat="1">
      <c r="A10" s="21">
        <v>7</v>
      </c>
      <c r="B10" s="228" t="s">
        <v>137</v>
      </c>
      <c r="C10" s="103">
        <v>40253</v>
      </c>
      <c r="D10" s="103">
        <v>40445</v>
      </c>
      <c r="E10" s="98">
        <v>-4.7783893990341109E-2</v>
      </c>
      <c r="F10" s="98">
        <v>-0.13437934277599994</v>
      </c>
      <c r="G10" s="98">
        <v>-0.20911767183039298</v>
      </c>
      <c r="H10" s="98">
        <v>-0.25405524012751024</v>
      </c>
      <c r="I10" s="98">
        <v>-0.18212072524884448</v>
      </c>
      <c r="J10" s="104">
        <v>-0.70161803735515949</v>
      </c>
      <c r="K10" s="160">
        <v>-0.21106380117396417</v>
      </c>
    </row>
    <row r="11" spans="1:11" ht="15.75" thickBot="1">
      <c r="A11" s="143"/>
      <c r="B11" s="229" t="s">
        <v>107</v>
      </c>
      <c r="C11" s="149" t="s">
        <v>9</v>
      </c>
      <c r="D11" s="149" t="s">
        <v>9</v>
      </c>
      <c r="E11" s="150">
        <f>AVERAGE(E4:E10)</f>
        <v>-9.500216923174579E-3</v>
      </c>
      <c r="F11" s="150">
        <f>AVERAGE(F4:F10)</f>
        <v>-6.0272553602542335E-2</v>
      </c>
      <c r="G11" s="150">
        <f>AVERAGE(G4:G10)</f>
        <v>-8.7318744125996828E-2</v>
      </c>
      <c r="H11" s="150">
        <f>AVERAGE(H4:H10)</f>
        <v>-0.12567055023630472</v>
      </c>
      <c r="I11" s="150">
        <f>AVERAGE(I4:I10)</f>
        <v>-9.4285516192947325E-2</v>
      </c>
      <c r="J11" s="149" t="s">
        <v>9</v>
      </c>
      <c r="K11" s="149" t="s">
        <v>9</v>
      </c>
    </row>
    <row r="12" spans="1:11">
      <c r="A12" s="187" t="s">
        <v>108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</row>
    <row r="13" spans="1:11" ht="15" thickBot="1">
      <c r="A13" s="185" t="s">
        <v>78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115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1" spans="2:9">
      <c r="B21" s="27"/>
      <c r="C21" s="28"/>
      <c r="D21" s="28"/>
      <c r="E21" s="27"/>
      <c r="F21" s="27"/>
      <c r="G21" s="27"/>
      <c r="H21" s="27"/>
      <c r="I21" s="27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  <row r="32" spans="2:9">
      <c r="C32" s="5"/>
    </row>
  </sheetData>
  <mergeCells count="5">
    <mergeCell ref="A13:K13"/>
    <mergeCell ref="A2:A3"/>
    <mergeCell ref="A1:J1"/>
    <mergeCell ref="E2:K2"/>
    <mergeCell ref="A12:K12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45"/>
  <sheetViews>
    <sheetView topLeftCell="A7" zoomScale="85" workbookViewId="0">
      <selection activeCell="B38" sqref="B38:E38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182" t="s">
        <v>158</v>
      </c>
      <c r="B1" s="182"/>
      <c r="C1" s="182"/>
      <c r="D1" s="182"/>
      <c r="E1" s="182"/>
      <c r="F1" s="182"/>
      <c r="G1" s="182"/>
    </row>
    <row r="2" spans="1:11" s="29" customFormat="1" ht="15.75" customHeight="1" thickBot="1">
      <c r="A2" s="177" t="s">
        <v>111</v>
      </c>
      <c r="B2" s="88"/>
      <c r="C2" s="183" t="s">
        <v>112</v>
      </c>
      <c r="D2" s="184"/>
      <c r="E2" s="183" t="s">
        <v>113</v>
      </c>
      <c r="F2" s="184"/>
      <c r="G2" s="89"/>
    </row>
    <row r="3" spans="1:11" s="29" customFormat="1" ht="45.75" thickBot="1">
      <c r="A3" s="178"/>
      <c r="B3" s="33" t="s">
        <v>95</v>
      </c>
      <c r="C3" s="33" t="s">
        <v>114</v>
      </c>
      <c r="D3" s="33" t="s">
        <v>115</v>
      </c>
      <c r="E3" s="33" t="s">
        <v>116</v>
      </c>
      <c r="F3" s="33" t="s">
        <v>115</v>
      </c>
      <c r="G3" s="34" t="s">
        <v>157</v>
      </c>
    </row>
    <row r="4" spans="1:11" s="29" customFormat="1">
      <c r="A4" s="21">
        <v>1</v>
      </c>
      <c r="B4" s="35" t="s">
        <v>160</v>
      </c>
      <c r="C4" s="36">
        <v>146.88782000000006</v>
      </c>
      <c r="D4" s="98">
        <v>0.14070300821921225</v>
      </c>
      <c r="E4" s="37">
        <v>0</v>
      </c>
      <c r="F4" s="98">
        <v>0</v>
      </c>
      <c r="G4" s="38">
        <v>0</v>
      </c>
    </row>
    <row r="5" spans="1:11" s="29" customFormat="1">
      <c r="A5" s="21">
        <v>2</v>
      </c>
      <c r="B5" s="35" t="s">
        <v>155</v>
      </c>
      <c r="C5" s="36">
        <v>-4.1513900000000135</v>
      </c>
      <c r="D5" s="98">
        <v>-6.5887565045161332E-3</v>
      </c>
      <c r="E5" s="37">
        <v>0</v>
      </c>
      <c r="F5" s="98">
        <v>0</v>
      </c>
      <c r="G5" s="38">
        <v>0</v>
      </c>
    </row>
    <row r="6" spans="1:11" s="29" customFormat="1">
      <c r="A6" s="21">
        <v>3</v>
      </c>
      <c r="B6" s="35" t="s">
        <v>161</v>
      </c>
      <c r="C6" s="36">
        <v>-19.977489999999989</v>
      </c>
      <c r="D6" s="98">
        <v>-2.7214029447780976E-2</v>
      </c>
      <c r="E6" s="37">
        <v>0</v>
      </c>
      <c r="F6" s="98">
        <v>0</v>
      </c>
      <c r="G6" s="38">
        <v>0</v>
      </c>
    </row>
    <row r="7" spans="1:11" s="29" customFormat="1">
      <c r="A7" s="21">
        <v>4</v>
      </c>
      <c r="B7" s="69" t="s">
        <v>138</v>
      </c>
      <c r="C7" s="36">
        <v>-30.207909999999917</v>
      </c>
      <c r="D7" s="98">
        <v>-2.3256692158782535E-2</v>
      </c>
      <c r="E7" s="37">
        <v>0</v>
      </c>
      <c r="F7" s="98">
        <v>0</v>
      </c>
      <c r="G7" s="38">
        <v>0</v>
      </c>
    </row>
    <row r="8" spans="1:11" s="29" customFormat="1">
      <c r="A8" s="21">
        <v>5</v>
      </c>
      <c r="B8" s="35" t="s">
        <v>162</v>
      </c>
      <c r="C8" s="36">
        <v>-84.897320000000065</v>
      </c>
      <c r="D8" s="98">
        <v>-4.7783893990341789E-2</v>
      </c>
      <c r="E8" s="37">
        <v>0</v>
      </c>
      <c r="F8" s="98">
        <v>0</v>
      </c>
      <c r="G8" s="38">
        <v>0</v>
      </c>
    </row>
    <row r="9" spans="1:11" s="29" customFormat="1">
      <c r="A9" s="21">
        <v>6</v>
      </c>
      <c r="B9" s="230" t="s">
        <v>163</v>
      </c>
      <c r="C9" s="36">
        <v>-1046.9933200000003</v>
      </c>
      <c r="D9" s="98">
        <v>-0.10447164941247665</v>
      </c>
      <c r="E9" s="37">
        <v>-417</v>
      </c>
      <c r="F9" s="98">
        <v>-1.2799263351749539E-2</v>
      </c>
      <c r="G9" s="38">
        <v>-119.84464299866713</v>
      </c>
    </row>
    <row r="10" spans="1:11" s="29" customFormat="1">
      <c r="A10" s="21">
        <v>7</v>
      </c>
      <c r="B10" s="35" t="s">
        <v>164</v>
      </c>
      <c r="C10" s="36" t="s">
        <v>109</v>
      </c>
      <c r="D10" s="36" t="s">
        <v>109</v>
      </c>
      <c r="E10" s="36" t="s">
        <v>109</v>
      </c>
      <c r="F10" s="36" t="s">
        <v>109</v>
      </c>
      <c r="G10" s="36" t="s">
        <v>109</v>
      </c>
    </row>
    <row r="11" spans="1:11" s="29" customFormat="1" ht="15.75" thickBot="1">
      <c r="A11" s="111"/>
      <c r="B11" s="90" t="s">
        <v>76</v>
      </c>
      <c r="C11" s="112">
        <v>-1039.3396100000002</v>
      </c>
      <c r="D11" s="95">
        <v>-6.7030408182311624E-2</v>
      </c>
      <c r="E11" s="92">
        <v>-417</v>
      </c>
      <c r="F11" s="95">
        <v>-4.4084066305818672E-3</v>
      </c>
      <c r="G11" s="93">
        <v>-119.84464299866713</v>
      </c>
    </row>
    <row r="12" spans="1:11" s="29" customFormat="1" ht="15" customHeight="1" thickBot="1">
      <c r="A12" s="185" t="s">
        <v>159</v>
      </c>
      <c r="B12" s="185"/>
      <c r="C12" s="185"/>
      <c r="D12" s="185"/>
      <c r="E12" s="185"/>
      <c r="F12" s="185"/>
      <c r="G12" s="185"/>
      <c r="H12" s="7"/>
      <c r="I12" s="7"/>
      <c r="J12" s="7"/>
      <c r="K12" s="7"/>
    </row>
    <row r="13" spans="1:11" s="29" customFormat="1">
      <c r="D13" s="39"/>
    </row>
    <row r="14" spans="1:11" s="29" customFormat="1">
      <c r="D14" s="39"/>
    </row>
    <row r="15" spans="1:11" s="29" customFormat="1">
      <c r="D15" s="39"/>
    </row>
    <row r="16" spans="1:11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>
      <c r="D32" s="39"/>
    </row>
    <row r="33" spans="1:9" s="29" customFormat="1"/>
    <row r="34" spans="1:9" s="29" customFormat="1"/>
    <row r="35" spans="1:9" s="29" customFormat="1">
      <c r="H35" s="22"/>
      <c r="I35" s="22"/>
    </row>
    <row r="38" spans="1:9" ht="30.75" thickBot="1">
      <c r="B38" s="40" t="s">
        <v>95</v>
      </c>
      <c r="C38" s="33" t="s">
        <v>165</v>
      </c>
      <c r="D38" s="33" t="s">
        <v>166</v>
      </c>
      <c r="E38" s="34" t="s">
        <v>167</v>
      </c>
    </row>
    <row r="39" spans="1:9">
      <c r="A39" s="22">
        <v>1</v>
      </c>
      <c r="B39" s="35" t="str">
        <f t="shared" ref="B39:D40" si="0">B4</f>
        <v>Zbalansovanyi Fond "Parytet"</v>
      </c>
      <c r="C39" s="116">
        <f t="shared" si="0"/>
        <v>146.88782000000006</v>
      </c>
      <c r="D39" s="98">
        <f t="shared" si="0"/>
        <v>0.14070300821921225</v>
      </c>
      <c r="E39" s="117">
        <f t="shared" ref="E39:E44" si="1">G4</f>
        <v>0</v>
      </c>
    </row>
    <row r="40" spans="1:9">
      <c r="A40" s="22">
        <v>2</v>
      </c>
      <c r="B40" s="35" t="str">
        <f t="shared" si="0"/>
        <v>Optimum</v>
      </c>
      <c r="C40" s="116">
        <f t="shared" si="0"/>
        <v>-4.1513900000000135</v>
      </c>
      <c r="D40" s="98">
        <f t="shared" si="0"/>
        <v>-6.5887565045161332E-3</v>
      </c>
      <c r="E40" s="117">
        <f t="shared" si="1"/>
        <v>0</v>
      </c>
    </row>
    <row r="41" spans="1:9">
      <c r="A41" s="22">
        <v>3</v>
      </c>
      <c r="B41" s="35" t="str">
        <f t="shared" ref="B41:D44" si="2">B6</f>
        <v>"UNIVER.UA/Otaman: Fond Perspectyvnyh Aktsii"</v>
      </c>
      <c r="C41" s="116">
        <f t="shared" si="2"/>
        <v>-19.977489999999989</v>
      </c>
      <c r="D41" s="98">
        <f t="shared" si="2"/>
        <v>-2.7214029447780976E-2</v>
      </c>
      <c r="E41" s="117">
        <f t="shared" si="1"/>
        <v>0</v>
      </c>
    </row>
    <row r="42" spans="1:9">
      <c r="A42" s="22">
        <v>4</v>
      </c>
      <c r="B42" s="35" t="str">
        <f t="shared" si="2"/>
        <v>TASK Ukrainskyi Kapital</v>
      </c>
      <c r="C42" s="116">
        <f t="shared" si="2"/>
        <v>-30.207909999999917</v>
      </c>
      <c r="D42" s="98">
        <f t="shared" si="2"/>
        <v>-2.3256692158782535E-2</v>
      </c>
      <c r="E42" s="117">
        <f t="shared" si="1"/>
        <v>0</v>
      </c>
    </row>
    <row r="43" spans="1:9">
      <c r="A43" s="22">
        <v>5</v>
      </c>
      <c r="B43" s="35" t="str">
        <f t="shared" si="2"/>
        <v>Аurum</v>
      </c>
      <c r="C43" s="116">
        <f t="shared" si="2"/>
        <v>-84.897320000000065</v>
      </c>
      <c r="D43" s="98">
        <f t="shared" si="2"/>
        <v>-4.7783893990341789E-2</v>
      </c>
      <c r="E43" s="117">
        <f t="shared" si="1"/>
        <v>0</v>
      </c>
    </row>
    <row r="44" spans="1:9">
      <c r="A44" s="22">
        <v>6</v>
      </c>
      <c r="B44" s="35" t="str">
        <f t="shared" si="2"/>
        <v xml:space="preserve">Platynum </v>
      </c>
      <c r="C44" s="116">
        <f t="shared" si="2"/>
        <v>-1046.9933200000003</v>
      </c>
      <c r="D44" s="98">
        <f t="shared" si="2"/>
        <v>-0.10447164941247665</v>
      </c>
      <c r="E44" s="117">
        <f t="shared" si="1"/>
        <v>-119.84464299866713</v>
      </c>
    </row>
    <row r="45" spans="1:9">
      <c r="B45" s="35"/>
      <c r="C45" s="116"/>
      <c r="D45" s="98"/>
      <c r="E45" s="117"/>
    </row>
  </sheetData>
  <mergeCells count="5">
    <mergeCell ref="A12:G12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7"/>
  <sheetViews>
    <sheetView zoomScale="85" workbookViewId="0">
      <selection activeCell="A8" sqref="A8:A14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95</v>
      </c>
      <c r="B1" s="66" t="s">
        <v>123</v>
      </c>
      <c r="C1" s="10"/>
      <c r="D1" s="10"/>
    </row>
    <row r="2" spans="1:4" ht="14.25">
      <c r="A2" s="231" t="s">
        <v>135</v>
      </c>
      <c r="B2" s="136">
        <v>-9.2860937656879305E-2</v>
      </c>
      <c r="C2" s="10"/>
      <c r="D2" s="10"/>
    </row>
    <row r="3" spans="1:4" ht="14.25">
      <c r="A3" s="232" t="s">
        <v>137</v>
      </c>
      <c r="B3" s="136">
        <v>-4.7783893990341109E-2</v>
      </c>
      <c r="C3" s="10"/>
      <c r="D3" s="10"/>
    </row>
    <row r="4" spans="1:4" ht="14.25">
      <c r="A4" s="35" t="s">
        <v>161</v>
      </c>
      <c r="B4" s="136">
        <v>-2.7214029447785837E-2</v>
      </c>
      <c r="C4" s="10"/>
      <c r="D4" s="10"/>
    </row>
    <row r="5" spans="1:4" ht="14.25">
      <c r="A5" s="69" t="s">
        <v>138</v>
      </c>
      <c r="B5" s="136">
        <v>-2.3256692158737713E-2</v>
      </c>
      <c r="C5" s="10"/>
      <c r="D5" s="10"/>
    </row>
    <row r="6" spans="1:4" ht="14.25">
      <c r="A6" s="73" t="s">
        <v>155</v>
      </c>
      <c r="B6" s="136">
        <v>-6.5887565045168461E-3</v>
      </c>
      <c r="C6" s="10"/>
      <c r="D6" s="10"/>
    </row>
    <row r="7" spans="1:4" ht="14.25">
      <c r="A7" s="25" t="s">
        <v>160</v>
      </c>
      <c r="B7" s="136">
        <v>0.14070300821921333</v>
      </c>
      <c r="C7" s="10"/>
      <c r="D7" s="10"/>
    </row>
    <row r="8" spans="1:4" ht="14.25">
      <c r="A8" s="144" t="s">
        <v>127</v>
      </c>
      <c r="B8" s="137">
        <v>-9.500216923174579E-3</v>
      </c>
      <c r="C8" s="10"/>
      <c r="D8" s="10"/>
    </row>
    <row r="9" spans="1:4" ht="14.25">
      <c r="A9" s="144" t="s">
        <v>22</v>
      </c>
      <c r="B9" s="137">
        <v>-9.0743394279818812E-2</v>
      </c>
      <c r="C9" s="10"/>
      <c r="D9" s="10"/>
    </row>
    <row r="10" spans="1:4" ht="14.25">
      <c r="A10" s="144" t="s">
        <v>21</v>
      </c>
      <c r="B10" s="137">
        <v>-9.6648842538775703E-2</v>
      </c>
      <c r="C10" s="10"/>
      <c r="D10" s="10"/>
    </row>
    <row r="11" spans="1:4" ht="14.25">
      <c r="A11" s="144" t="s">
        <v>168</v>
      </c>
      <c r="B11" s="137">
        <v>4.4744098396350962E-2</v>
      </c>
      <c r="C11" s="10"/>
      <c r="D11" s="10"/>
    </row>
    <row r="12" spans="1:4" ht="14.25">
      <c r="A12" s="144" t="s">
        <v>169</v>
      </c>
      <c r="B12" s="137">
        <v>7.0934359498021848E-2</v>
      </c>
      <c r="C12" s="10"/>
      <c r="D12" s="10"/>
    </row>
    <row r="13" spans="1:4" ht="14.25">
      <c r="A13" s="144" t="s">
        <v>170</v>
      </c>
      <c r="B13" s="137">
        <v>2.0547945205479451E-2</v>
      </c>
      <c r="C13" s="10"/>
      <c r="D13" s="10"/>
    </row>
    <row r="14" spans="1:4" ht="15" thickBot="1">
      <c r="A14" s="233" t="s">
        <v>171</v>
      </c>
      <c r="B14" s="138">
        <v>8.1496826667103672E-2</v>
      </c>
      <c r="C14" s="10"/>
      <c r="D14" s="10"/>
    </row>
    <row r="15" spans="1:4">
      <c r="B15" s="10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 ht="14.25">
      <c r="A20" s="53"/>
      <c r="B20" s="54"/>
      <c r="C20" s="10"/>
      <c r="D20" s="10"/>
    </row>
    <row r="21" spans="1:4">
      <c r="B21" s="10"/>
    </row>
    <row r="25" spans="1:4">
      <c r="A25" s="7"/>
      <c r="B25" s="8"/>
    </row>
    <row r="26" spans="1:4">
      <c r="B26" s="8"/>
    </row>
    <row r="27" spans="1:4">
      <c r="B27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2015-11-12T12:33:23Z</dcterms:modified>
</cp:coreProperties>
</file>