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12"/>
  </bookViews>
  <sheets>
    <sheet name="Ind+RoR" sheetId="1" r:id="rId1"/>
    <sheet name="O_NAV" sheetId="2" r:id="rId2"/>
    <sheet name="O_RoR" sheetId="3" r:id="rId3"/>
    <sheet name="O_Dynamics NAV" sheetId="4" r:id="rId4"/>
    <sheet name="O_Diagram(RoR)" sheetId="5" r:id="rId5"/>
    <sheet name="I_NAV" sheetId="6" r:id="rId6"/>
    <sheet name="I_RoR" sheetId="7" r:id="rId7"/>
    <sheet name="I_Dynamics NAV" sheetId="8" r:id="rId8"/>
    <sheet name="I_Diagram (R0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8" hidden="1">'I_Diagram (R0R)'!$A$1:$B$1</definedName>
    <definedName name="_xlnm._FilterDatabase" localSheetId="0" hidden="1">'Ind+RoR'!$A$22:$C$22</definedName>
    <definedName name="_xlnm._FilterDatabase" localSheetId="4" hidden="1">'O_Diagram(RoR)'!$A$1:$B$1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<sst xmlns="http://schemas.openxmlformats.org/spreadsheetml/2006/main" count="361" uniqueCount="133">
  <si>
    <t>http://www.task.ua/</t>
  </si>
  <si>
    <t>http://univer.ua/</t>
  </si>
  <si>
    <t>http://otpcapital.com.ua/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</si>
  <si>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</si>
  <si>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</si>
  <si>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</si>
  <si>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</si>
  <si>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</si>
  <si>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http://www.kinto.com/</t>
  </si>
  <si>
    <t>http://www.am.eavex.com.ua/</t>
  </si>
  <si>
    <t>http://www.vseswit.com.ua/</t>
  </si>
  <si>
    <t>http://ozoncap.com/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</si>
  <si>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</si>
  <si>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</si>
  <si>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</si>
  <si>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</si>
  <si>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</si>
  <si>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</si>
  <si>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</si>
  <si>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</si>
  <si>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 data</t>
  </si>
  <si>
    <t>November</t>
  </si>
  <si>
    <t>YTD 2022</t>
  </si>
  <si>
    <t>Index*</t>
  </si>
  <si>
    <t>Monthly change</t>
  </si>
  <si>
    <t>YTD change</t>
  </si>
  <si>
    <t>UX index</t>
  </si>
  <si>
    <t>NIKKEI 225 (Japan)</t>
  </si>
  <si>
    <t>S&amp;P 500 (USA)</t>
  </si>
  <si>
    <t>DJI (USA)</t>
  </si>
  <si>
    <t>FTSE 100  (UK)</t>
  </si>
  <si>
    <t>CAC 40 (France)</t>
  </si>
  <si>
    <t>DAX (Germany)</t>
  </si>
  <si>
    <t>SHANGHAI SE COMPOSITE (China)</t>
  </si>
  <si>
    <t>WIG20 (Poland)</t>
  </si>
  <si>
    <t>HANG SENG (Hong Kong)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</si>
  <si>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</si>
  <si>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</si>
  <si>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</si>
  <si>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</si>
  <si>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</si>
  <si>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</si>
  <si>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</si>
  <si>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</si>
  <si>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</si>
  <si>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OTP Klasychnyi</t>
  </si>
  <si>
    <t>LLC AMC "OTP Kapital"</t>
  </si>
  <si>
    <t>КІNТО-Кlasychnyi</t>
  </si>
  <si>
    <t>PrJSC “KINTO”</t>
  </si>
  <si>
    <t>UNIVER.UA/Yaroslav Mudryi: Fond Aktsii</t>
  </si>
  <si>
    <t>LLC AMC “Univer Menedzhment”</t>
  </si>
  <si>
    <t>ОТP Fond Aktsii</t>
  </si>
  <si>
    <t>Altus – Depozyt</t>
  </si>
  <si>
    <t>LLC AMC "Altus Assets Activitis"</t>
  </si>
  <si>
    <t>UNIVER.UA/Мykhailo Hrushevskyi: Fond Derzhavnykh Paperiv</t>
  </si>
  <si>
    <t>KINTO-Kaznacheiskyi</t>
  </si>
  <si>
    <t>Altus – Zbalansovanyi</t>
  </si>
  <si>
    <t>LLC AMC "Altus Essets Activitis"</t>
  </si>
  <si>
    <t>Sofiivskyi</t>
  </si>
  <si>
    <t>LLC AMC "Iveks Esset Menedzhment "</t>
  </si>
  <si>
    <t>VSI</t>
  </si>
  <si>
    <t>LLC AMC "Vsesvit"</t>
  </si>
  <si>
    <t>КІNTO-Ekviti</t>
  </si>
  <si>
    <t>UNIVER.UA/Volodymyr Velykyi: Fond Zbalansovanyi</t>
  </si>
  <si>
    <t>UNIVER.UA/Taras Shevchenko: Fond Zaoshchadzhen</t>
  </si>
  <si>
    <t>ТАSK Resurs</t>
  </si>
  <si>
    <t>LLC AMC "TASK-Invest"</t>
  </si>
  <si>
    <t>Nadbannia</t>
  </si>
  <si>
    <t>LLC AMC “ART-KAPITAL Menedzhment”</t>
  </si>
  <si>
    <t>Аrhentum</t>
  </si>
  <si>
    <t>LLC AMC "ОZON"</t>
  </si>
  <si>
    <t>Total</t>
  </si>
  <si>
    <t>(*) All funds are diversified unit funds.</t>
  </si>
  <si>
    <t>Others</t>
  </si>
  <si>
    <t>Rate of Return of Open-Ended CII. Ranking by Date of Reaching Compliance with Standards</t>
  </si>
  <si>
    <t>Rate of Return on Investment Certificates</t>
  </si>
  <si>
    <t>Fund</t>
  </si>
  <si>
    <t>Registration date</t>
  </si>
  <si>
    <t>Date of reaching compliance with standards</t>
  </si>
  <si>
    <t>1 month</t>
  </si>
  <si>
    <t xml:space="preserve">3 months </t>
  </si>
  <si>
    <t xml:space="preserve">6 months </t>
  </si>
  <si>
    <t>1 year</t>
  </si>
  <si>
    <t xml:space="preserve"> YTD</t>
  </si>
  <si>
    <t>Since fund's inception</t>
  </si>
  <si>
    <t>Since fund's inception, % per annum (average)*</t>
  </si>
  <si>
    <t>ОТP Klasychnyi</t>
  </si>
  <si>
    <t>OTP Fond Aktsii</t>
  </si>
  <si>
    <t>Average</t>
  </si>
  <si>
    <t>*The indicator "since the fund's inception, % per annum (average)" is calculated based on compound interest formula.</t>
  </si>
  <si>
    <t>Dynamics of Open-Ended Funds.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</si>
  <si>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</si>
  <si>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</si>
  <si>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</si>
  <si>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</si>
  <si>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</si>
  <si>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</si>
  <si>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</si>
  <si>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КINТО-Кlasychnyi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</si>
  <si>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</si>
  <si>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</si>
  <si>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</si>
  <si>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</si>
  <si>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</si>
  <si>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</si>
  <si>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</si>
  <si>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</si>
  <si>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</si>
  <si>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</si>
  <si>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</si>
  <si>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</si>
  <si>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Aurum</t>
  </si>
  <si>
    <t>unit</t>
  </si>
  <si>
    <t>special</t>
  </si>
  <si>
    <t>LLC AMC "OZON"</t>
  </si>
  <si>
    <t>Rate of Return of Interval CII. Ranking by Date of Reaching Compliance with Standards</t>
  </si>
  <si>
    <t>Аurum</t>
  </si>
  <si>
    <t>*The indicator "since the fund's inception, % per annum (average)" is calculated based on compound interest formula</t>
  </si>
  <si>
    <t>Dynamics of Interval Funds. Ranking by Net Inflow</t>
  </si>
  <si>
    <t>Net inflow/ outflow of capital during month,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</si>
  <si>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</si>
  <si>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</si>
  <si>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</si>
  <si>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</si>
  <si>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</si>
  <si>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non-diversified</t>
  </si>
  <si>
    <t>special bank.спец. банк. мет.</t>
  </si>
  <si>
    <t>Rate of Return of Closed-End CII. Ranking by Date of Reaching Compliance with Standards</t>
  </si>
  <si>
    <t>Dynamics of Closed-End Funds. Ranking by Net Inflow</t>
  </si>
  <si>
    <t>Number of Securities in Circulation</t>
  </si>
  <si>
    <t>Indeks Ukrainskoi Birzhi</t>
  </si>
  <si>
    <t>КІNТО-Hold</t>
  </si>
  <si>
    <t xml:space="preserve"> KINTO-Hold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</si>
</sst>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/>
      <right/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dotted">
        <color indexed="23"/>
      </left>
      <right/>
      <top style="thin">
        <color indexed="8"/>
      </top>
      <bottom style="thin">
        <color indexed="8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>
        <color indexed="63"/>
      </bottom>
    </border>
    <border>
      <left/>
      <right style="dotted">
        <color indexed="55"/>
      </right>
      <top>
        <color indexed="63"/>
      </top>
      <bottom style="dotted">
        <color indexed="55"/>
      </bottom>
    </border>
    <border>
      <left/>
      <right style="dotted">
        <color indexed="55"/>
      </right>
      <top>
        <color indexed="63"/>
      </top>
      <bottom style="medium">
        <color indexed="57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1" xfId="21" applyFont="1" applyFill="1" applyBorder="1" applyAlignment="1">
      <alignment vertical="center" wrapText="1"/>
      <protection/>
    </xf>
    <xf numFmtId="10" fontId="22" fillId="0" borderId="2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 shrinkToFit="1"/>
    </xf>
    <xf numFmtId="4" fontId="11" fillId="0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4" fontId="11" fillId="0" borderId="5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0" xfId="22" applyNumberFormat="1" applyFont="1" applyFill="1" applyBorder="1" applyAlignment="1">
      <alignment horizontal="center" vertical="center" wrapText="1"/>
      <protection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1" xfId="21" applyFont="1" applyFill="1" applyBorder="1" applyAlignment="1">
      <alignment vertical="center" wrapText="1"/>
      <protection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10" fontId="22" fillId="0" borderId="13" xfId="22" applyNumberFormat="1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right"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0" fontId="23" fillId="0" borderId="10" xfId="15" applyFont="1" applyFill="1" applyBorder="1" applyAlignment="1" applyProtection="1">
      <alignment vertical="center" wrapText="1"/>
      <protection/>
    </xf>
    <xf numFmtId="0" fontId="22" fillId="0" borderId="15" xfId="21" applyFont="1" applyFill="1" applyBorder="1" applyAlignment="1">
      <alignment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 shrinkToFit="1"/>
    </xf>
    <xf numFmtId="4" fontId="12" fillId="0" borderId="19" xfId="0" applyNumberFormat="1" applyFont="1" applyFill="1" applyBorder="1" applyAlignment="1">
      <alignment horizontal="right" vertical="center" indent="1"/>
    </xf>
    <xf numFmtId="3" fontId="12" fillId="0" borderId="20" xfId="0" applyNumberFormat="1" applyFont="1" applyFill="1" applyBorder="1" applyAlignment="1">
      <alignment horizontal="right" vertical="center" indent="1"/>
    </xf>
    <xf numFmtId="4" fontId="12" fillId="0" borderId="21" xfId="0" applyNumberFormat="1" applyFont="1" applyFill="1" applyBorder="1" applyAlignment="1">
      <alignment horizontal="right" vertical="center" indent="1"/>
    </xf>
    <xf numFmtId="10" fontId="11" fillId="0" borderId="4" xfId="27" applyNumberFormat="1" applyFont="1" applyFill="1" applyBorder="1" applyAlignment="1">
      <alignment horizontal="right" vertical="center" indent="1"/>
    </xf>
    <xf numFmtId="10" fontId="12" fillId="0" borderId="6" xfId="0" applyNumberFormat="1" applyFont="1" applyFill="1" applyBorder="1" applyAlignment="1">
      <alignment horizontal="right" vertical="center" indent="1"/>
    </xf>
    <xf numFmtId="4" fontId="41" fillId="0" borderId="6" xfId="23" applyNumberFormat="1" applyFont="1" applyFill="1" applyBorder="1" applyAlignment="1">
      <alignment horizontal="right" vertical="center" wrapText="1" indent="1"/>
      <protection/>
    </xf>
    <xf numFmtId="3" fontId="41" fillId="0" borderId="6" xfId="23" applyNumberFormat="1" applyFont="1" applyFill="1" applyBorder="1" applyAlignment="1">
      <alignment horizontal="right" vertical="center" wrapText="1" inden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2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center" vertical="center" wrapText="1"/>
      <protection/>
    </xf>
    <xf numFmtId="3" fontId="22" fillId="0" borderId="2" xfId="19" applyNumberFormat="1" applyFont="1" applyFill="1" applyBorder="1" applyAlignment="1">
      <alignment horizontal="center"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0" fontId="23" fillId="0" borderId="10" xfId="15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right" vertical="center" indent="1"/>
    </xf>
    <xf numFmtId="0" fontId="11" fillId="0" borderId="2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10" fontId="11" fillId="0" borderId="24" xfId="0" applyNumberFormat="1" applyFont="1" applyBorder="1" applyAlignment="1">
      <alignment horizontal="right" vertical="center" indent="1"/>
    </xf>
    <xf numFmtId="10" fontId="11" fillId="0" borderId="10" xfId="0" applyNumberFormat="1" applyFont="1" applyBorder="1" applyAlignment="1">
      <alignment horizontal="right" vertical="center" indent="1"/>
    </xf>
    <xf numFmtId="0" fontId="11" fillId="0" borderId="25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wrapText="1" shrinkToFit="1"/>
    </xf>
    <xf numFmtId="4" fontId="11" fillId="0" borderId="27" xfId="0" applyNumberFormat="1" applyFont="1" applyFill="1" applyBorder="1" applyAlignment="1">
      <alignment horizontal="right" vertical="center" indent="1"/>
    </xf>
    <xf numFmtId="10" fontId="11" fillId="0" borderId="27" xfId="27" applyNumberFormat="1" applyFont="1" applyFill="1" applyBorder="1" applyAlignment="1">
      <alignment horizontal="right" vertical="center" indent="1"/>
    </xf>
    <xf numFmtId="4" fontId="11" fillId="0" borderId="28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 applyAlignment="1">
      <alignment horizontal="left" vertical="center" wrapText="1" shrinkToFi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30" xfId="27" applyNumberFormat="1" applyFont="1" applyFill="1" applyBorder="1" applyAlignment="1">
      <alignment horizontal="right" vertical="center" indent="1"/>
    </xf>
    <xf numFmtId="10" fontId="22" fillId="0" borderId="2" xfId="22" applyNumberFormat="1" applyFont="1" applyFill="1" applyBorder="1" applyAlignment="1">
      <alignment horizontal="right" vertical="center" indent="1"/>
      <protection/>
    </xf>
    <xf numFmtId="10" fontId="22" fillId="0" borderId="10" xfId="22" applyNumberFormat="1" applyFont="1" applyFill="1" applyBorder="1" applyAlignment="1">
      <alignment horizontal="right" vertical="center" indent="1"/>
      <protection/>
    </xf>
    <xf numFmtId="10" fontId="22" fillId="0" borderId="13" xfId="22" applyNumberFormat="1" applyFont="1" applyFill="1" applyBorder="1" applyAlignment="1">
      <alignment horizontal="right" vertical="center" indent="1"/>
      <protection/>
    </xf>
    <xf numFmtId="10" fontId="22" fillId="0" borderId="5" xfId="22" applyNumberFormat="1" applyFont="1" applyFill="1" applyBorder="1" applyAlignment="1">
      <alignment horizontal="right" vertical="center" indent="1"/>
      <protection/>
    </xf>
    <xf numFmtId="10" fontId="22" fillId="0" borderId="31" xfId="22" applyNumberFormat="1" applyFont="1" applyFill="1" applyBorder="1" applyAlignment="1">
      <alignment horizontal="right" vertical="center" indent="1"/>
      <protection/>
    </xf>
    <xf numFmtId="10" fontId="22" fillId="0" borderId="21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1" xfId="21" applyFont="1" applyFill="1" applyBorder="1" applyAlignment="1">
      <alignment vertical="center" wrapText="1"/>
      <protection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10" fontId="22" fillId="0" borderId="22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4" fontId="11" fillId="0" borderId="8" xfId="0" applyNumberFormat="1" applyFont="1" applyFill="1" applyBorder="1" applyAlignment="1">
      <alignment horizontal="right" vertical="center" indent="1"/>
    </xf>
    <xf numFmtId="10" fontId="20" fillId="0" borderId="24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41" fillId="0" borderId="33" xfId="21" applyFont="1" applyFill="1" applyBorder="1" applyAlignment="1">
      <alignment vertical="center" wrapText="1"/>
      <protection/>
    </xf>
    <xf numFmtId="10" fontId="41" fillId="0" borderId="33" xfId="22" applyNumberFormat="1" applyFont="1" applyFill="1" applyBorder="1" applyAlignment="1">
      <alignment horizontal="center" vertical="center" wrapText="1"/>
      <protection/>
    </xf>
    <xf numFmtId="10" fontId="41" fillId="0" borderId="33" xfId="22" applyNumberFormat="1" applyFont="1" applyFill="1" applyBorder="1" applyAlignment="1">
      <alignment horizontal="right" vertical="center" wrapText="1" indent="1"/>
      <protection/>
    </xf>
    <xf numFmtId="0" fontId="11" fillId="0" borderId="34" xfId="0" applyFont="1" applyFill="1" applyBorder="1" applyAlignment="1">
      <alignment horizontal="center" vertical="center"/>
    </xf>
    <xf numFmtId="10" fontId="20" fillId="0" borderId="5" xfId="0" applyNumberFormat="1" applyFont="1" applyBorder="1" applyAlignment="1">
      <alignment horizontal="right" vertical="center" indent="1"/>
    </xf>
    <xf numFmtId="14" fontId="22" fillId="0" borderId="33" xfId="21" applyNumberFormat="1" applyFont="1" applyFill="1" applyBorder="1" applyAlignment="1">
      <alignment horizontal="center" vertical="center" wrapText="1"/>
      <protection/>
    </xf>
    <xf numFmtId="10" fontId="22" fillId="0" borderId="33" xfId="22" applyNumberFormat="1" applyFont="1" applyFill="1" applyBorder="1" applyAlignment="1">
      <alignment horizontal="right" vertical="center" wrapText="1" indent="1"/>
      <protection/>
    </xf>
    <xf numFmtId="10" fontId="22" fillId="0" borderId="33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35" xfId="0" applyNumberFormat="1" applyFont="1" applyFill="1" applyBorder="1" applyAlignment="1">
      <alignment horizontal="right" vertical="center" indent="1"/>
    </xf>
    <xf numFmtId="10" fontId="22" fillId="0" borderId="35" xfId="22" applyNumberFormat="1" applyFont="1" applyFill="1" applyBorder="1" applyAlignment="1">
      <alignment horizontal="right" vertical="center" wrapText="1" indent="1"/>
      <protection/>
    </xf>
    <xf numFmtId="4" fontId="11" fillId="0" borderId="36" xfId="0" applyNumberFormat="1" applyFont="1" applyFill="1" applyBorder="1" applyAlignment="1">
      <alignment horizontal="right" vertical="center" indent="1"/>
    </xf>
    <xf numFmtId="10" fontId="22" fillId="0" borderId="37" xfId="22" applyNumberFormat="1" applyFont="1" applyFill="1" applyBorder="1" applyAlignment="1">
      <alignment horizontal="right" vertical="center" indent="1"/>
      <protection/>
    </xf>
    <xf numFmtId="0" fontId="12" fillId="0" borderId="38" xfId="0" applyFont="1" applyBorder="1" applyAlignment="1">
      <alignment horizontal="center" vertical="center" wrapText="1"/>
    </xf>
    <xf numFmtId="0" fontId="41" fillId="0" borderId="14" xfId="23" applyFont="1" applyFill="1" applyBorder="1" applyAlignment="1">
      <alignment horizontal="center" vertical="center" wrapText="1"/>
      <protection/>
    </xf>
    <xf numFmtId="0" fontId="41" fillId="0" borderId="39" xfId="23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2" fillId="0" borderId="44" xfId="21" applyFont="1" applyFill="1" applyBorder="1" applyAlignment="1">
      <alignment vertical="center" wrapText="1"/>
      <protection/>
    </xf>
    <xf numFmtId="0" fontId="22" fillId="0" borderId="45" xfId="21" applyFont="1" applyFill="1" applyBorder="1" applyAlignment="1">
      <alignment vertical="center" wrapText="1"/>
      <protection/>
    </xf>
    <xf numFmtId="0" fontId="22" fillId="0" borderId="46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vertical="center" wrapText="1"/>
      <protection/>
    </xf>
    <xf numFmtId="10" fontId="22" fillId="0" borderId="1" xfId="22" applyNumberFormat="1" applyFont="1" applyFill="1" applyBorder="1" applyAlignment="1">
      <alignment horizontal="center" vertical="center" wrapText="1"/>
      <protection/>
    </xf>
    <xf numFmtId="0" fontId="11" fillId="0" borderId="47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48" xfId="21" applyFont="1" applyFill="1" applyBorder="1" applyAlignment="1">
      <alignment vertical="center" wrapText="1"/>
      <protection/>
    </xf>
    <xf numFmtId="0" fontId="7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2" fillId="0" borderId="2" xfId="19" applyFont="1" applyFill="1" applyBorder="1" applyAlignment="1">
      <alignment vertical="center" wrapText="1"/>
      <protection/>
    </xf>
    <xf numFmtId="0" fontId="22" fillId="0" borderId="54" xfId="20" applyFont="1" applyBorder="1" applyAlignment="1">
      <alignment vertical="center" wrapText="1"/>
      <protection/>
    </xf>
    <xf numFmtId="0" fontId="22" fillId="0" borderId="2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2" xfId="20" applyFont="1" applyBorder="1" applyAlignment="1">
      <alignment vertical="center" wrapText="1"/>
      <protection/>
    </xf>
    <xf numFmtId="0" fontId="12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14" fontId="29" fillId="0" borderId="58" xfId="0" applyNumberFormat="1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41" fillId="0" borderId="44" xfId="21" applyFont="1" applyFill="1" applyBorder="1" applyAlignment="1">
      <alignment vertical="center" wrapText="1"/>
      <protection/>
    </xf>
    <xf numFmtId="0" fontId="7" fillId="0" borderId="49" xfId="0" applyFont="1" applyBorder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center" wrapText="1" shrinkToFi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2" fillId="0" borderId="61" xfId="21" applyFont="1" applyFill="1" applyBorder="1" applyAlignment="1">
      <alignment horizontal="left" vertical="center" wrapText="1"/>
      <protection/>
    </xf>
    <xf numFmtId="0" fontId="22" fillId="0" borderId="61" xfId="21" applyFont="1" applyFill="1" applyBorder="1" applyAlignment="1">
      <alignment horizontal="left" vertical="center" wrapText="1"/>
      <protection/>
    </xf>
    <xf numFmtId="0" fontId="20" fillId="0" borderId="61" xfId="0" applyFont="1" applyBorder="1" applyAlignment="1">
      <alignment horizontal="left" vertical="center" wrapText="1"/>
    </xf>
    <xf numFmtId="0" fontId="22" fillId="0" borderId="61" xfId="21" applyFont="1" applyBorder="1" applyAlignment="1">
      <alignment vertical="center" wrapText="1"/>
      <protection/>
    </xf>
    <xf numFmtId="0" fontId="22" fillId="0" borderId="64" xfId="21" applyFont="1" applyBorder="1" applyAlignment="1">
      <alignment vertical="center" wrapText="1"/>
      <protection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4" fontId="22" fillId="0" borderId="2" xfId="20" applyNumberFormat="1" applyFont="1" applyBorder="1" applyAlignment="1">
      <alignment horizontal="center" vertical="center" wrapText="1"/>
      <protection/>
    </xf>
    <xf numFmtId="3" fontId="22" fillId="0" borderId="2" xfId="20" applyNumberFormat="1" applyFont="1" applyBorder="1" applyAlignment="1">
      <alignment horizontal="center" vertical="center" wrapText="1"/>
      <protection/>
    </xf>
    <xf numFmtId="0" fontId="22" fillId="0" borderId="44" xfId="21" applyFont="1" applyFill="1" applyBorder="1" applyAlignment="1">
      <alignment vertical="center" wrapText="1"/>
      <protection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Indexes and Rate of Return 
of Funds with Public  Issue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'Ind+RoR'!$B$3:$B$5</c:f>
              <c:numCache/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'Ind+RoR'!$C$3:$C$5</c:f>
              <c:numCache/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'Ind+RoR'!$D$3:$D$5</c:f>
              <c:numCache/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'Ind+RoR'!$E$3:$E$5</c:f>
              <c:numCache/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'Ind+RoR'!$F$3:$F$5</c:f>
              <c:numCache/>
            </c:numRef>
          </c:val>
        </c:ser>
        <c:overlap val="-10"/>
        <c:gapWidth val="400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1793506"/>
        <c:crosses val="autoZero"/>
        <c:auto val="1"/>
        <c:lblOffset val="0"/>
        <c:noMultiLvlLbl val="0"/>
      </c:catAx>
      <c:valAx>
        <c:axId val="41793506"/>
        <c:scaling>
          <c:orientation val="minMax"/>
          <c:max val="0.02"/>
          <c:min val="-0.25"/>
        </c:scaling>
        <c:axPos val="l"/>
        <c:delete val="0"/>
        <c:numFmt formatCode="0%" sourceLinked="0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Indexes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/>
            </c:strRef>
          </c:cat>
          <c:val>
            <c:numRef>
              <c:f>'Ind+RoR'!$B$23:$B$33</c:f>
              <c:numCache/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/>
            </c:strRef>
          </c:cat>
          <c:val>
            <c:numRef>
              <c:f>'Ind+RoR'!$C$23:$C$33</c:f>
              <c:numCache/>
            </c:numRef>
          </c:val>
        </c:ser>
        <c:overlap val="-20"/>
        <c:gapWidth val="100"/>
        <c:axId val="40597235"/>
        <c:axId val="29830796"/>
      </c:barChart>
      <c:catAx>
        <c:axId val="40597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0796"/>
        <c:crosses val="autoZero"/>
        <c:auto val="0"/>
        <c:lblOffset val="100"/>
        <c:tickLblSkip val="1"/>
        <c:noMultiLvlLbl val="0"/>
      </c:catAx>
      <c:valAx>
        <c:axId val="29830796"/>
        <c:scaling>
          <c:orientation val="minMax"/>
          <c:max val="0.27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"/>
          <c:w val="0.96925"/>
          <c:h val="0.5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/>
            </c:strRef>
          </c:cat>
          <c:val>
            <c:numRef>
              <c:f>'O_Dynamics NAV'!$C$58:$C$68</c:f>
              <c:numCache/>
            </c:numRef>
          </c:val>
        </c:ser>
        <c:ser>
          <c:idx val="0"/>
          <c:order val="1"/>
          <c:tx>
            <c:strRef>
              <c:f>'O_Dynamics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/>
            </c:strRef>
          </c:cat>
          <c:val>
            <c:numRef>
              <c:f>'O_Dynamics NAV'!$E$58:$E$68</c:f>
              <c:numCache/>
            </c:numRef>
          </c:val>
        </c:ser>
        <c:overlap val="-30"/>
        <c:axId val="41709"/>
        <c:axId val="375382"/>
      </c:barChart>
      <c:lineChart>
        <c:grouping val="standard"/>
        <c:varyColors val="0"/>
        <c:ser>
          <c:idx val="2"/>
          <c:order val="2"/>
          <c:tx>
            <c:strRef>
              <c:f>'O_Dynamics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NAV'!$B$58:$B$67</c:f>
              <c:strCache/>
            </c:strRef>
          </c:cat>
          <c:val>
            <c:numRef>
              <c:f>'O_Dynamics NAV'!$D$58:$D$67</c:f>
              <c:numCache/>
            </c:numRef>
          </c:val>
          <c:smooth val="0"/>
        </c:ser>
        <c:axId val="3378439"/>
        <c:axId val="30405952"/>
      </c:lineChart>
      <c:catAx>
        <c:axId val="417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75382"/>
        <c:crosses val="autoZero"/>
        <c:auto val="0"/>
        <c:lblOffset val="40"/>
        <c:noMultiLvlLbl val="0"/>
      </c:catAx>
      <c:valAx>
        <c:axId val="375382"/>
        <c:scaling>
          <c:orientation val="minMax"/>
          <c:max val="200"/>
          <c:min val="-3000"/>
        </c:scaling>
        <c:axPos val="l"/>
        <c:delete val="0"/>
        <c:numFmt formatCode="#,##0" sourceLinked="0"/>
        <c:majorTickMark val="in"/>
        <c:minorTickMark val="none"/>
        <c:tickLblPos val="nextTo"/>
        <c:crossAx val="41709"/>
        <c:crossesAt val="1"/>
        <c:crossBetween val="between"/>
        <c:dispUnits/>
      </c:valAx>
      <c:catAx>
        <c:axId val="3378439"/>
        <c:scaling>
          <c:orientation val="minMax"/>
        </c:scaling>
        <c:axPos val="b"/>
        <c:delete val="1"/>
        <c:majorTickMark val="in"/>
        <c:minorTickMark val="none"/>
        <c:tickLblPos val="nextTo"/>
        <c:crossAx val="30405952"/>
        <c:crosses val="autoZero"/>
        <c:auto val="0"/>
        <c:lblOffset val="100"/>
        <c:noMultiLvlLbl val="0"/>
      </c:catAx>
      <c:valAx>
        <c:axId val="3040595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3784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7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 of Return: Open-Ended Funds, Bank Deposits, and Indexes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'O_Diagram(RoR)'!$A$2:$A$23</c:f>
              <c:strCache/>
            </c:strRef>
          </c:cat>
          <c:val>
            <c:numRef>
              <c:f>'O_Diagram(RoR)'!$B$2:$B$23</c:f>
              <c:numCache/>
            </c:numRef>
          </c:val>
        </c:ser>
        <c:gapWidth val="60"/>
        <c:axId val="5218113"/>
        <c:axId val="46963018"/>
      </c:barChart>
      <c:catAx>
        <c:axId val="521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63018"/>
        <c:crosses val="autoZero"/>
        <c:auto val="0"/>
        <c:lblOffset val="0"/>
        <c:tickLblSkip val="1"/>
        <c:noMultiLvlLbl val="0"/>
      </c:catAx>
      <c:valAx>
        <c:axId val="46963018"/>
        <c:scaling>
          <c:orientation val="minMax"/>
          <c:max val="0.07"/>
          <c:min val="-0.2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8113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'I_Dynamics NAV'!$C$33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'I_Dynamics NAV'!$B$34:$B$34</c:f>
              <c:strCache/>
            </c:strRef>
          </c:cat>
          <c:val>
            <c:numRef>
              <c:f>'I_Dynamics NAV'!$C$34:$C$34</c:f>
              <c:numCache/>
            </c:numRef>
          </c:val>
        </c:ser>
        <c:ser>
          <c:idx val="0"/>
          <c:order val="1"/>
          <c:tx>
            <c:strRef>
              <c:f>'I_Dynamics NAV'!$E$33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'I_Dynamics NAV'!$B$34:$B$34</c:f>
              <c:strCache/>
            </c:strRef>
          </c:cat>
          <c:val>
            <c:numRef>
              <c:f>'I_Dynamics NAV'!$E$34:$E$34</c:f>
              <c:numCache/>
            </c:numRef>
          </c:val>
        </c:ser>
        <c:overlap val="-20"/>
        <c:axId val="20013979"/>
        <c:axId val="45908084"/>
      </c:barChart>
      <c:lineChart>
        <c:grouping val="standard"/>
        <c:varyColors val="0"/>
        <c:ser>
          <c:idx val="2"/>
          <c:order val="2"/>
          <c:tx>
            <c:strRef>
              <c:f>'I_Dynamics NAV'!$D$33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'I_Dynamics NAV'!$D$34:$D$34</c:f>
              <c:numCache/>
            </c:numRef>
          </c:val>
          <c:smooth val="0"/>
        </c:ser>
        <c:axId val="10519573"/>
        <c:axId val="27567294"/>
      </c:lineChart>
      <c:catAx>
        <c:axId val="200139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908084"/>
        <c:crosses val="autoZero"/>
        <c:auto val="0"/>
        <c:lblOffset val="100"/>
        <c:noMultiLvlLbl val="0"/>
      </c:catAx>
      <c:valAx>
        <c:axId val="45908084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013979"/>
        <c:crossesAt val="1"/>
        <c:crossBetween val="between"/>
        <c:dispUnits/>
        <c:majorUnit val="0.01"/>
        <c:minorUnit val="0.01"/>
      </c:valAx>
      <c:catAx>
        <c:axId val="10519573"/>
        <c:scaling>
          <c:orientation val="minMax"/>
        </c:scaling>
        <c:axPos val="b"/>
        <c:delete val="1"/>
        <c:majorTickMark val="in"/>
        <c:minorTickMark val="none"/>
        <c:tickLblPos val="nextTo"/>
        <c:crossAx val="27567294"/>
        <c:crosses val="autoZero"/>
        <c:auto val="0"/>
        <c:lblOffset val="100"/>
        <c:noMultiLvlLbl val="0"/>
      </c:catAx>
      <c:valAx>
        <c:axId val="2756729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5195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Interval Funds,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75"/>
          <c:w val="0.964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'I_Diagram (R0R)'!$A$2:$A$9</c:f>
              <c:strCache/>
            </c:strRef>
          </c:cat>
          <c:val>
            <c:numRef>
              <c:f>'I_Diagram (R0R)'!$B$2:$B$9</c:f>
              <c:numCache/>
            </c:numRef>
          </c:val>
        </c:ser>
        <c:gapWidth val="60"/>
        <c:axId val="46779055"/>
        <c:axId val="18358312"/>
      </c:barChart>
      <c:catAx>
        <c:axId val="4677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58312"/>
        <c:crosses val="autoZero"/>
        <c:auto val="0"/>
        <c:lblOffset val="100"/>
        <c:tickLblSkip val="1"/>
        <c:noMultiLvlLbl val="0"/>
      </c:catAx>
      <c:valAx>
        <c:axId val="18358312"/>
        <c:scaling>
          <c:orientation val="minMax"/>
          <c:max val="0.06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7905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/>
            </c:strRef>
          </c:cat>
          <c:val>
            <c:numRef>
              <c:f>'C_Dynamics NAV'!$C$36:$C$37</c:f>
              <c:numCache/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/>
            </c:strRef>
          </c:cat>
          <c:val>
            <c:numRef>
              <c:f>'C_Dynamics NAV'!$E$36:$E$37</c:f>
              <c:numCache/>
            </c:numRef>
          </c:val>
        </c:ser>
        <c:overlap val="-20"/>
        <c:axId val="31007081"/>
        <c:axId val="10628274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/>
            </c:numRef>
          </c:val>
          <c:smooth val="0"/>
        </c:ser>
        <c:axId val="28545603"/>
        <c:axId val="55583836"/>
      </c:lineChart>
      <c:catAx>
        <c:axId val="310070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0628274"/>
        <c:crosses val="autoZero"/>
        <c:auto val="0"/>
        <c:lblOffset val="100"/>
        <c:noMultiLvlLbl val="0"/>
      </c:catAx>
      <c:valAx>
        <c:axId val="1062827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07081"/>
        <c:crossesAt val="1"/>
        <c:crossBetween val="between"/>
        <c:dispUnits/>
      </c:valAx>
      <c:catAx>
        <c:axId val="28545603"/>
        <c:scaling>
          <c:orientation val="minMax"/>
        </c:scaling>
        <c:axPos val="b"/>
        <c:delete val="1"/>
        <c:majorTickMark val="in"/>
        <c:minorTickMark val="none"/>
        <c:tickLblPos val="nextTo"/>
        <c:crossAx val="55583836"/>
        <c:crosses val="autoZero"/>
        <c:auto val="0"/>
        <c:lblOffset val="100"/>
        <c:noMultiLvlLbl val="0"/>
      </c:catAx>
      <c:valAx>
        <c:axId val="5558383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456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Closed-End Funds,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'C_Diagram(RoR)'!$A$2:$A$10</c:f>
              <c:strCache/>
            </c:strRef>
          </c:cat>
          <c:val>
            <c:numRef>
              <c:f>'C_Diagram(RoR)'!$B$2:$B$10</c:f>
              <c:numCache/>
            </c:numRef>
          </c:val>
        </c:ser>
        <c:gapWidth val="60"/>
        <c:axId val="30492477"/>
        <c:axId val="5996838"/>
      </c:barChart>
      <c:catAx>
        <c:axId val="30492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6838"/>
        <c:crosses val="autoZero"/>
        <c:auto val="0"/>
        <c:lblOffset val="100"/>
        <c:tickLblSkip val="1"/>
        <c:noMultiLvlLbl val="0"/>
      </c:catAx>
      <c:valAx>
        <c:axId val="5996838"/>
        <c:scaling>
          <c:orientation val="minMax"/>
          <c:max val="0.07"/>
          <c:min val="-0.5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92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6</xdr:col>
      <xdr:colOff>1866900</xdr:colOff>
      <xdr:row>47</xdr:row>
      <xdr:rowOff>38100</xdr:rowOff>
    </xdr:to>
    <xdr:graphicFrame>
      <xdr:nvGraphicFramePr>
        <xdr:cNvPr id="1" name="Chart 7"/>
        <xdr:cNvGraphicFramePr/>
      </xdr:nvGraphicFramePr>
      <xdr:xfrm>
        <a:off x="0" y="4438650"/>
        <a:ext cx="144208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zoomScale="85" zoomScaleNormal="85" workbookViewId="0" topLeftCell="C1">
      <selection activeCell="U24" sqref="U2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65" t="s">
        <v>12</v>
      </c>
      <c r="B1" s="165"/>
      <c r="C1" s="165"/>
      <c r="D1" s="56"/>
      <c r="E1" s="56"/>
      <c r="F1" s="56"/>
    </row>
    <row r="2" spans="1:9" ht="30.75" thickBot="1">
      <c r="A2" s="147" t="s">
        <v>13</v>
      </c>
      <c r="B2" s="147" t="s">
        <v>14</v>
      </c>
      <c r="C2" s="147" t="s">
        <v>15</v>
      </c>
      <c r="D2" s="147" t="s">
        <v>16</v>
      </c>
      <c r="E2" s="147" t="s">
        <v>17</v>
      </c>
      <c r="F2" s="147" t="s">
        <v>18</v>
      </c>
      <c r="G2" s="2"/>
      <c r="I2" s="1"/>
    </row>
    <row r="3" spans="1:12" ht="14.25">
      <c r="A3" s="69" t="s">
        <v>19</v>
      </c>
      <c r="B3" s="70">
        <v>0</v>
      </c>
      <c r="C3" s="70">
        <v>-0.04338604186913919</v>
      </c>
      <c r="D3" s="70">
        <v>0.002589171649384362</v>
      </c>
      <c r="E3" s="70" t="s">
        <v>20</v>
      </c>
      <c r="F3" s="70">
        <v>-0.019277120870386466</v>
      </c>
      <c r="G3" s="46"/>
      <c r="H3" s="46"/>
      <c r="I3" s="2"/>
      <c r="J3" s="2"/>
      <c r="K3" s="2"/>
      <c r="L3" s="2"/>
    </row>
    <row r="4" spans="1:12" ht="14.25">
      <c r="A4" s="69" t="s">
        <v>21</v>
      </c>
      <c r="B4" s="70">
        <v>0</v>
      </c>
      <c r="C4" s="70">
        <v>-0.03537964126114623</v>
      </c>
      <c r="D4" s="70">
        <v>-0.05407295248515452</v>
      </c>
      <c r="E4" s="70" t="s">
        <v>20</v>
      </c>
      <c r="F4" s="70">
        <v>-0.23038480979885567</v>
      </c>
      <c r="G4" s="46"/>
      <c r="H4" s="46"/>
      <c r="I4" s="2"/>
      <c r="J4" s="2"/>
      <c r="K4" s="2"/>
      <c r="L4" s="2"/>
    </row>
    <row r="5" spans="1:12" ht="15" thickBot="1">
      <c r="A5" s="59" t="s">
        <v>22</v>
      </c>
      <c r="B5" s="61">
        <v>-0.00682006602569174</v>
      </c>
      <c r="C5" s="61">
        <v>-0.19157883836524303</v>
      </c>
      <c r="D5" s="61">
        <v>-0.11593509015621194</v>
      </c>
      <c r="E5" s="61" t="s">
        <v>20</v>
      </c>
      <c r="F5" s="61">
        <v>-0.236416417347031</v>
      </c>
      <c r="G5" s="46"/>
      <c r="H5" s="46"/>
      <c r="I5" s="2"/>
      <c r="J5" s="2"/>
      <c r="K5" s="2"/>
      <c r="L5" s="2"/>
    </row>
    <row r="6" spans="1:14" ht="14.25">
      <c r="A6" s="54"/>
      <c r="B6" s="53"/>
      <c r="C6" s="53"/>
      <c r="D6" s="55"/>
      <c r="E6" s="55"/>
      <c r="F6" s="55"/>
      <c r="G6" s="10"/>
      <c r="J6" s="2"/>
      <c r="K6" s="2"/>
      <c r="L6" s="2"/>
      <c r="M6" s="2"/>
      <c r="N6" s="2"/>
    </row>
    <row r="7" spans="1:14" ht="14.25">
      <c r="A7" s="54"/>
      <c r="B7" s="55"/>
      <c r="C7" s="55"/>
      <c r="D7" s="55"/>
      <c r="E7" s="55"/>
      <c r="F7" s="55"/>
      <c r="J7" s="4"/>
      <c r="K7" s="4"/>
      <c r="L7" s="4"/>
      <c r="M7" s="4"/>
      <c r="N7" s="4"/>
    </row>
    <row r="8" spans="1:6" ht="14.25">
      <c r="A8" s="54"/>
      <c r="B8" s="55"/>
      <c r="C8" s="55"/>
      <c r="D8" s="55"/>
      <c r="E8" s="55"/>
      <c r="F8" s="55"/>
    </row>
    <row r="9" spans="1:6" ht="14.25">
      <c r="A9" s="54"/>
      <c r="B9" s="55"/>
      <c r="C9" s="55"/>
      <c r="D9" s="55"/>
      <c r="E9" s="55"/>
      <c r="F9" s="55"/>
    </row>
    <row r="10" spans="1:14" ht="14.25">
      <c r="A10" s="54"/>
      <c r="B10" s="55"/>
      <c r="C10" s="55"/>
      <c r="D10" s="55"/>
      <c r="E10" s="55"/>
      <c r="F10" s="55"/>
      <c r="N10" s="10"/>
    </row>
    <row r="11" spans="1:6" ht="14.25">
      <c r="A11" s="54"/>
      <c r="B11" s="55"/>
      <c r="C11" s="55"/>
      <c r="D11" s="55"/>
      <c r="E11" s="55"/>
      <c r="F11" s="55"/>
    </row>
    <row r="12" spans="1:6" ht="14.25">
      <c r="A12" s="54"/>
      <c r="B12" s="55"/>
      <c r="C12" s="55"/>
      <c r="D12" s="55"/>
      <c r="E12" s="55"/>
      <c r="F12" s="55"/>
    </row>
    <row r="13" spans="1:6" ht="14.25">
      <c r="A13" s="54"/>
      <c r="B13" s="55"/>
      <c r="C13" s="55"/>
      <c r="D13" s="55"/>
      <c r="E13" s="55"/>
      <c r="F13" s="55"/>
    </row>
    <row r="14" spans="1:6" ht="14.25">
      <c r="A14" s="54"/>
      <c r="B14" s="55"/>
      <c r="C14" s="55"/>
      <c r="D14" s="55"/>
      <c r="E14" s="55"/>
      <c r="F14" s="55"/>
    </row>
    <row r="15" spans="1:6" ht="14.25">
      <c r="A15" s="54"/>
      <c r="B15" s="55"/>
      <c r="C15" s="55"/>
      <c r="D15" s="55"/>
      <c r="E15" s="55"/>
      <c r="F15" s="55"/>
    </row>
    <row r="16" spans="1:6" ht="14.25">
      <c r="A16" s="54"/>
      <c r="B16" s="55"/>
      <c r="C16" s="55"/>
      <c r="D16" s="55"/>
      <c r="E16" s="55"/>
      <c r="F16" s="55"/>
    </row>
    <row r="17" spans="1:6" ht="14.25">
      <c r="A17" s="54"/>
      <c r="B17" s="55"/>
      <c r="C17" s="55"/>
      <c r="D17" s="55"/>
      <c r="E17" s="55"/>
      <c r="F17" s="55"/>
    </row>
    <row r="18" spans="1:6" ht="14.25">
      <c r="A18" s="54"/>
      <c r="B18" s="55"/>
      <c r="C18" s="55"/>
      <c r="D18" s="55"/>
      <c r="E18" s="55"/>
      <c r="F18" s="55"/>
    </row>
    <row r="19" spans="1:6" ht="14.25">
      <c r="A19" s="54"/>
      <c r="B19" s="55"/>
      <c r="C19" s="55"/>
      <c r="D19" s="55"/>
      <c r="E19" s="55"/>
      <c r="F19" s="55"/>
    </row>
    <row r="20" spans="1:6" ht="14.25">
      <c r="A20" s="54"/>
      <c r="B20" s="55"/>
      <c r="C20" s="55"/>
      <c r="D20" s="55"/>
      <c r="E20" s="55"/>
      <c r="F20" s="55"/>
    </row>
    <row r="21" spans="1:6" ht="15" thickBot="1">
      <c r="A21" s="54"/>
      <c r="B21" s="55"/>
      <c r="C21" s="55"/>
      <c r="D21" s="55"/>
      <c r="E21" s="55"/>
      <c r="F21" s="55"/>
    </row>
    <row r="22" spans="1:6" ht="15.75" thickBot="1">
      <c r="A22" s="147" t="s">
        <v>23</v>
      </c>
      <c r="B22" s="166" t="s">
        <v>24</v>
      </c>
      <c r="C22" s="167" t="s">
        <v>25</v>
      </c>
      <c r="D22" s="58"/>
      <c r="E22" s="55"/>
      <c r="F22" s="55"/>
    </row>
    <row r="23" spans="1:6" ht="14.25">
      <c r="A23" s="168" t="s">
        <v>26</v>
      </c>
      <c r="B23" s="22">
        <v>-0.03537964126114623</v>
      </c>
      <c r="C23" s="52">
        <v>-0.19157883836524303</v>
      </c>
      <c r="D23" s="58"/>
      <c r="E23" s="55"/>
      <c r="F23" s="55"/>
    </row>
    <row r="24" spans="1:6" ht="14.25">
      <c r="A24" s="169" t="s">
        <v>14</v>
      </c>
      <c r="B24" s="22">
        <v>0</v>
      </c>
      <c r="C24" s="52">
        <v>-0.00682006602569174</v>
      </c>
      <c r="D24" s="58"/>
      <c r="E24" s="55"/>
      <c r="F24" s="55"/>
    </row>
    <row r="25" spans="1:6" ht="14.25">
      <c r="A25" s="168" t="s">
        <v>27</v>
      </c>
      <c r="B25" s="22">
        <v>0.01382983427977802</v>
      </c>
      <c r="C25" s="52">
        <v>-0.028574891869916685</v>
      </c>
      <c r="D25" s="58"/>
      <c r="E25" s="55"/>
      <c r="F25" s="55"/>
    </row>
    <row r="26" spans="1:6" ht="14.25">
      <c r="A26" s="170" t="s">
        <v>28</v>
      </c>
      <c r="B26" s="22">
        <v>0.053752860293699856</v>
      </c>
      <c r="C26" s="52">
        <v>-0.14619365396245432</v>
      </c>
      <c r="D26" s="58"/>
      <c r="E26" s="55"/>
      <c r="F26" s="55"/>
    </row>
    <row r="27" spans="1:6" ht="14.25">
      <c r="A27" s="171" t="s">
        <v>29</v>
      </c>
      <c r="B27" s="172">
        <v>0.056726326224797896</v>
      </c>
      <c r="C27" s="52">
        <v>-0.04968146671472795</v>
      </c>
      <c r="D27" s="58"/>
      <c r="E27" s="55"/>
      <c r="F27" s="55"/>
    </row>
    <row r="28" spans="1:6" ht="14.25">
      <c r="A28" s="173" t="s">
        <v>30</v>
      </c>
      <c r="B28" s="22">
        <v>0.06744914744176156</v>
      </c>
      <c r="C28" s="52">
        <v>0.022969035567964813</v>
      </c>
      <c r="D28" s="58"/>
      <c r="E28" s="55"/>
      <c r="F28" s="55"/>
    </row>
    <row r="29" spans="1:6" ht="14.25">
      <c r="A29" s="168" t="s">
        <v>31</v>
      </c>
      <c r="B29" s="22">
        <v>0.0752828011878528</v>
      </c>
      <c r="C29" s="52">
        <v>-0.06059752719486189</v>
      </c>
      <c r="D29" s="58"/>
      <c r="E29" s="55"/>
      <c r="F29" s="55"/>
    </row>
    <row r="30" spans="1:6" ht="14.25">
      <c r="A30" s="174" t="s">
        <v>32</v>
      </c>
      <c r="B30" s="22">
        <v>0.08626244365741309</v>
      </c>
      <c r="C30" s="52">
        <v>-0.09366277071374884</v>
      </c>
      <c r="D30" s="58"/>
      <c r="E30" s="55"/>
      <c r="F30" s="55"/>
    </row>
    <row r="31" spans="1:6" ht="28.5">
      <c r="A31" s="170" t="s">
        <v>33</v>
      </c>
      <c r="B31" s="22">
        <v>0.08911760233352228</v>
      </c>
      <c r="C31" s="52">
        <v>-0.1292692563805713</v>
      </c>
      <c r="D31" s="58"/>
      <c r="E31" s="55"/>
      <c r="F31" s="55"/>
    </row>
    <row r="32" spans="1:6" ht="14.25">
      <c r="A32" s="171" t="s">
        <v>34</v>
      </c>
      <c r="B32" s="172">
        <v>0.13017158330512668</v>
      </c>
      <c r="C32" s="52">
        <v>-0.2340885430451891</v>
      </c>
      <c r="D32" s="58"/>
      <c r="E32" s="55"/>
      <c r="F32" s="55"/>
    </row>
    <row r="33" spans="1:6" ht="15" thickBot="1">
      <c r="A33" s="175" t="s">
        <v>35</v>
      </c>
      <c r="B33" s="60">
        <v>0.2662357646411593</v>
      </c>
      <c r="C33" s="61">
        <v>-0.19534345995869673</v>
      </c>
      <c r="D33" s="58"/>
      <c r="E33" s="55"/>
      <c r="F33" s="55"/>
    </row>
    <row r="34" spans="1:6" ht="14.25">
      <c r="A34" s="54"/>
      <c r="B34" s="55"/>
      <c r="C34" s="55"/>
      <c r="D34" s="58"/>
      <c r="E34" s="55"/>
      <c r="F34" s="55"/>
    </row>
    <row r="35" spans="1:6" ht="14.25">
      <c r="A35" s="54"/>
      <c r="B35" s="55"/>
      <c r="C35" s="55"/>
      <c r="D35" s="58"/>
      <c r="E35" s="55"/>
      <c r="F35" s="5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M23" sqref="M23"/>
    </sheetView>
  </sheetViews>
  <sheetFormatPr defaultColWidth="9.00390625" defaultRowHeight="12.75"/>
  <cols>
    <col min="1" max="1" width="4.75390625" style="25" customWidth="1"/>
    <col min="2" max="2" width="37.00390625" style="23" bestFit="1" customWidth="1"/>
    <col min="3" max="4" width="12.75390625" style="25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3" bestFit="1" customWidth="1"/>
    <col min="10" max="10" width="34.75390625" style="23" customWidth="1"/>
    <col min="11" max="11" width="35.875" style="23" customWidth="1"/>
    <col min="12" max="16384" width="9.125" style="23" customWidth="1"/>
  </cols>
  <sheetData>
    <row r="1" spans="1:10" ht="16.5" thickBo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45.75" thickBot="1">
      <c r="A2" s="147" t="s">
        <v>37</v>
      </c>
      <c r="B2" s="199" t="s">
        <v>76</v>
      </c>
      <c r="C2" s="177" t="s">
        <v>109</v>
      </c>
      <c r="D2" s="213" t="s">
        <v>110</v>
      </c>
      <c r="E2" s="213" t="s">
        <v>39</v>
      </c>
      <c r="F2" s="213" t="s">
        <v>121</v>
      </c>
      <c r="G2" s="213" t="s">
        <v>122</v>
      </c>
      <c r="H2" s="213" t="s">
        <v>123</v>
      </c>
      <c r="I2" s="179" t="s">
        <v>43</v>
      </c>
      <c r="J2" s="180" t="s">
        <v>44</v>
      </c>
    </row>
    <row r="3" spans="1:11" ht="14.25" customHeight="1">
      <c r="A3" s="17">
        <v>1</v>
      </c>
      <c r="B3" s="86" t="s">
        <v>132</v>
      </c>
      <c r="C3" s="217" t="s">
        <v>112</v>
      </c>
      <c r="D3" s="88" t="s">
        <v>126</v>
      </c>
      <c r="E3" s="89">
        <v>3024289.02</v>
      </c>
      <c r="F3" s="90">
        <v>173506</v>
      </c>
      <c r="G3" s="89">
        <v>17.4305</v>
      </c>
      <c r="H3" s="40">
        <v>10</v>
      </c>
      <c r="I3" s="182" t="s">
        <v>48</v>
      </c>
      <c r="J3" s="91" t="s">
        <v>8</v>
      </c>
      <c r="K3" s="37"/>
    </row>
    <row r="4" spans="1:11" ht="14.25" customHeight="1">
      <c r="A4" s="17">
        <v>2</v>
      </c>
      <c r="B4" s="183" t="s">
        <v>124</v>
      </c>
      <c r="C4" s="217" t="s">
        <v>112</v>
      </c>
      <c r="D4" s="218" t="s">
        <v>125</v>
      </c>
      <c r="E4" s="89">
        <v>2970148.21</v>
      </c>
      <c r="F4" s="90">
        <v>164425</v>
      </c>
      <c r="G4" s="89">
        <v>18.0638</v>
      </c>
      <c r="H4" s="40">
        <v>100</v>
      </c>
      <c r="I4" s="182" t="s">
        <v>48</v>
      </c>
      <c r="J4" s="91" t="s">
        <v>8</v>
      </c>
      <c r="K4" s="37"/>
    </row>
    <row r="5" spans="1:10" ht="15.75" customHeight="1" thickBot="1">
      <c r="A5" s="148" t="s">
        <v>71</v>
      </c>
      <c r="B5" s="149"/>
      <c r="C5" s="92" t="s">
        <v>3</v>
      </c>
      <c r="D5" s="92" t="s">
        <v>3</v>
      </c>
      <c r="E5" s="78">
        <f>SUM(E3:E4)</f>
        <v>5994437.23</v>
      </c>
      <c r="F5" s="79">
        <f>SUM(F3:F4)</f>
        <v>337931</v>
      </c>
      <c r="G5" s="92" t="s">
        <v>3</v>
      </c>
      <c r="H5" s="92" t="s">
        <v>3</v>
      </c>
      <c r="I5" s="92" t="s">
        <v>3</v>
      </c>
      <c r="J5" s="92" t="s">
        <v>3</v>
      </c>
    </row>
    <row r="6" spans="1:10" ht="15" thickBot="1">
      <c r="A6" s="161"/>
      <c r="B6" s="161"/>
      <c r="C6" s="161"/>
      <c r="D6" s="161"/>
      <c r="E6" s="161"/>
      <c r="F6" s="161"/>
      <c r="G6" s="161"/>
      <c r="H6" s="161"/>
      <c r="I6" s="132"/>
      <c r="J6" s="132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375" style="25" customWidth="1"/>
    <col min="2" max="2" width="46.75390625" style="25" customWidth="1"/>
    <col min="3" max="4" width="14.75390625" style="24" customWidth="1"/>
    <col min="5" max="8" width="12.75390625" style="25" customWidth="1"/>
    <col min="9" max="9" width="16.125" style="25" bestFit="1" customWidth="1"/>
    <col min="10" max="10" width="19.125" style="25" customWidth="1"/>
    <col min="11" max="11" width="21.375" style="25" bestFit="1" customWidth="1"/>
    <col min="12" max="16384" width="9.125" style="25" customWidth="1"/>
  </cols>
  <sheetData>
    <row r="1" spans="1:10" s="38" customFormat="1" ht="16.5" thickBot="1">
      <c r="A1" s="159" t="s">
        <v>127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s="18" customFormat="1" ht="15.75" customHeight="1" thickBot="1">
      <c r="A2" s="186" t="s">
        <v>37</v>
      </c>
      <c r="B2" s="187"/>
      <c r="C2" s="188"/>
      <c r="D2" s="189"/>
      <c r="E2" s="214" t="s">
        <v>75</v>
      </c>
      <c r="F2" s="214"/>
      <c r="G2" s="214"/>
      <c r="H2" s="214"/>
      <c r="I2" s="214"/>
      <c r="J2" s="214"/>
      <c r="K2" s="214"/>
    </row>
    <row r="3" spans="1:11" s="18" customFormat="1" ht="51.75" thickBot="1">
      <c r="A3" s="186"/>
      <c r="B3" s="190" t="s">
        <v>76</v>
      </c>
      <c r="C3" s="191" t="s">
        <v>77</v>
      </c>
      <c r="D3" s="191" t="s">
        <v>78</v>
      </c>
      <c r="E3" s="179" t="s">
        <v>79</v>
      </c>
      <c r="F3" s="179" t="s">
        <v>80</v>
      </c>
      <c r="G3" s="179" t="s">
        <v>81</v>
      </c>
      <c r="H3" s="179" t="s">
        <v>82</v>
      </c>
      <c r="I3" s="179" t="s">
        <v>83</v>
      </c>
      <c r="J3" s="180" t="s">
        <v>84</v>
      </c>
      <c r="K3" s="192" t="s">
        <v>85</v>
      </c>
    </row>
    <row r="4" spans="1:11" s="18" customFormat="1" ht="14.25" collapsed="1">
      <c r="A4" s="216">
        <v>1</v>
      </c>
      <c r="B4" s="183" t="s">
        <v>124</v>
      </c>
      <c r="C4" s="82">
        <v>40555</v>
      </c>
      <c r="D4" s="82">
        <v>40626</v>
      </c>
      <c r="E4" s="80">
        <v>-0.5246818722436821</v>
      </c>
      <c r="F4" s="80">
        <v>-0.5338446372443265</v>
      </c>
      <c r="G4" s="80">
        <v>-0.7762146103843814</v>
      </c>
      <c r="H4" s="80">
        <v>-0.7803154959313405</v>
      </c>
      <c r="I4" s="80">
        <v>-0.7664244336402193</v>
      </c>
      <c r="J4" s="83">
        <v>-0.819362</v>
      </c>
      <c r="K4" s="100">
        <v>-0.13611269424295103</v>
      </c>
    </row>
    <row r="5" spans="1:11" s="18" customFormat="1" ht="14.25">
      <c r="A5" s="17">
        <v>2</v>
      </c>
      <c r="B5" s="86" t="s">
        <v>132</v>
      </c>
      <c r="C5" s="139">
        <v>41848</v>
      </c>
      <c r="D5" s="139">
        <v>42032</v>
      </c>
      <c r="E5" s="140">
        <v>0.06391225264597078</v>
      </c>
      <c r="F5" s="140" t="s">
        <v>20</v>
      </c>
      <c r="G5" s="140">
        <v>0.16767710601239316</v>
      </c>
      <c r="H5" s="140">
        <v>0.29368760901027935</v>
      </c>
      <c r="I5" s="140">
        <v>0.2935915989461573</v>
      </c>
      <c r="J5" s="141">
        <v>0.7430499999999998</v>
      </c>
      <c r="K5" s="142">
        <v>0.07340661159891293</v>
      </c>
    </row>
    <row r="6" spans="1:11" s="18" customFormat="1" ht="15.75" collapsed="1" thickBot="1">
      <c r="A6" s="133"/>
      <c r="B6" s="134" t="s">
        <v>88</v>
      </c>
      <c r="C6" s="135" t="s">
        <v>3</v>
      </c>
      <c r="D6" s="135" t="s">
        <v>3</v>
      </c>
      <c r="E6" s="136">
        <f>AVERAGE(E4:E5)</f>
        <v>-0.23038480979885567</v>
      </c>
      <c r="F6" s="136">
        <f>AVERAGE(F4:F5)</f>
        <v>-0.5338446372443265</v>
      </c>
      <c r="G6" s="136">
        <f>AVERAGE(G4:G5)</f>
        <v>-0.30426875218599414</v>
      </c>
      <c r="H6" s="136">
        <f>AVERAGE(H4:H4)</f>
        <v>-0.7803154959313405</v>
      </c>
      <c r="I6" s="136">
        <f>AVERAGE(I4:I5)</f>
        <v>-0.236416417347031</v>
      </c>
      <c r="J6" s="135" t="s">
        <v>3</v>
      </c>
      <c r="K6" s="136">
        <f>AVERAGE(K4:K5)</f>
        <v>-0.03135304132201905</v>
      </c>
    </row>
    <row r="7" spans="1:11" s="18" customFormat="1" ht="14.25" hidden="1">
      <c r="A7" s="164" t="s">
        <v>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s="18" customFormat="1" ht="15" hidden="1" thickBot="1">
      <c r="A8" s="163" t="s">
        <v>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3:4" s="18" customFormat="1" ht="15.75" customHeight="1" hidden="1">
      <c r="C9" s="51"/>
      <c r="D9" s="51"/>
    </row>
    <row r="10" spans="1:11" ht="15" thickBot="1">
      <c r="A10" s="162"/>
      <c r="B10" s="162"/>
      <c r="C10" s="162"/>
      <c r="D10" s="162"/>
      <c r="E10" s="162"/>
      <c r="F10" s="162"/>
      <c r="G10" s="162"/>
      <c r="H10" s="162"/>
      <c r="I10" s="137"/>
      <c r="J10" s="137"/>
      <c r="K10" s="137"/>
    </row>
    <row r="11" spans="2:5" ht="14.25">
      <c r="B11" s="23"/>
      <c r="C11" s="84"/>
      <c r="E11" s="84"/>
    </row>
    <row r="12" spans="5:6" ht="14.25">
      <c r="E12" s="84"/>
      <c r="F12" s="84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4">
      <selection activeCell="B4" sqref="B4"/>
    </sheetView>
  </sheetViews>
  <sheetFormatPr defaultColWidth="9.00390625" defaultRowHeight="12.75"/>
  <cols>
    <col min="1" max="1" width="4.00390625" style="16" customWidth="1"/>
    <col min="2" max="2" width="50.75390625" style="16" customWidth="1"/>
    <col min="3" max="3" width="24.75390625" style="16" customWidth="1"/>
    <col min="4" max="4" width="24.75390625" style="39" customWidth="1"/>
    <col min="5" max="7" width="24.75390625" style="16" customWidth="1"/>
    <col min="8" max="16384" width="9.125" style="16" customWidth="1"/>
  </cols>
  <sheetData>
    <row r="1" spans="1:7" s="23" customFormat="1" ht="16.5" thickBot="1">
      <c r="A1" s="157" t="s">
        <v>128</v>
      </c>
      <c r="B1" s="157"/>
      <c r="C1" s="157"/>
      <c r="D1" s="157"/>
      <c r="E1" s="157"/>
      <c r="F1" s="157"/>
      <c r="G1" s="157"/>
    </row>
    <row r="2" spans="1:7" s="23" customFormat="1" ht="15.75" customHeight="1" thickBot="1">
      <c r="A2" s="186" t="s">
        <v>37</v>
      </c>
      <c r="B2" s="187"/>
      <c r="C2" s="215" t="s">
        <v>92</v>
      </c>
      <c r="D2" s="215"/>
      <c r="E2" s="215" t="s">
        <v>129</v>
      </c>
      <c r="F2" s="215"/>
      <c r="G2" s="197"/>
    </row>
    <row r="3" spans="1:7" s="23" customFormat="1" ht="45.75" thickBot="1">
      <c r="A3" s="186"/>
      <c r="B3" s="179" t="s">
        <v>76</v>
      </c>
      <c r="C3" s="190" t="s">
        <v>94</v>
      </c>
      <c r="D3" s="190" t="s">
        <v>95</v>
      </c>
      <c r="E3" s="190" t="s">
        <v>96</v>
      </c>
      <c r="F3" s="190" t="s">
        <v>95</v>
      </c>
      <c r="G3" s="180" t="s">
        <v>119</v>
      </c>
    </row>
    <row r="4" spans="1:7" s="23" customFormat="1" ht="14.25">
      <c r="A4" s="17">
        <v>1</v>
      </c>
      <c r="B4" s="86" t="s">
        <v>132</v>
      </c>
      <c r="C4" s="30">
        <v>181.66997999999998</v>
      </c>
      <c r="D4" s="80">
        <v>0.06390936577980565</v>
      </c>
      <c r="E4" s="31">
        <v>0</v>
      </c>
      <c r="F4" s="80">
        <v>0</v>
      </c>
      <c r="G4" s="32">
        <v>0</v>
      </c>
    </row>
    <row r="5" spans="1:7" s="23" customFormat="1" ht="14.25">
      <c r="A5" s="17">
        <v>2</v>
      </c>
      <c r="B5" s="183" t="s">
        <v>124</v>
      </c>
      <c r="C5" s="30">
        <v>-3278.59084</v>
      </c>
      <c r="D5" s="80">
        <v>-0.5246803897179864</v>
      </c>
      <c r="E5" s="31">
        <v>0</v>
      </c>
      <c r="F5" s="80">
        <v>0</v>
      </c>
      <c r="G5" s="32">
        <v>0</v>
      </c>
    </row>
    <row r="6" spans="1:7" s="23" customFormat="1" ht="15.75" thickBot="1">
      <c r="A6" s="95"/>
      <c r="B6" s="72" t="s">
        <v>71</v>
      </c>
      <c r="C6" s="73">
        <v>-3096.9208599999997</v>
      </c>
      <c r="D6" s="77">
        <v>-0.3406444702036811</v>
      </c>
      <c r="E6" s="74">
        <v>0</v>
      </c>
      <c r="F6" s="77">
        <v>0</v>
      </c>
      <c r="G6" s="96">
        <v>0</v>
      </c>
    </row>
    <row r="7" spans="1:8" s="23" customFormat="1" ht="15" customHeight="1" thickBot="1">
      <c r="A7" s="150"/>
      <c r="B7" s="150"/>
      <c r="C7" s="150"/>
      <c r="D7" s="150"/>
      <c r="E7" s="150"/>
      <c r="F7" s="150"/>
      <c r="G7" s="150"/>
      <c r="H7" s="7"/>
    </row>
    <row r="8" s="23" customFormat="1" ht="14.25">
      <c r="D8" s="6"/>
    </row>
    <row r="9" s="23" customFormat="1" ht="14.25">
      <c r="D9" s="6"/>
    </row>
    <row r="10" s="23" customFormat="1" ht="14.25">
      <c r="D10" s="6"/>
    </row>
    <row r="11" s="23" customFormat="1" ht="14.25">
      <c r="D11" s="6"/>
    </row>
    <row r="12" s="23" customFormat="1" ht="14.25">
      <c r="D12" s="6"/>
    </row>
    <row r="13" s="23" customFormat="1" ht="14.25">
      <c r="D13" s="6"/>
    </row>
    <row r="14" s="23" customFormat="1" ht="14.25">
      <c r="D14" s="6"/>
    </row>
    <row r="15" s="23" customFormat="1" ht="14.25">
      <c r="D15" s="6"/>
    </row>
    <row r="16" s="23" customFormat="1" ht="14.25">
      <c r="D16" s="6"/>
    </row>
    <row r="17" s="23" customFormat="1" ht="14.25">
      <c r="D17" s="6"/>
    </row>
    <row r="18" s="23" customFormat="1" ht="14.25">
      <c r="D18" s="6"/>
    </row>
    <row r="19" s="23" customFormat="1" ht="14.25">
      <c r="D19" s="6"/>
    </row>
    <row r="20" s="23" customFormat="1" ht="14.25">
      <c r="D20" s="6"/>
    </row>
    <row r="21" s="23" customFormat="1" ht="14.25">
      <c r="D21" s="6"/>
    </row>
    <row r="22" s="23" customFormat="1" ht="14.25">
      <c r="D22" s="6"/>
    </row>
    <row r="23" s="23" customFormat="1" ht="14.25">
      <c r="D23" s="6"/>
    </row>
    <row r="24" s="23" customFormat="1" ht="14.25">
      <c r="D24" s="6"/>
    </row>
    <row r="25" s="23" customFormat="1" ht="14.25">
      <c r="D25" s="6"/>
    </row>
    <row r="26" s="23" customFormat="1" ht="14.25">
      <c r="D26" s="6"/>
    </row>
    <row r="27" s="23" customFormat="1" ht="14.25">
      <c r="D27" s="6"/>
    </row>
    <row r="28" s="23" customFormat="1" ht="14.25">
      <c r="D28" s="6"/>
    </row>
    <row r="29" spans="2:5" s="23" customFormat="1" ht="15" thickBot="1">
      <c r="B29" s="63"/>
      <c r="C29" s="63"/>
      <c r="D29" s="64"/>
      <c r="E29" s="63"/>
    </row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pans="2:5" s="23" customFormat="1" ht="30.75" thickBot="1">
      <c r="B35" s="201" t="s">
        <v>76</v>
      </c>
      <c r="C35" s="190" t="s">
        <v>99</v>
      </c>
      <c r="D35" s="190" t="s">
        <v>100</v>
      </c>
      <c r="E35" s="202" t="s">
        <v>101</v>
      </c>
    </row>
    <row r="36" spans="2:5" s="23" customFormat="1" ht="14.25">
      <c r="B36" s="102" t="str">
        <f aca="true" t="shared" si="0" ref="B36:D37">B4</f>
        <v> KINTO-Hold</v>
      </c>
      <c r="C36" s="143">
        <f t="shared" si="0"/>
        <v>181.66997999999998</v>
      </c>
      <c r="D36" s="144">
        <f t="shared" si="0"/>
        <v>0.06390936577980565</v>
      </c>
      <c r="E36" s="145">
        <f>G4</f>
        <v>0</v>
      </c>
    </row>
    <row r="37" spans="2:6" ht="14.25">
      <c r="B37" s="102" t="str">
        <f t="shared" si="0"/>
        <v>Іndeks Ukrainskoi Birzhi</v>
      </c>
      <c r="C37" s="143">
        <f t="shared" si="0"/>
        <v>-3278.59084</v>
      </c>
      <c r="D37" s="144">
        <f t="shared" si="0"/>
        <v>-0.5246803897179864</v>
      </c>
      <c r="E37" s="145">
        <f>G5</f>
        <v>0</v>
      </c>
      <c r="F37" s="15"/>
    </row>
    <row r="38" spans="2:6" ht="14.25">
      <c r="B38" s="23"/>
      <c r="C38" s="128"/>
      <c r="D38" s="6"/>
      <c r="F38" s="15"/>
    </row>
    <row r="39" spans="2:6" ht="14.25">
      <c r="B39" s="23"/>
      <c r="C39" s="23"/>
      <c r="D39" s="6"/>
      <c r="F39" s="15"/>
    </row>
    <row r="40" spans="2:6" ht="14.25">
      <c r="B40" s="23"/>
      <c r="C40" s="23"/>
      <c r="D40" s="6"/>
      <c r="F40" s="15"/>
    </row>
    <row r="41" spans="2:6" ht="14.25">
      <c r="B41" s="23"/>
      <c r="C41" s="23"/>
      <c r="D41" s="6"/>
      <c r="F41" s="15"/>
    </row>
    <row r="42" spans="2:6" ht="14.25">
      <c r="B42" s="23"/>
      <c r="C42" s="23"/>
      <c r="D42" s="6"/>
      <c r="F42" s="15"/>
    </row>
    <row r="43" spans="2:6" ht="14.25">
      <c r="B43" s="23"/>
      <c r="C43" s="23"/>
      <c r="D43" s="6"/>
      <c r="F43" s="15"/>
    </row>
    <row r="44" spans="2:6" ht="14.25">
      <c r="B44" s="23"/>
      <c r="C44" s="23"/>
      <c r="D44" s="6"/>
      <c r="F44" s="15"/>
    </row>
    <row r="45" spans="2:4" ht="14.25">
      <c r="B45" s="23"/>
      <c r="C45" s="23"/>
      <c r="D45" s="6"/>
    </row>
    <row r="46" spans="2:4" ht="14.25">
      <c r="B46" s="23"/>
      <c r="C46" s="23"/>
      <c r="D46" s="6"/>
    </row>
    <row r="47" spans="2:4" ht="14.25">
      <c r="B47" s="23"/>
      <c r="C47" s="23"/>
      <c r="D47" s="6"/>
    </row>
    <row r="48" spans="2:4" ht="14.25">
      <c r="B48" s="23"/>
      <c r="C48" s="23"/>
      <c r="D48" s="6"/>
    </row>
    <row r="49" spans="2:4" ht="14.25">
      <c r="B49" s="23"/>
      <c r="C49" s="23"/>
      <c r="D49" s="6"/>
    </row>
    <row r="50" spans="2:4" ht="14.25">
      <c r="B50" s="23"/>
      <c r="C50" s="23"/>
      <c r="D50" s="6"/>
    </row>
    <row r="51" spans="2:4" ht="14.25">
      <c r="B51" s="23"/>
      <c r="C51" s="23"/>
      <c r="D51" s="6"/>
    </row>
    <row r="52" spans="2:4" ht="14.25">
      <c r="B52" s="23"/>
      <c r="C52" s="23"/>
      <c r="D52" s="6"/>
    </row>
    <row r="53" spans="2:4" ht="14.25">
      <c r="B53" s="23"/>
      <c r="C53" s="23"/>
      <c r="D53" s="6"/>
    </row>
    <row r="54" spans="2:4" ht="14.25">
      <c r="B54" s="23"/>
      <c r="C54" s="23"/>
      <c r="D54" s="6"/>
    </row>
    <row r="55" spans="2:4" ht="14.25">
      <c r="B55" s="23"/>
      <c r="C55" s="23"/>
      <c r="D55" s="6"/>
    </row>
    <row r="56" spans="2:4" ht="14.25">
      <c r="B56" s="23"/>
      <c r="C56" s="23"/>
      <c r="D56" s="6"/>
    </row>
    <row r="57" spans="2:4" ht="14.25">
      <c r="B57" s="23"/>
      <c r="C57" s="23"/>
      <c r="D57" s="6"/>
    </row>
    <row r="58" spans="2:4" ht="14.25">
      <c r="B58" s="23"/>
      <c r="C58" s="23"/>
      <c r="D58" s="6"/>
    </row>
    <row r="59" spans="2:4" ht="14.25">
      <c r="B59" s="23"/>
      <c r="C59" s="23"/>
      <c r="D59" s="6"/>
    </row>
    <row r="60" spans="2:4" ht="14.25">
      <c r="B60" s="23"/>
      <c r="C60" s="23"/>
      <c r="D60" s="6"/>
    </row>
    <row r="61" spans="2:4" ht="14.25">
      <c r="B61" s="23"/>
      <c r="C61" s="23"/>
      <c r="D61" s="6"/>
    </row>
    <row r="62" spans="2:4" ht="14.25">
      <c r="B62" s="23"/>
      <c r="C62" s="23"/>
      <c r="D62" s="6"/>
    </row>
    <row r="63" spans="2:4" ht="14.25">
      <c r="B63" s="23"/>
      <c r="C63" s="23"/>
      <c r="D63" s="6"/>
    </row>
    <row r="64" spans="2:4" ht="14.25">
      <c r="B64" s="23"/>
      <c r="C64" s="23"/>
      <c r="D64" s="6"/>
    </row>
    <row r="65" spans="2:4" ht="14.25">
      <c r="B65" s="23"/>
      <c r="C65" s="23"/>
      <c r="D65" s="6"/>
    </row>
    <row r="66" spans="2:4" ht="14.25">
      <c r="B66" s="23"/>
      <c r="C66" s="23"/>
      <c r="D66" s="6"/>
    </row>
    <row r="67" spans="2:4" ht="14.25">
      <c r="B67" s="23"/>
      <c r="C67" s="23"/>
      <c r="D67" s="6"/>
    </row>
    <row r="68" spans="2:4" ht="14.25">
      <c r="B68" s="23"/>
      <c r="C68" s="23"/>
      <c r="D68" s="6"/>
    </row>
    <row r="69" spans="2:4" ht="14.25">
      <c r="B69" s="23"/>
      <c r="C69" s="23"/>
      <c r="D69" s="6"/>
    </row>
    <row r="70" spans="2:4" ht="14.25">
      <c r="B70" s="23"/>
      <c r="C70" s="23"/>
      <c r="D70" s="6"/>
    </row>
    <row r="71" spans="2:4" ht="14.25">
      <c r="B71" s="23"/>
      <c r="C71" s="23"/>
      <c r="D71" s="6"/>
    </row>
    <row r="72" spans="2:4" ht="14.25">
      <c r="B72" s="23"/>
      <c r="C72" s="23"/>
      <c r="D72" s="6"/>
    </row>
    <row r="73" spans="2:4" ht="14.25">
      <c r="B73" s="23"/>
      <c r="C73" s="23"/>
      <c r="D73" s="6"/>
    </row>
    <row r="74" spans="2:4" ht="14.25">
      <c r="B74" s="23"/>
      <c r="C74" s="23"/>
      <c r="D74" s="6"/>
    </row>
    <row r="75" spans="2:4" ht="14.25">
      <c r="B75" s="23"/>
      <c r="C75" s="23"/>
      <c r="D75" s="6"/>
    </row>
    <row r="76" spans="2:4" ht="14.25">
      <c r="B76" s="23"/>
      <c r="C76" s="23"/>
      <c r="D76" s="6"/>
    </row>
    <row r="77" spans="2:4" ht="14.25">
      <c r="B77" s="23"/>
      <c r="C77" s="23"/>
      <c r="D77" s="6"/>
    </row>
    <row r="78" spans="2:4" ht="14.25">
      <c r="B78" s="23"/>
      <c r="C78" s="23"/>
      <c r="D78" s="6"/>
    </row>
    <row r="79" spans="2:4" ht="14.25">
      <c r="B79" s="23"/>
      <c r="C79" s="23"/>
      <c r="D79" s="6"/>
    </row>
    <row r="80" spans="2:4" ht="14.25">
      <c r="B80" s="23"/>
      <c r="C80" s="23"/>
      <c r="D80" s="6"/>
    </row>
    <row r="81" spans="2:4" ht="14.25">
      <c r="B81" s="23"/>
      <c r="C81" s="23"/>
      <c r="D81" s="6"/>
    </row>
    <row r="82" spans="2:4" ht="14.25">
      <c r="B82" s="23"/>
      <c r="C82" s="23"/>
      <c r="D82" s="6"/>
    </row>
    <row r="83" spans="2:4" ht="14.25">
      <c r="B83" s="23"/>
      <c r="C83" s="23"/>
      <c r="D83" s="6"/>
    </row>
    <row r="84" spans="2:4" ht="14.25">
      <c r="B84" s="23"/>
      <c r="C84" s="23"/>
      <c r="D84" s="6"/>
    </row>
    <row r="85" spans="2:4" ht="14.25">
      <c r="B85" s="23"/>
      <c r="C85" s="23"/>
      <c r="D85" s="6"/>
    </row>
    <row r="86" spans="2:4" ht="14.25">
      <c r="B86" s="23"/>
      <c r="C86" s="23"/>
      <c r="D86" s="6"/>
    </row>
    <row r="87" spans="2:4" ht="14.25">
      <c r="B87" s="23"/>
      <c r="C87" s="23"/>
      <c r="D87" s="6"/>
    </row>
    <row r="88" spans="2:4" ht="14.25">
      <c r="B88" s="23"/>
      <c r="C88" s="23"/>
      <c r="D88" s="6"/>
    </row>
    <row r="89" spans="2:4" ht="14.25">
      <c r="B89" s="23"/>
      <c r="C89" s="23"/>
      <c r="D89" s="6"/>
    </row>
    <row r="90" spans="2:4" ht="14.25">
      <c r="B90" s="23"/>
      <c r="C90" s="23"/>
      <c r="D90" s="6"/>
    </row>
    <row r="91" spans="2:4" ht="14.25">
      <c r="B91" s="23"/>
      <c r="C91" s="23"/>
      <c r="D91" s="6"/>
    </row>
    <row r="92" spans="2:4" ht="14.25">
      <c r="B92" s="23"/>
      <c r="C92" s="23"/>
      <c r="D92" s="6"/>
    </row>
    <row r="93" spans="2:4" ht="14.25">
      <c r="B93" s="23"/>
      <c r="C93" s="23"/>
      <c r="D93" s="6"/>
    </row>
    <row r="94" spans="2:4" ht="14.25">
      <c r="B94" s="23"/>
      <c r="C94" s="23"/>
      <c r="D94" s="6"/>
    </row>
    <row r="95" spans="2:4" ht="14.25">
      <c r="B95" s="23"/>
      <c r="C95" s="23"/>
      <c r="D95" s="6"/>
    </row>
    <row r="96" spans="2:4" ht="14.25">
      <c r="B96" s="23"/>
      <c r="C96" s="23"/>
      <c r="D96" s="6"/>
    </row>
    <row r="97" spans="2:4" ht="14.25">
      <c r="B97" s="23"/>
      <c r="C97" s="23"/>
      <c r="D97" s="6"/>
    </row>
    <row r="98" spans="2:4" ht="14.25">
      <c r="B98" s="23"/>
      <c r="C98" s="23"/>
      <c r="D98" s="6"/>
    </row>
    <row r="99" spans="2:4" ht="14.25">
      <c r="B99" s="23"/>
      <c r="C99" s="23"/>
      <c r="D99" s="6"/>
    </row>
    <row r="100" spans="2:4" ht="14.25">
      <c r="B100" s="23"/>
      <c r="C100" s="23"/>
      <c r="D100" s="6"/>
    </row>
    <row r="101" spans="2:4" ht="14.25">
      <c r="B101" s="23"/>
      <c r="C101" s="23"/>
      <c r="D101" s="6"/>
    </row>
    <row r="102" spans="2:4" ht="14.25">
      <c r="B102" s="23"/>
      <c r="C102" s="23"/>
      <c r="D102" s="6"/>
    </row>
    <row r="103" spans="2:4" ht="14.25">
      <c r="B103" s="23"/>
      <c r="C103" s="23"/>
      <c r="D103" s="6"/>
    </row>
    <row r="104" spans="2:4" ht="14.25">
      <c r="B104" s="23"/>
      <c r="C104" s="23"/>
      <c r="D104" s="6"/>
    </row>
    <row r="105" spans="2:4" ht="14.25">
      <c r="B105" s="23"/>
      <c r="C105" s="23"/>
      <c r="D105" s="6"/>
    </row>
    <row r="106" spans="2:4" ht="14.25">
      <c r="B106" s="23"/>
      <c r="C106" s="23"/>
      <c r="D106" s="6"/>
    </row>
    <row r="107" spans="2:4" ht="14.25">
      <c r="B107" s="23"/>
      <c r="C107" s="23"/>
      <c r="D107" s="6"/>
    </row>
    <row r="108" spans="2:4" ht="14.25">
      <c r="B108" s="23"/>
      <c r="C108" s="23"/>
      <c r="D108" s="6"/>
    </row>
    <row r="109" spans="2:4" ht="14.25">
      <c r="B109" s="23"/>
      <c r="C109" s="23"/>
      <c r="D109" s="6"/>
    </row>
    <row r="110" spans="2:4" ht="14.25">
      <c r="B110" s="23"/>
      <c r="C110" s="23"/>
      <c r="D110" s="6"/>
    </row>
    <row r="111" spans="2:4" ht="14.25">
      <c r="B111" s="23"/>
      <c r="C111" s="23"/>
      <c r="D111" s="6"/>
    </row>
    <row r="112" spans="2:4" ht="14.25">
      <c r="B112" s="23"/>
      <c r="C112" s="23"/>
      <c r="D112" s="6"/>
    </row>
    <row r="113" spans="2:4" ht="14.25">
      <c r="B113" s="23"/>
      <c r="C113" s="23"/>
      <c r="D113" s="6"/>
    </row>
    <row r="114" spans="2:4" ht="14.25">
      <c r="B114" s="23"/>
      <c r="C114" s="23"/>
      <c r="D114" s="6"/>
    </row>
    <row r="115" spans="2:4" ht="14.25">
      <c r="B115" s="23"/>
      <c r="C115" s="23"/>
      <c r="D115" s="6"/>
    </row>
    <row r="116" spans="2:4" ht="14.25">
      <c r="B116" s="23"/>
      <c r="C116" s="23"/>
      <c r="D116" s="6"/>
    </row>
    <row r="117" spans="2:4" ht="14.25">
      <c r="B117" s="23"/>
      <c r="C117" s="23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tabSelected="1" zoomScale="85" zoomScaleNormal="85" workbookViewId="0" topLeftCell="A1">
      <selection activeCell="W32" sqref="W3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203" t="s">
        <v>76</v>
      </c>
      <c r="B1" s="204" t="s">
        <v>102</v>
      </c>
      <c r="C1" s="10"/>
      <c r="D1" s="10"/>
    </row>
    <row r="2" spans="1:4" ht="14.25">
      <c r="A2" s="219" t="s">
        <v>130</v>
      </c>
      <c r="B2" s="113">
        <v>-0.5246818722436821</v>
      </c>
      <c r="C2" s="10"/>
      <c r="D2" s="10"/>
    </row>
    <row r="3" spans="1:4" ht="14.25">
      <c r="A3" s="21" t="s">
        <v>131</v>
      </c>
      <c r="B3" s="114">
        <v>0.06391225264597078</v>
      </c>
      <c r="C3" s="10"/>
      <c r="D3" s="10"/>
    </row>
    <row r="4" spans="1:4" ht="14.25">
      <c r="A4" s="208" t="s">
        <v>103</v>
      </c>
      <c r="B4" s="114">
        <v>-0.230384809798856</v>
      </c>
      <c r="C4" s="10"/>
      <c r="D4" s="10"/>
    </row>
    <row r="5" spans="1:4" ht="14.25">
      <c r="A5" s="208" t="s">
        <v>15</v>
      </c>
      <c r="B5" s="114">
        <v>-0.03537964126114623</v>
      </c>
      <c r="C5" s="10"/>
      <c r="D5" s="10"/>
    </row>
    <row r="6" spans="1:4" ht="14.25">
      <c r="A6" s="208" t="s">
        <v>14</v>
      </c>
      <c r="B6" s="114">
        <v>0</v>
      </c>
      <c r="C6" s="10"/>
      <c r="D6" s="10"/>
    </row>
    <row r="7" spans="1:4" ht="14.25">
      <c r="A7" s="208" t="s">
        <v>104</v>
      </c>
      <c r="B7" s="114">
        <v>0.04189048983339605</v>
      </c>
      <c r="C7" s="10"/>
      <c r="D7" s="10"/>
    </row>
    <row r="8" spans="1:4" ht="14.25">
      <c r="A8" s="208" t="s">
        <v>105</v>
      </c>
      <c r="B8" s="114">
        <v>8.219178082202738E-05</v>
      </c>
      <c r="C8" s="10"/>
      <c r="D8" s="10"/>
    </row>
    <row r="9" spans="1:4" ht="14.25">
      <c r="A9" s="208" t="s">
        <v>106</v>
      </c>
      <c r="B9" s="114">
        <v>0.011506849315068495</v>
      </c>
      <c r="C9" s="10"/>
      <c r="D9" s="10"/>
    </row>
    <row r="10" spans="1:4" ht="15" thickBot="1">
      <c r="A10" s="209" t="s">
        <v>107</v>
      </c>
      <c r="B10" s="115">
        <v>0.0631584690550755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0">
      <selection activeCell="P23" sqref="P23"/>
    </sheetView>
  </sheetViews>
  <sheetFormatPr defaultColWidth="9.125" defaultRowHeight="12.75"/>
  <cols>
    <col min="1" max="1" width="4.75390625" style="18" customWidth="1"/>
    <col min="2" max="2" width="64.375" style="16" bestFit="1" customWidth="1"/>
    <col min="3" max="3" width="18.75390625" style="19" customWidth="1"/>
    <col min="4" max="4" width="14.75390625" style="20" customWidth="1"/>
    <col min="5" max="5" width="14.75390625" style="19" customWidth="1"/>
    <col min="6" max="6" width="14.75390625" style="20" customWidth="1"/>
    <col min="7" max="7" width="43.125" style="16" bestFit="1" customWidth="1"/>
    <col min="8" max="8" width="34.75390625" style="16" customWidth="1"/>
    <col min="9" max="18" width="4.75390625" style="16" customWidth="1"/>
    <col min="19" max="16384" width="9.125" style="16" customWidth="1"/>
  </cols>
  <sheetData>
    <row r="1" spans="1:9" s="14" customFormat="1" ht="16.5" thickBot="1">
      <c r="A1" s="176" t="s">
        <v>36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77" t="s">
        <v>37</v>
      </c>
      <c r="B2" s="178" t="s">
        <v>38</v>
      </c>
      <c r="C2" s="179" t="s">
        <v>39</v>
      </c>
      <c r="D2" s="179" t="s">
        <v>40</v>
      </c>
      <c r="E2" s="179" t="s">
        <v>41</v>
      </c>
      <c r="F2" s="179" t="s">
        <v>42</v>
      </c>
      <c r="G2" s="179" t="s">
        <v>43</v>
      </c>
      <c r="H2" s="180" t="s">
        <v>44</v>
      </c>
      <c r="I2" s="15"/>
    </row>
    <row r="3" spans="1:9" ht="14.25">
      <c r="A3" s="17">
        <v>1</v>
      </c>
      <c r="B3" s="65" t="s">
        <v>45</v>
      </c>
      <c r="C3" s="66">
        <v>84173368.88</v>
      </c>
      <c r="D3" s="67">
        <v>15492</v>
      </c>
      <c r="E3" s="66">
        <v>5433.34</v>
      </c>
      <c r="F3" s="67">
        <v>1000</v>
      </c>
      <c r="G3" s="181" t="s">
        <v>46</v>
      </c>
      <c r="H3" s="68" t="s">
        <v>2</v>
      </c>
      <c r="I3" s="15"/>
    </row>
    <row r="4" spans="1:9" ht="14.25">
      <c r="A4" s="17">
        <v>2</v>
      </c>
      <c r="B4" s="65" t="s">
        <v>47</v>
      </c>
      <c r="C4" s="66">
        <v>21303547.29</v>
      </c>
      <c r="D4" s="67">
        <v>44757</v>
      </c>
      <c r="E4" s="66">
        <v>475.9825</v>
      </c>
      <c r="F4" s="67">
        <v>100</v>
      </c>
      <c r="G4" s="182" t="s">
        <v>48</v>
      </c>
      <c r="H4" s="68" t="s">
        <v>8</v>
      </c>
      <c r="I4" s="15"/>
    </row>
    <row r="5" spans="1:9" ht="14.25" customHeight="1">
      <c r="A5" s="17">
        <v>3</v>
      </c>
      <c r="B5" s="181" t="s">
        <v>49</v>
      </c>
      <c r="C5" s="66">
        <v>9788433.83</v>
      </c>
      <c r="D5" s="67">
        <v>9097</v>
      </c>
      <c r="E5" s="66">
        <v>1076.0068</v>
      </c>
      <c r="F5" s="67">
        <v>1000</v>
      </c>
      <c r="G5" s="183" t="s">
        <v>50</v>
      </c>
      <c r="H5" s="68" t="s">
        <v>1</v>
      </c>
      <c r="I5" s="15"/>
    </row>
    <row r="6" spans="1:9" ht="14.25">
      <c r="A6" s="17">
        <v>4</v>
      </c>
      <c r="B6" s="181" t="s">
        <v>51</v>
      </c>
      <c r="C6" s="66">
        <v>9584156.27</v>
      </c>
      <c r="D6" s="67">
        <v>7348761</v>
      </c>
      <c r="E6" s="66">
        <v>1.3</v>
      </c>
      <c r="F6" s="67">
        <v>1</v>
      </c>
      <c r="G6" s="181" t="s">
        <v>46</v>
      </c>
      <c r="H6" s="68" t="s">
        <v>2</v>
      </c>
      <c r="I6" s="15"/>
    </row>
    <row r="7" spans="1:9" ht="14.25" customHeight="1">
      <c r="A7" s="17">
        <v>5</v>
      </c>
      <c r="B7" s="181" t="s">
        <v>52</v>
      </c>
      <c r="C7" s="66">
        <v>5478196.3</v>
      </c>
      <c r="D7" s="67">
        <v>1256</v>
      </c>
      <c r="E7" s="66">
        <v>4361.62</v>
      </c>
      <c r="F7" s="67">
        <v>1000</v>
      </c>
      <c r="G7" s="184" t="s">
        <v>53</v>
      </c>
      <c r="H7" s="68" t="s">
        <v>4</v>
      </c>
      <c r="I7" s="15"/>
    </row>
    <row r="8" spans="1:9" ht="14.25">
      <c r="A8" s="17">
        <v>6</v>
      </c>
      <c r="B8" s="181" t="s">
        <v>54</v>
      </c>
      <c r="C8" s="66">
        <v>4356023.83</v>
      </c>
      <c r="D8" s="67">
        <v>1085</v>
      </c>
      <c r="E8" s="66">
        <v>4014.7685</v>
      </c>
      <c r="F8" s="67">
        <v>1000</v>
      </c>
      <c r="G8" s="183" t="s">
        <v>50</v>
      </c>
      <c r="H8" s="68" t="s">
        <v>1</v>
      </c>
      <c r="I8" s="15"/>
    </row>
    <row r="9" spans="1:9" ht="14.25">
      <c r="A9" s="17">
        <v>7</v>
      </c>
      <c r="B9" s="181" t="s">
        <v>55</v>
      </c>
      <c r="C9" s="66">
        <v>4217046.1</v>
      </c>
      <c r="D9" s="67">
        <v>15615</v>
      </c>
      <c r="E9" s="66">
        <v>270.0638</v>
      </c>
      <c r="F9" s="67">
        <v>100</v>
      </c>
      <c r="G9" s="182" t="s">
        <v>48</v>
      </c>
      <c r="H9" s="68" t="s">
        <v>8</v>
      </c>
      <c r="I9" s="15"/>
    </row>
    <row r="10" spans="1:9" ht="14.25">
      <c r="A10" s="17">
        <v>8</v>
      </c>
      <c r="B10" s="181" t="s">
        <v>56</v>
      </c>
      <c r="C10" s="66">
        <v>4194568.76</v>
      </c>
      <c r="D10" s="67">
        <v>675</v>
      </c>
      <c r="E10" s="66">
        <v>6214.18</v>
      </c>
      <c r="F10" s="67">
        <v>1000</v>
      </c>
      <c r="G10" s="184" t="s">
        <v>57</v>
      </c>
      <c r="H10" s="68" t="s">
        <v>4</v>
      </c>
      <c r="I10" s="15"/>
    </row>
    <row r="11" spans="1:9" ht="14.25">
      <c r="A11" s="17">
        <v>9</v>
      </c>
      <c r="B11" s="181" t="s">
        <v>58</v>
      </c>
      <c r="C11" s="66">
        <v>2589314.32</v>
      </c>
      <c r="D11" s="67">
        <v>2678</v>
      </c>
      <c r="E11" s="66">
        <v>966.8836</v>
      </c>
      <c r="F11" s="67">
        <v>1000</v>
      </c>
      <c r="G11" s="185" t="s">
        <v>59</v>
      </c>
      <c r="H11" s="68" t="s">
        <v>9</v>
      </c>
      <c r="I11" s="15"/>
    </row>
    <row r="12" spans="1:9" ht="14.25">
      <c r="A12" s="17">
        <v>10</v>
      </c>
      <c r="B12" s="181" t="s">
        <v>60</v>
      </c>
      <c r="C12" s="66">
        <v>2285003.2</v>
      </c>
      <c r="D12" s="67">
        <v>1373</v>
      </c>
      <c r="E12" s="66">
        <v>1664.2412</v>
      </c>
      <c r="F12" s="67">
        <v>1000</v>
      </c>
      <c r="G12" s="185" t="s">
        <v>61</v>
      </c>
      <c r="H12" s="68" t="s">
        <v>10</v>
      </c>
      <c r="I12" s="15"/>
    </row>
    <row r="13" spans="1:9" ht="14.25">
      <c r="A13" s="17">
        <v>11</v>
      </c>
      <c r="B13" s="181" t="s">
        <v>62</v>
      </c>
      <c r="C13" s="66">
        <v>1635196.32</v>
      </c>
      <c r="D13" s="67">
        <v>3281</v>
      </c>
      <c r="E13" s="66">
        <v>498.3835</v>
      </c>
      <c r="F13" s="67">
        <v>1000</v>
      </c>
      <c r="G13" s="182" t="s">
        <v>48</v>
      </c>
      <c r="H13" s="68" t="s">
        <v>8</v>
      </c>
      <c r="I13" s="15"/>
    </row>
    <row r="14" spans="1:9" ht="14.25">
      <c r="A14" s="17">
        <v>12</v>
      </c>
      <c r="B14" s="181" t="s">
        <v>63</v>
      </c>
      <c r="C14" s="66">
        <v>1468798.16</v>
      </c>
      <c r="D14" s="67">
        <v>529</v>
      </c>
      <c r="E14" s="66">
        <v>2776.5561</v>
      </c>
      <c r="F14" s="67">
        <v>1000</v>
      </c>
      <c r="G14" s="183" t="s">
        <v>50</v>
      </c>
      <c r="H14" s="68" t="s">
        <v>1</v>
      </c>
      <c r="I14" s="15"/>
    </row>
    <row r="15" spans="1:9" ht="14.25">
      <c r="A15" s="17">
        <v>13</v>
      </c>
      <c r="B15" s="181" t="s">
        <v>64</v>
      </c>
      <c r="C15" s="66">
        <v>1354329.56</v>
      </c>
      <c r="D15" s="67">
        <v>366</v>
      </c>
      <c r="E15" s="66">
        <v>3700.354</v>
      </c>
      <c r="F15" s="67">
        <v>1000</v>
      </c>
      <c r="G15" s="183" t="s">
        <v>50</v>
      </c>
      <c r="H15" s="68" t="s">
        <v>1</v>
      </c>
      <c r="I15" s="15"/>
    </row>
    <row r="16" spans="1:9" ht="14.25">
      <c r="A16" s="17">
        <v>14</v>
      </c>
      <c r="B16" s="181" t="s">
        <v>65</v>
      </c>
      <c r="C16" s="66">
        <v>1036572.3001</v>
      </c>
      <c r="D16" s="67">
        <v>953</v>
      </c>
      <c r="E16" s="66">
        <v>1087.6939</v>
      </c>
      <c r="F16" s="67">
        <v>1000</v>
      </c>
      <c r="G16" s="185" t="s">
        <v>66</v>
      </c>
      <c r="H16" s="68" t="s">
        <v>0</v>
      </c>
      <c r="I16" s="15"/>
    </row>
    <row r="17" spans="1:9" ht="14.25">
      <c r="A17" s="17">
        <v>15</v>
      </c>
      <c r="B17" s="181" t="s">
        <v>67</v>
      </c>
      <c r="C17" s="66">
        <v>741292.36</v>
      </c>
      <c r="D17" s="67">
        <v>7881</v>
      </c>
      <c r="E17" s="66">
        <v>94.0607</v>
      </c>
      <c r="F17" s="67">
        <v>100</v>
      </c>
      <c r="G17" s="185" t="s">
        <v>68</v>
      </c>
      <c r="H17" s="68" t="s">
        <v>7</v>
      </c>
      <c r="I17" s="15"/>
    </row>
    <row r="18" spans="1:9" ht="14.25">
      <c r="A18" s="17">
        <v>16</v>
      </c>
      <c r="B18" s="65" t="s">
        <v>69</v>
      </c>
      <c r="C18" s="66">
        <v>371173.83</v>
      </c>
      <c r="D18" s="67">
        <v>22187</v>
      </c>
      <c r="E18" s="66">
        <v>16.72934</v>
      </c>
      <c r="F18" s="67">
        <v>100</v>
      </c>
      <c r="G18" s="65" t="s">
        <v>70</v>
      </c>
      <c r="H18" s="68" t="s">
        <v>11</v>
      </c>
      <c r="I18" s="15"/>
    </row>
    <row r="19" spans="1:8" ht="15" customHeight="1" thickBot="1">
      <c r="A19" s="148" t="s">
        <v>71</v>
      </c>
      <c r="B19" s="149"/>
      <c r="C19" s="78">
        <f>SUM(C3:C18)</f>
        <v>154577021.31009996</v>
      </c>
      <c r="D19" s="79">
        <f>SUM(D3:D18)</f>
        <v>7475986</v>
      </c>
      <c r="E19" s="44" t="s">
        <v>3</v>
      </c>
      <c r="F19" s="44" t="s">
        <v>3</v>
      </c>
      <c r="G19" s="44" t="s">
        <v>3</v>
      </c>
      <c r="H19" s="44" t="s">
        <v>3</v>
      </c>
    </row>
    <row r="20" spans="1:8" ht="15" customHeight="1">
      <c r="A20" s="151" t="s">
        <v>72</v>
      </c>
      <c r="B20" s="151"/>
      <c r="C20" s="151"/>
      <c r="D20" s="151"/>
      <c r="E20" s="151"/>
      <c r="F20" s="151"/>
      <c r="G20" s="151"/>
      <c r="H20" s="151"/>
    </row>
    <row r="21" spans="1:8" ht="15" customHeight="1" thickBot="1">
      <c r="A21" s="150"/>
      <c r="B21" s="150"/>
      <c r="C21" s="150"/>
      <c r="D21" s="150"/>
      <c r="E21" s="150"/>
      <c r="F21" s="150"/>
      <c r="G21" s="150"/>
      <c r="H21" s="150"/>
    </row>
    <row r="23" spans="2:4" ht="14.25">
      <c r="B23" s="16" t="s">
        <v>73</v>
      </c>
      <c r="C23" s="19">
        <f>C19-SUM(C3:C16)</f>
        <v>1112466.1900000274</v>
      </c>
      <c r="D23" s="107">
        <f>C23/$C$19</f>
        <v>0.007196840646633289</v>
      </c>
    </row>
    <row r="24" spans="2:8" ht="14.25">
      <c r="B24" s="65" t="str">
        <f aca="true" t="shared" si="0" ref="B24:C29">B3</f>
        <v>OTP Klasychnyi</v>
      </c>
      <c r="C24" s="66">
        <f t="shared" si="0"/>
        <v>84173368.88</v>
      </c>
      <c r="D24" s="107">
        <f>C24/$C$19</f>
        <v>0.5445399850935034</v>
      </c>
      <c r="H24" s="15"/>
    </row>
    <row r="25" spans="2:8" ht="14.25">
      <c r="B25" s="65" t="str">
        <f t="shared" si="0"/>
        <v>КІNТО-Кlasychnyi</v>
      </c>
      <c r="C25" s="66">
        <f t="shared" si="0"/>
        <v>21303547.29</v>
      </c>
      <c r="D25" s="107">
        <f aca="true" t="shared" si="1" ref="D25:D33">C25/$C$19</f>
        <v>0.13781833230737794</v>
      </c>
      <c r="H25" s="15"/>
    </row>
    <row r="26" spans="2:8" ht="14.25">
      <c r="B26" s="65" t="str">
        <f t="shared" si="0"/>
        <v>UNIVER.UA/Yaroslav Mudryi: Fond Aktsii</v>
      </c>
      <c r="C26" s="66">
        <f t="shared" si="0"/>
        <v>9788433.83</v>
      </c>
      <c r="D26" s="107">
        <f t="shared" si="1"/>
        <v>0.06332399050673407</v>
      </c>
      <c r="H26" s="15"/>
    </row>
    <row r="27" spans="2:8" ht="14.25">
      <c r="B27" s="65" t="str">
        <f t="shared" si="0"/>
        <v>ОТP Fond Aktsii</v>
      </c>
      <c r="C27" s="66">
        <f t="shared" si="0"/>
        <v>9584156.27</v>
      </c>
      <c r="D27" s="107">
        <f t="shared" si="1"/>
        <v>0.06200246445927456</v>
      </c>
      <c r="H27" s="15"/>
    </row>
    <row r="28" spans="2:8" ht="14.25">
      <c r="B28" s="65" t="str">
        <f t="shared" si="0"/>
        <v>Altus – Depozyt</v>
      </c>
      <c r="C28" s="66">
        <f t="shared" si="0"/>
        <v>5478196.3</v>
      </c>
      <c r="D28" s="107">
        <f t="shared" si="1"/>
        <v>0.03543991373083897</v>
      </c>
      <c r="H28" s="15"/>
    </row>
    <row r="29" spans="2:8" ht="14.25">
      <c r="B29" s="65" t="str">
        <f t="shared" si="0"/>
        <v>UNIVER.UA/Мykhailo Hrushevskyi: Fond Derzhavnykh Paperiv</v>
      </c>
      <c r="C29" s="66">
        <f t="shared" si="0"/>
        <v>4356023.83</v>
      </c>
      <c r="D29" s="107">
        <f t="shared" si="1"/>
        <v>0.02818028056874829</v>
      </c>
      <c r="H29" s="15"/>
    </row>
    <row r="30" spans="2:8" ht="14.25">
      <c r="B30" s="65" t="str">
        <f aca="true" t="shared" si="2" ref="B30:C33">B15</f>
        <v>UNIVER.UA/Taras Shevchenko: Fond Zaoshchadzhen</v>
      </c>
      <c r="C30" s="66">
        <f t="shared" si="2"/>
        <v>1354329.56</v>
      </c>
      <c r="D30" s="107">
        <f t="shared" si="1"/>
        <v>0.008761519328820895</v>
      </c>
      <c r="H30" s="15"/>
    </row>
    <row r="31" spans="2:8" ht="14.25">
      <c r="B31" s="65" t="str">
        <f t="shared" si="2"/>
        <v>ТАSK Resurs</v>
      </c>
      <c r="C31" s="66">
        <f t="shared" si="2"/>
        <v>1036572.3001</v>
      </c>
      <c r="D31" s="107">
        <f t="shared" si="1"/>
        <v>0.0067058628204544855</v>
      </c>
      <c r="H31" s="15"/>
    </row>
    <row r="32" spans="2:4" ht="14.25">
      <c r="B32" s="65" t="str">
        <f t="shared" si="2"/>
        <v>Nadbannia</v>
      </c>
      <c r="C32" s="66">
        <f t="shared" si="2"/>
        <v>741292.36</v>
      </c>
      <c r="D32" s="107">
        <f t="shared" si="1"/>
        <v>0.004795618091985865</v>
      </c>
    </row>
    <row r="33" spans="2:4" ht="14.25">
      <c r="B33" s="65" t="str">
        <f t="shared" si="2"/>
        <v>Аrhentum</v>
      </c>
      <c r="C33" s="66">
        <f t="shared" si="2"/>
        <v>371173.83</v>
      </c>
      <c r="D33" s="107">
        <f t="shared" si="1"/>
        <v>0.002401222554647246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S21" sqref="S21"/>
    </sheetView>
  </sheetViews>
  <sheetFormatPr defaultColWidth="9.00390625" defaultRowHeight="12.75"/>
  <cols>
    <col min="1" max="1" width="4.25390625" style="26" customWidth="1"/>
    <col min="2" max="2" width="61.75390625" style="26" bestFit="1" customWidth="1"/>
    <col min="3" max="4" width="14.75390625" style="27" customWidth="1"/>
    <col min="5" max="8" width="12.75390625" style="28" customWidth="1"/>
    <col min="9" max="9" width="16.125" style="26" bestFit="1" customWidth="1"/>
    <col min="10" max="10" width="18.625" style="26" customWidth="1"/>
    <col min="11" max="11" width="20.75390625" style="26" customWidth="1"/>
    <col min="12" max="16384" width="9.125" style="26" customWidth="1"/>
  </cols>
  <sheetData>
    <row r="1" spans="1:10" s="14" customFormat="1" ht="16.5" thickBot="1">
      <c r="A1" s="153" t="s">
        <v>74</v>
      </c>
      <c r="B1" s="153"/>
      <c r="C1" s="153"/>
      <c r="D1" s="153"/>
      <c r="E1" s="153"/>
      <c r="F1" s="153"/>
      <c r="G1" s="153"/>
      <c r="H1" s="153"/>
      <c r="I1" s="153"/>
      <c r="J1" s="81"/>
    </row>
    <row r="2" spans="1:11" s="16" customFormat="1" ht="15.75" customHeight="1" thickBot="1">
      <c r="A2" s="186" t="s">
        <v>37</v>
      </c>
      <c r="B2" s="187"/>
      <c r="C2" s="188"/>
      <c r="D2" s="189"/>
      <c r="E2" s="154" t="s">
        <v>75</v>
      </c>
      <c r="F2" s="154"/>
      <c r="G2" s="154"/>
      <c r="H2" s="154"/>
      <c r="I2" s="154"/>
      <c r="J2" s="154"/>
      <c r="K2" s="154"/>
    </row>
    <row r="3" spans="1:11" s="18" customFormat="1" ht="51.75" thickBot="1">
      <c r="A3" s="186"/>
      <c r="B3" s="190" t="s">
        <v>76</v>
      </c>
      <c r="C3" s="191" t="s">
        <v>77</v>
      </c>
      <c r="D3" s="191" t="s">
        <v>78</v>
      </c>
      <c r="E3" s="179" t="s">
        <v>79</v>
      </c>
      <c r="F3" s="179" t="s">
        <v>80</v>
      </c>
      <c r="G3" s="179" t="s">
        <v>81</v>
      </c>
      <c r="H3" s="179" t="s">
        <v>82</v>
      </c>
      <c r="I3" s="179" t="s">
        <v>83</v>
      </c>
      <c r="J3" s="180" t="s">
        <v>84</v>
      </c>
      <c r="K3" s="192" t="s">
        <v>85</v>
      </c>
    </row>
    <row r="4" spans="1:11" s="16" customFormat="1" ht="14.25" collapsed="1">
      <c r="A4" s="17">
        <v>1</v>
      </c>
      <c r="B4" s="168" t="s">
        <v>47</v>
      </c>
      <c r="C4" s="121">
        <v>38118</v>
      </c>
      <c r="D4" s="121">
        <v>38182</v>
      </c>
      <c r="E4" s="122">
        <v>-0.07774989827761702</v>
      </c>
      <c r="F4" s="122">
        <v>-0.08188586804524844</v>
      </c>
      <c r="G4" s="122">
        <v>-0.32019864069007453</v>
      </c>
      <c r="H4" s="122">
        <v>-0.34281849553468746</v>
      </c>
      <c r="I4" s="122">
        <v>-0.3243082102553636</v>
      </c>
      <c r="J4" s="123">
        <v>3.7598249999994726</v>
      </c>
      <c r="K4" s="100">
        <v>0.08853413925229314</v>
      </c>
    </row>
    <row r="5" spans="1:11" s="16" customFormat="1" ht="14.25" collapsed="1">
      <c r="A5" s="17">
        <v>2</v>
      </c>
      <c r="B5" s="168" t="s">
        <v>56</v>
      </c>
      <c r="C5" s="121">
        <v>38828</v>
      </c>
      <c r="D5" s="121">
        <v>39028</v>
      </c>
      <c r="E5" s="122">
        <v>0.011304013852462491</v>
      </c>
      <c r="F5" s="122">
        <v>0.018936018279252842</v>
      </c>
      <c r="G5" s="122">
        <v>0.04428767325856975</v>
      </c>
      <c r="H5" s="122">
        <v>0.06831774913663469</v>
      </c>
      <c r="I5" s="122">
        <v>0.062160392854640145</v>
      </c>
      <c r="J5" s="123">
        <v>5.2141799999997955</v>
      </c>
      <c r="K5" s="101">
        <v>0.1203617976263911</v>
      </c>
    </row>
    <row r="6" spans="1:11" s="16" customFormat="1" ht="14.25" collapsed="1">
      <c r="A6" s="17">
        <v>3</v>
      </c>
      <c r="B6" s="183" t="s">
        <v>63</v>
      </c>
      <c r="C6" s="121">
        <v>38919</v>
      </c>
      <c r="D6" s="121">
        <v>39092</v>
      </c>
      <c r="E6" s="122">
        <v>0.0006391131097125413</v>
      </c>
      <c r="F6" s="122">
        <v>9.472255379838757E-06</v>
      </c>
      <c r="G6" s="122">
        <v>-0.07740019052434477</v>
      </c>
      <c r="H6" s="122">
        <v>-0.12128947728599193</v>
      </c>
      <c r="I6" s="122">
        <v>-0.10354172803823036</v>
      </c>
      <c r="J6" s="123">
        <v>1.7765560999997545</v>
      </c>
      <c r="K6" s="101">
        <v>0.06634046754167522</v>
      </c>
    </row>
    <row r="7" spans="1:11" s="16" customFormat="1" ht="14.25" collapsed="1">
      <c r="A7" s="17">
        <v>4</v>
      </c>
      <c r="B7" s="183" t="s">
        <v>49</v>
      </c>
      <c r="C7" s="121">
        <v>38919</v>
      </c>
      <c r="D7" s="121">
        <v>39092</v>
      </c>
      <c r="E7" s="122">
        <v>0.005341543944243465</v>
      </c>
      <c r="F7" s="122">
        <v>0.013226667731263131</v>
      </c>
      <c r="G7" s="122">
        <v>0.20920686083410844</v>
      </c>
      <c r="H7" s="122">
        <v>0.18753838643827847</v>
      </c>
      <c r="I7" s="122">
        <v>0.14779604817163516</v>
      </c>
      <c r="J7" s="123">
        <v>0.07600679999980242</v>
      </c>
      <c r="K7" s="101">
        <v>0.004618373688486832</v>
      </c>
    </row>
    <row r="8" spans="1:11" s="16" customFormat="1" ht="14.25" collapsed="1">
      <c r="A8" s="17">
        <v>5</v>
      </c>
      <c r="B8" s="168" t="s">
        <v>86</v>
      </c>
      <c r="C8" s="121">
        <v>39413</v>
      </c>
      <c r="D8" s="121">
        <v>39589</v>
      </c>
      <c r="E8" s="122">
        <v>0.015799716947972664</v>
      </c>
      <c r="F8" s="122">
        <v>0.02428494943940107</v>
      </c>
      <c r="G8" s="122">
        <v>0.05232434274972575</v>
      </c>
      <c r="H8" s="122">
        <v>0.10227623143703268</v>
      </c>
      <c r="I8" s="122">
        <v>0.09249976373901458</v>
      </c>
      <c r="J8" s="123">
        <v>4.433340000001535</v>
      </c>
      <c r="K8" s="101">
        <v>0.12347984810464463</v>
      </c>
    </row>
    <row r="9" spans="1:11" s="16" customFormat="1" ht="14.25">
      <c r="A9" s="17">
        <v>6</v>
      </c>
      <c r="B9" s="183" t="s">
        <v>65</v>
      </c>
      <c r="C9" s="121">
        <v>39429</v>
      </c>
      <c r="D9" s="121">
        <v>39618</v>
      </c>
      <c r="E9" s="122">
        <v>0.0006634941246375092</v>
      </c>
      <c r="F9" s="122">
        <v>0.0012376312814130763</v>
      </c>
      <c r="G9" s="122">
        <v>0.034211218169163615</v>
      </c>
      <c r="H9" s="122">
        <v>-0.0077240499499072746</v>
      </c>
      <c r="I9" s="122">
        <v>-0.001900776249765701</v>
      </c>
      <c r="J9" s="123">
        <v>0.08769389999998944</v>
      </c>
      <c r="K9" s="101">
        <v>0.0058311889285160845</v>
      </c>
    </row>
    <row r="10" spans="1:11" s="16" customFormat="1" ht="14.25">
      <c r="A10" s="17">
        <v>7</v>
      </c>
      <c r="B10" s="183" t="s">
        <v>67</v>
      </c>
      <c r="C10" s="121">
        <v>39560</v>
      </c>
      <c r="D10" s="121">
        <v>39770</v>
      </c>
      <c r="E10" s="122">
        <v>-0.0890084251082216</v>
      </c>
      <c r="F10" s="122">
        <v>-0.08971724927505387</v>
      </c>
      <c r="G10" s="122">
        <v>-0.22926904013341332</v>
      </c>
      <c r="H10" s="122">
        <v>-0.2479566015185135</v>
      </c>
      <c r="I10" s="122">
        <v>-0.2462070214580967</v>
      </c>
      <c r="J10" s="123">
        <v>-0.059393000000092955</v>
      </c>
      <c r="K10" s="101">
        <v>-0.004351266977207557</v>
      </c>
    </row>
    <row r="11" spans="1:11" s="16" customFormat="1" ht="14.25">
      <c r="A11" s="17">
        <v>8</v>
      </c>
      <c r="B11" s="183" t="s">
        <v>62</v>
      </c>
      <c r="C11" s="121">
        <v>39884</v>
      </c>
      <c r="D11" s="121">
        <v>40001</v>
      </c>
      <c r="E11" s="122">
        <v>-0.20998986933805153</v>
      </c>
      <c r="F11" s="122">
        <v>-0.19456347903221416</v>
      </c>
      <c r="G11" s="122">
        <v>-0.6564765583326392</v>
      </c>
      <c r="H11" s="122">
        <v>-0.6648920733861516</v>
      </c>
      <c r="I11" s="122">
        <v>-0.6567345044832136</v>
      </c>
      <c r="J11" s="123">
        <v>-0.5016165000000037</v>
      </c>
      <c r="K11" s="101">
        <v>-0.05061151746112236</v>
      </c>
    </row>
    <row r="12" spans="1:11" s="16" customFormat="1" ht="14.25">
      <c r="A12" s="17">
        <v>9</v>
      </c>
      <c r="B12" s="120" t="s">
        <v>69</v>
      </c>
      <c r="C12" s="121">
        <v>40031</v>
      </c>
      <c r="D12" s="121">
        <v>40129</v>
      </c>
      <c r="E12" s="122" t="s">
        <v>20</v>
      </c>
      <c r="F12" s="122" t="s">
        <v>20</v>
      </c>
      <c r="G12" s="122">
        <v>-0.729010131986822</v>
      </c>
      <c r="H12" s="122">
        <v>-0.7470379362803781</v>
      </c>
      <c r="I12" s="122" t="s">
        <v>20</v>
      </c>
      <c r="J12" s="123">
        <v>-0.8327065999999967</v>
      </c>
      <c r="K12" s="101">
        <v>-0.1279712687549034</v>
      </c>
    </row>
    <row r="13" spans="1:11" s="16" customFormat="1" ht="14.25">
      <c r="A13" s="17">
        <v>10</v>
      </c>
      <c r="B13" s="183" t="s">
        <v>87</v>
      </c>
      <c r="C13" s="121">
        <v>40253</v>
      </c>
      <c r="D13" s="121">
        <v>40366</v>
      </c>
      <c r="E13" s="122">
        <v>-0.20731707317071102</v>
      </c>
      <c r="F13" s="122">
        <v>-0.23529411764702424</v>
      </c>
      <c r="G13" s="122">
        <v>-0.35323383084581494</v>
      </c>
      <c r="H13" s="122">
        <v>-0.3564356435644155</v>
      </c>
      <c r="I13" s="122">
        <v>-0.3264248704662891</v>
      </c>
      <c r="J13" s="123">
        <v>0.3000000000000165</v>
      </c>
      <c r="K13" s="101">
        <v>0.021369519742542087</v>
      </c>
    </row>
    <row r="14" spans="1:11" s="16" customFormat="1" ht="14.25">
      <c r="A14" s="17">
        <v>11</v>
      </c>
      <c r="B14" s="183" t="s">
        <v>58</v>
      </c>
      <c r="C14" s="121">
        <v>40114</v>
      </c>
      <c r="D14" s="121">
        <v>40401</v>
      </c>
      <c r="E14" s="122">
        <v>-0.23751655663609528</v>
      </c>
      <c r="F14" s="122">
        <v>-0.24411420862678923</v>
      </c>
      <c r="G14" s="122">
        <v>-0.3961748850580117</v>
      </c>
      <c r="H14" s="122">
        <v>-0.4567379903291474</v>
      </c>
      <c r="I14" s="122">
        <v>-0.4016293607487561</v>
      </c>
      <c r="J14" s="123">
        <v>-0.03311640000002636</v>
      </c>
      <c r="K14" s="101">
        <v>-0.0027315017421337684</v>
      </c>
    </row>
    <row r="15" spans="1:11" s="16" customFormat="1" ht="14.25" collapsed="1">
      <c r="A15" s="17">
        <v>12</v>
      </c>
      <c r="B15" s="183" t="s">
        <v>52</v>
      </c>
      <c r="C15" s="121">
        <v>40226</v>
      </c>
      <c r="D15" s="121">
        <v>40430</v>
      </c>
      <c r="E15" s="122">
        <v>0.005523715551702502</v>
      </c>
      <c r="F15" s="122">
        <v>0.011335034496759544</v>
      </c>
      <c r="G15" s="122">
        <v>0.07683685561915699</v>
      </c>
      <c r="H15" s="122">
        <v>0.11436382217682572</v>
      </c>
      <c r="I15" s="122">
        <v>0.10798878196993322</v>
      </c>
      <c r="J15" s="123">
        <v>3.361620000000096</v>
      </c>
      <c r="K15" s="101">
        <v>0.12794841925009948</v>
      </c>
    </row>
    <row r="16" spans="1:11" s="16" customFormat="1" ht="14.25" collapsed="1">
      <c r="A16" s="17">
        <v>13</v>
      </c>
      <c r="B16" s="183" t="s">
        <v>64</v>
      </c>
      <c r="C16" s="121">
        <v>40427</v>
      </c>
      <c r="D16" s="121">
        <v>40543</v>
      </c>
      <c r="E16" s="122">
        <v>0.009412278188773104</v>
      </c>
      <c r="F16" s="122">
        <v>0.014567632915656548</v>
      </c>
      <c r="G16" s="122">
        <v>-0.0908299091000635</v>
      </c>
      <c r="H16" s="122">
        <v>-0.07132828985670647</v>
      </c>
      <c r="I16" s="122">
        <v>-0.07773425570699943</v>
      </c>
      <c r="J16" s="123">
        <v>2.7003539999993498</v>
      </c>
      <c r="K16" s="101">
        <v>0.11598477798005957</v>
      </c>
    </row>
    <row r="17" spans="1:11" s="16" customFormat="1" ht="14.25" collapsed="1">
      <c r="A17" s="17">
        <v>14</v>
      </c>
      <c r="B17" s="183" t="s">
        <v>60</v>
      </c>
      <c r="C17" s="121">
        <v>40444</v>
      </c>
      <c r="D17" s="121">
        <v>40638</v>
      </c>
      <c r="E17" s="122">
        <v>0.0015508548598546223</v>
      </c>
      <c r="F17" s="122">
        <v>0.002774341952426429</v>
      </c>
      <c r="G17" s="122">
        <v>0.19097977882048656</v>
      </c>
      <c r="H17" s="122">
        <v>0.23905584227321186</v>
      </c>
      <c r="I17" s="122">
        <v>0.23716677534910602</v>
      </c>
      <c r="J17" s="123">
        <v>0.6642412000000162</v>
      </c>
      <c r="K17" s="101">
        <v>0.044641640789247594</v>
      </c>
    </row>
    <row r="18" spans="1:11" s="16" customFormat="1" ht="14.25">
      <c r="A18" s="17">
        <v>15</v>
      </c>
      <c r="B18" s="168" t="s">
        <v>54</v>
      </c>
      <c r="C18" s="121">
        <v>40427</v>
      </c>
      <c r="D18" s="121">
        <v>40708</v>
      </c>
      <c r="E18" s="122">
        <v>0.013539804432477931</v>
      </c>
      <c r="F18" s="122">
        <v>0.020406303724365582</v>
      </c>
      <c r="G18" s="122">
        <v>-0.16395620493883023</v>
      </c>
      <c r="H18" s="122">
        <v>-0.13983471104837175</v>
      </c>
      <c r="I18" s="122">
        <v>-0.14734917128174885</v>
      </c>
      <c r="J18" s="123">
        <v>3.0147685000001943</v>
      </c>
      <c r="K18" s="101">
        <v>0.12881781824521377</v>
      </c>
    </row>
    <row r="19" spans="1:11" s="16" customFormat="1" ht="14.25">
      <c r="A19" s="17">
        <v>16</v>
      </c>
      <c r="B19" s="183" t="s">
        <v>55</v>
      </c>
      <c r="C19" s="121">
        <v>41026</v>
      </c>
      <c r="D19" s="121">
        <v>41242</v>
      </c>
      <c r="E19" s="122">
        <v>-0.05328699975845819</v>
      </c>
      <c r="F19" s="122">
        <v>-0.028720076360519875</v>
      </c>
      <c r="G19" s="122">
        <v>-0.144180949658676</v>
      </c>
      <c r="H19" s="122">
        <v>-0.11093180318041251</v>
      </c>
      <c r="I19" s="122">
        <v>-0.10080821573904475</v>
      </c>
      <c r="J19" s="123">
        <v>1.7006380000000316</v>
      </c>
      <c r="K19" s="101">
        <v>0.10436136166698096</v>
      </c>
    </row>
    <row r="20" spans="1:12" s="16" customFormat="1" ht="15.75" thickBot="1">
      <c r="A20" s="119"/>
      <c r="B20" s="193" t="s">
        <v>88</v>
      </c>
      <c r="C20" s="125" t="s">
        <v>3</v>
      </c>
      <c r="D20" s="125" t="s">
        <v>3</v>
      </c>
      <c r="E20" s="126">
        <f>AVERAGE(E4:E19)</f>
        <v>-0.05407295248515452</v>
      </c>
      <c r="F20" s="126">
        <f>AVERAGE(F4:F19)</f>
        <v>-0.05116779646072878</v>
      </c>
      <c r="G20" s="126">
        <f>AVERAGE(G4:G19)</f>
        <v>-0.1595552257385924</v>
      </c>
      <c r="H20" s="126">
        <f>AVERAGE(H4:H19)</f>
        <v>-0.1597146900295438</v>
      </c>
      <c r="I20" s="126">
        <f>AVERAGE(I4:I19)</f>
        <v>-0.11593509015621194</v>
      </c>
      <c r="J20" s="125" t="s">
        <v>3</v>
      </c>
      <c r="K20" s="126">
        <f>AVERAGE(K4:K19)</f>
        <v>0.04791398736754896</v>
      </c>
      <c r="L20" s="127"/>
    </row>
    <row r="21" spans="1:11" s="16" customFormat="1" ht="14.25">
      <c r="A21" s="155" t="s">
        <v>89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s="16" customFormat="1" ht="15" collapsed="1" thickBot="1">
      <c r="A22" s="152"/>
      <c r="B22" s="152"/>
      <c r="C22" s="152"/>
      <c r="D22" s="152"/>
      <c r="E22" s="152"/>
      <c r="F22" s="152"/>
      <c r="G22" s="152"/>
      <c r="H22" s="152"/>
      <c r="I22" s="131"/>
      <c r="J22" s="131"/>
      <c r="K22" s="131"/>
    </row>
    <row r="23" spans="5:10" s="16" customFormat="1" ht="14.25" collapsed="1">
      <c r="E23" s="84"/>
      <c r="J23" s="15"/>
    </row>
    <row r="24" spans="5:10" s="16" customFormat="1" ht="14.25" collapsed="1">
      <c r="E24" s="85"/>
      <c r="J24" s="15"/>
    </row>
    <row r="25" spans="5:10" s="16" customFormat="1" ht="14.25">
      <c r="E25" s="84"/>
      <c r="F25" s="84"/>
      <c r="J25" s="15"/>
    </row>
    <row r="26" spans="5:10" s="16" customFormat="1" ht="14.25" collapsed="1">
      <c r="E26" s="85"/>
      <c r="I26" s="85"/>
      <c r="J26" s="15"/>
    </row>
    <row r="27" s="16" customFormat="1" ht="14.25" collapsed="1"/>
    <row r="28" s="16" customFormat="1" ht="14.25" collapsed="1"/>
    <row r="29" s="16" customFormat="1" ht="14.25" collapsed="1"/>
    <row r="30" s="16" customFormat="1" ht="14.25" collapsed="1"/>
    <row r="31" s="16" customFormat="1" ht="14.25" collapsed="1"/>
    <row r="32" s="16" customFormat="1" ht="14.25" collapsed="1"/>
    <row r="33" s="16" customFormat="1" ht="14.25" collapsed="1"/>
    <row r="34" s="16" customFormat="1" ht="14.25" collapsed="1"/>
    <row r="35" s="16" customFormat="1" ht="14.25" collapsed="1"/>
    <row r="36" s="16" customFormat="1" ht="14.25" collapsed="1"/>
    <row r="37" s="16" customFormat="1" ht="14.25" collapsed="1"/>
    <row r="38" s="16" customFormat="1" ht="14.25" collapsed="1"/>
    <row r="39" s="16" customFormat="1" ht="14.25" collapsed="1"/>
    <row r="40" s="16" customFormat="1" ht="14.25"/>
    <row r="41" s="16" customFormat="1" ht="14.25"/>
    <row r="42" spans="3:8" s="23" customFormat="1" ht="14.25">
      <c r="C42" s="24"/>
      <c r="D42" s="24"/>
      <c r="E42" s="25"/>
      <c r="F42" s="25"/>
      <c r="G42" s="25"/>
      <c r="H42" s="25"/>
    </row>
    <row r="43" spans="3:8" s="23" customFormat="1" ht="14.25">
      <c r="C43" s="24"/>
      <c r="D43" s="24"/>
      <c r="E43" s="25"/>
      <c r="F43" s="25"/>
      <c r="G43" s="25"/>
      <c r="H43" s="25"/>
    </row>
    <row r="44" spans="3:8" s="23" customFormat="1" ht="14.25">
      <c r="C44" s="24"/>
      <c r="D44" s="24"/>
      <c r="E44" s="25"/>
      <c r="F44" s="25"/>
      <c r="G44" s="25"/>
      <c r="H44" s="25"/>
    </row>
    <row r="45" spans="3:8" s="23" customFormat="1" ht="14.25">
      <c r="C45" s="24"/>
      <c r="D45" s="24"/>
      <c r="E45" s="25"/>
      <c r="F45" s="25"/>
      <c r="G45" s="25"/>
      <c r="H45" s="25"/>
    </row>
    <row r="46" spans="3:8" s="23" customFormat="1" ht="14.25">
      <c r="C46" s="24"/>
      <c r="D46" s="24"/>
      <c r="E46" s="25"/>
      <c r="F46" s="25"/>
      <c r="G46" s="25"/>
      <c r="H46" s="25"/>
    </row>
    <row r="47" spans="3:8" s="23" customFormat="1" ht="14.25">
      <c r="C47" s="24"/>
      <c r="D47" s="24"/>
      <c r="E47" s="25"/>
      <c r="F47" s="25"/>
      <c r="G47" s="25"/>
      <c r="H47" s="25"/>
    </row>
    <row r="48" spans="3:8" s="23" customFormat="1" ht="14.25">
      <c r="C48" s="24"/>
      <c r="D48" s="24"/>
      <c r="E48" s="25"/>
      <c r="F48" s="25"/>
      <c r="G48" s="25"/>
      <c r="H48" s="25"/>
    </row>
    <row r="49" spans="3:8" s="23" customFormat="1" ht="14.25">
      <c r="C49" s="24"/>
      <c r="D49" s="24"/>
      <c r="E49" s="25"/>
      <c r="F49" s="25"/>
      <c r="G49" s="25"/>
      <c r="H49" s="25"/>
    </row>
    <row r="50" spans="3:8" s="23" customFormat="1" ht="14.25">
      <c r="C50" s="24"/>
      <c r="D50" s="24"/>
      <c r="E50" s="25"/>
      <c r="F50" s="25"/>
      <c r="G50" s="25"/>
      <c r="H50" s="25"/>
    </row>
    <row r="51" spans="3:8" s="23" customFormat="1" ht="14.25">
      <c r="C51" s="24"/>
      <c r="D51" s="24"/>
      <c r="E51" s="25"/>
      <c r="F51" s="25"/>
      <c r="G51" s="25"/>
      <c r="H51" s="25"/>
    </row>
    <row r="52" spans="3:8" s="23" customFormat="1" ht="14.25">
      <c r="C52" s="24"/>
      <c r="D52" s="24"/>
      <c r="E52" s="25"/>
      <c r="F52" s="25"/>
      <c r="G52" s="25"/>
      <c r="H52" s="25"/>
    </row>
    <row r="53" spans="3:8" s="23" customFormat="1" ht="14.25">
      <c r="C53" s="24"/>
      <c r="D53" s="24"/>
      <c r="E53" s="25"/>
      <c r="F53" s="25"/>
      <c r="G53" s="25"/>
      <c r="H53" s="25"/>
    </row>
    <row r="54" spans="3:8" s="23" customFormat="1" ht="14.25">
      <c r="C54" s="24"/>
      <c r="D54" s="24"/>
      <c r="E54" s="25"/>
      <c r="F54" s="25"/>
      <c r="G54" s="25"/>
      <c r="H54" s="25"/>
    </row>
    <row r="55" spans="3:8" s="23" customFormat="1" ht="14.25">
      <c r="C55" s="24"/>
      <c r="D55" s="24"/>
      <c r="E55" s="25"/>
      <c r="F55" s="25"/>
      <c r="G55" s="25"/>
      <c r="H55" s="25"/>
    </row>
    <row r="56" spans="3:8" s="23" customFormat="1" ht="14.25">
      <c r="C56" s="24"/>
      <c r="D56" s="24"/>
      <c r="E56" s="25"/>
      <c r="F56" s="25"/>
      <c r="G56" s="25"/>
      <c r="H56" s="25"/>
    </row>
    <row r="57" spans="3:8" s="23" customFormat="1" ht="14.25">
      <c r="C57" s="24"/>
      <c r="D57" s="24"/>
      <c r="E57" s="25"/>
      <c r="F57" s="25"/>
      <c r="G57" s="25"/>
      <c r="H57" s="25"/>
    </row>
    <row r="58" spans="3:8" s="23" customFormat="1" ht="14.25">
      <c r="C58" s="24"/>
      <c r="D58" s="24"/>
      <c r="E58" s="25"/>
      <c r="F58" s="25"/>
      <c r="G58" s="25"/>
      <c r="H58" s="25"/>
    </row>
    <row r="59" spans="3:8" s="23" customFormat="1" ht="14.25">
      <c r="C59" s="24"/>
      <c r="D59" s="24"/>
      <c r="E59" s="25"/>
      <c r="F59" s="25"/>
      <c r="G59" s="25"/>
      <c r="H59" s="25"/>
    </row>
    <row r="60" spans="3:8" s="23" customFormat="1" ht="14.25">
      <c r="C60" s="24"/>
      <c r="D60" s="24"/>
      <c r="E60" s="25"/>
      <c r="F60" s="25"/>
      <c r="G60" s="25"/>
      <c r="H60" s="25"/>
    </row>
    <row r="61" spans="3:8" s="23" customFormat="1" ht="14.25">
      <c r="C61" s="24"/>
      <c r="D61" s="24"/>
      <c r="E61" s="25"/>
      <c r="F61" s="25"/>
      <c r="G61" s="25"/>
      <c r="H61" s="25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34">
      <selection activeCell="L64" sqref="L64"/>
    </sheetView>
  </sheetViews>
  <sheetFormatPr defaultColWidth="9.00390625" defaultRowHeight="12.75"/>
  <cols>
    <col min="1" max="1" width="3.875" style="23" customWidth="1"/>
    <col min="2" max="2" width="61.875" style="23" bestFit="1" customWidth="1"/>
    <col min="3" max="3" width="24.75390625" style="23" customWidth="1"/>
    <col min="4" max="4" width="24.75390625" style="33" customWidth="1"/>
    <col min="5" max="7" width="24.75390625" style="23" customWidth="1"/>
    <col min="8" max="16384" width="9.125" style="23" customWidth="1"/>
  </cols>
  <sheetData>
    <row r="1" spans="1:7" ht="16.5" thickBot="1">
      <c r="A1" s="194" t="s">
        <v>90</v>
      </c>
      <c r="B1" s="194"/>
      <c r="C1" s="194"/>
      <c r="D1" s="194"/>
      <c r="E1" s="194"/>
      <c r="F1" s="194"/>
      <c r="G1" s="194"/>
    </row>
    <row r="2" spans="1:7" ht="15.75" customHeight="1" thickBot="1">
      <c r="A2" s="195" t="s">
        <v>91</v>
      </c>
      <c r="B2" s="187"/>
      <c r="C2" s="196" t="s">
        <v>92</v>
      </c>
      <c r="D2" s="186"/>
      <c r="E2" s="196" t="s">
        <v>93</v>
      </c>
      <c r="F2" s="186"/>
      <c r="G2" s="197"/>
    </row>
    <row r="3" spans="1:7" ht="45.75" thickBot="1">
      <c r="A3" s="198"/>
      <c r="B3" s="199" t="s">
        <v>76</v>
      </c>
      <c r="C3" s="190" t="s">
        <v>94</v>
      </c>
      <c r="D3" s="190" t="s">
        <v>95</v>
      </c>
      <c r="E3" s="190" t="s">
        <v>96</v>
      </c>
      <c r="F3" s="190" t="s">
        <v>95</v>
      </c>
      <c r="G3" s="180" t="s">
        <v>97</v>
      </c>
    </row>
    <row r="4" spans="1:8" ht="15" customHeight="1">
      <c r="A4" s="17">
        <v>1</v>
      </c>
      <c r="B4" s="168" t="s">
        <v>54</v>
      </c>
      <c r="C4" s="30">
        <v>58.19182000000029</v>
      </c>
      <c r="D4" s="76">
        <v>0.01353980794609985</v>
      </c>
      <c r="E4" s="31">
        <v>0</v>
      </c>
      <c r="F4" s="76">
        <v>0</v>
      </c>
      <c r="G4" s="32">
        <v>0</v>
      </c>
      <c r="H4" s="41"/>
    </row>
    <row r="5" spans="1:8" ht="14.25" customHeight="1">
      <c r="A5" s="17">
        <v>2</v>
      </c>
      <c r="B5" s="183" t="s">
        <v>49</v>
      </c>
      <c r="C5" s="30">
        <v>52.007859999999404</v>
      </c>
      <c r="D5" s="76">
        <v>0.005341576073216875</v>
      </c>
      <c r="E5" s="31">
        <v>0</v>
      </c>
      <c r="F5" s="76">
        <v>0</v>
      </c>
      <c r="G5" s="32">
        <v>0</v>
      </c>
      <c r="H5" s="41"/>
    </row>
    <row r="6" spans="1:7" ht="14.25">
      <c r="A6" s="17">
        <v>3</v>
      </c>
      <c r="B6" s="168" t="s">
        <v>56</v>
      </c>
      <c r="C6" s="30">
        <v>46.880509999999774</v>
      </c>
      <c r="D6" s="76">
        <v>0.011302804640633195</v>
      </c>
      <c r="E6" s="31">
        <v>0</v>
      </c>
      <c r="F6" s="76">
        <v>0</v>
      </c>
      <c r="G6" s="32">
        <v>0</v>
      </c>
    </row>
    <row r="7" spans="1:7" ht="14.25">
      <c r="A7" s="17">
        <v>4</v>
      </c>
      <c r="B7" s="183" t="s">
        <v>52</v>
      </c>
      <c r="C7" s="30">
        <v>30.096049999999813</v>
      </c>
      <c r="D7" s="76">
        <v>0.0055241366015612164</v>
      </c>
      <c r="E7" s="31">
        <v>0</v>
      </c>
      <c r="F7" s="76">
        <v>0</v>
      </c>
      <c r="G7" s="32">
        <v>0</v>
      </c>
    </row>
    <row r="8" spans="1:7" ht="14.25">
      <c r="A8" s="17">
        <v>5</v>
      </c>
      <c r="B8" s="183" t="s">
        <v>64</v>
      </c>
      <c r="C8" s="30">
        <v>12.628459999999965</v>
      </c>
      <c r="D8" s="76">
        <v>0.009412275207943084</v>
      </c>
      <c r="E8" s="31">
        <v>0</v>
      </c>
      <c r="F8" s="76">
        <v>0</v>
      </c>
      <c r="G8" s="32">
        <v>0</v>
      </c>
    </row>
    <row r="9" spans="1:7" ht="14.25">
      <c r="A9" s="17">
        <v>6</v>
      </c>
      <c r="B9" s="183" t="s">
        <v>63</v>
      </c>
      <c r="C9" s="30">
        <v>0.9380999999998603</v>
      </c>
      <c r="D9" s="76">
        <v>0.0006390936204094689</v>
      </c>
      <c r="E9" s="31">
        <v>0</v>
      </c>
      <c r="F9" s="76">
        <v>0</v>
      </c>
      <c r="G9" s="32">
        <v>0</v>
      </c>
    </row>
    <row r="10" spans="1:7" ht="14.25">
      <c r="A10" s="17">
        <v>7</v>
      </c>
      <c r="B10" s="183" t="s">
        <v>65</v>
      </c>
      <c r="C10" s="30">
        <v>0.6873000000000465</v>
      </c>
      <c r="D10" s="76">
        <v>0.0006634906383755895</v>
      </c>
      <c r="E10" s="31">
        <v>0</v>
      </c>
      <c r="F10" s="76">
        <v>0</v>
      </c>
      <c r="G10" s="32">
        <v>0</v>
      </c>
    </row>
    <row r="11" spans="1:7" ht="14.25">
      <c r="A11" s="17">
        <v>8</v>
      </c>
      <c r="B11" s="183" t="s">
        <v>67</v>
      </c>
      <c r="C11" s="30">
        <v>-72.42777000000002</v>
      </c>
      <c r="D11" s="76">
        <v>-0.08900820728129218</v>
      </c>
      <c r="E11" s="31">
        <v>0</v>
      </c>
      <c r="F11" s="76">
        <v>0</v>
      </c>
      <c r="G11" s="32">
        <v>0</v>
      </c>
    </row>
    <row r="12" spans="1:7" ht="14.25">
      <c r="A12" s="17">
        <v>9</v>
      </c>
      <c r="B12" s="200" t="s">
        <v>55</v>
      </c>
      <c r="C12" s="30">
        <v>-237.3628700000001</v>
      </c>
      <c r="D12" s="76">
        <v>-0.05328717493131308</v>
      </c>
      <c r="E12" s="31">
        <v>0</v>
      </c>
      <c r="F12" s="76">
        <v>0</v>
      </c>
      <c r="G12" s="32">
        <v>0</v>
      </c>
    </row>
    <row r="13" spans="1:7" ht="14.25">
      <c r="A13" s="17">
        <v>10</v>
      </c>
      <c r="B13" s="200" t="s">
        <v>62</v>
      </c>
      <c r="C13" s="30">
        <v>-434.64574000000005</v>
      </c>
      <c r="D13" s="76">
        <v>-0.20998980956063867</v>
      </c>
      <c r="E13" s="31">
        <v>0</v>
      </c>
      <c r="F13" s="76">
        <v>0</v>
      </c>
      <c r="G13" s="32">
        <v>0</v>
      </c>
    </row>
    <row r="14" spans="1:7" ht="14.25">
      <c r="A14" s="17">
        <v>11</v>
      </c>
      <c r="B14" s="200" t="s">
        <v>58</v>
      </c>
      <c r="C14" s="30">
        <v>-806.5814501000001</v>
      </c>
      <c r="D14" s="76">
        <v>-0.23751655077336148</v>
      </c>
      <c r="E14" s="31">
        <v>0</v>
      </c>
      <c r="F14" s="76">
        <v>0</v>
      </c>
      <c r="G14" s="32">
        <v>0</v>
      </c>
    </row>
    <row r="15" spans="1:7" ht="14.25">
      <c r="A15" s="17">
        <v>12</v>
      </c>
      <c r="B15" s="200" t="s">
        <v>98</v>
      </c>
      <c r="C15" s="30">
        <v>-1795.9887300000003</v>
      </c>
      <c r="D15" s="76">
        <v>-0.07774999153424555</v>
      </c>
      <c r="E15" s="31">
        <v>0</v>
      </c>
      <c r="F15" s="76">
        <v>0</v>
      </c>
      <c r="G15" s="32">
        <v>0</v>
      </c>
    </row>
    <row r="16" spans="1:8" ht="14.25">
      <c r="A16" s="17">
        <v>13</v>
      </c>
      <c r="B16" s="200" t="s">
        <v>87</v>
      </c>
      <c r="C16" s="30">
        <v>-2490.64859</v>
      </c>
      <c r="D16" s="76">
        <v>-0.2062682270129871</v>
      </c>
      <c r="E16" s="31">
        <v>0</v>
      </c>
      <c r="F16" s="76">
        <v>0</v>
      </c>
      <c r="G16" s="32">
        <v>0</v>
      </c>
      <c r="H16" s="41"/>
    </row>
    <row r="17" spans="1:7" ht="14.25">
      <c r="A17" s="17">
        <v>14</v>
      </c>
      <c r="B17" s="200" t="s">
        <v>60</v>
      </c>
      <c r="C17" s="30">
        <v>-353.71957999999955</v>
      </c>
      <c r="D17" s="76">
        <v>-0.13404954195302002</v>
      </c>
      <c r="E17" s="31">
        <v>-215</v>
      </c>
      <c r="F17" s="76">
        <v>-0.1353904282115869</v>
      </c>
      <c r="G17" s="32">
        <v>-358.2970180100754</v>
      </c>
    </row>
    <row r="18" spans="1:7" ht="14.25">
      <c r="A18" s="17">
        <v>15</v>
      </c>
      <c r="B18" s="200" t="s">
        <v>86</v>
      </c>
      <c r="C18" s="30">
        <v>-450.4286400000006</v>
      </c>
      <c r="D18" s="76">
        <v>-0.005322718351106215</v>
      </c>
      <c r="E18" s="31">
        <v>-329</v>
      </c>
      <c r="F18" s="76">
        <v>-0.020795145692434108</v>
      </c>
      <c r="G18" s="32">
        <v>-1770.5376191134774</v>
      </c>
    </row>
    <row r="19" spans="1:7" ht="14.25">
      <c r="A19" s="17">
        <v>16</v>
      </c>
      <c r="B19" s="29" t="s">
        <v>69</v>
      </c>
      <c r="C19" s="30" t="s">
        <v>20</v>
      </c>
      <c r="D19" s="76" t="s">
        <v>20</v>
      </c>
      <c r="E19" s="31" t="s">
        <v>20</v>
      </c>
      <c r="F19" s="76" t="s">
        <v>20</v>
      </c>
      <c r="G19" s="32" t="s">
        <v>20</v>
      </c>
    </row>
    <row r="20" spans="1:8" ht="15.75" thickBot="1">
      <c r="A20" s="71"/>
      <c r="B20" s="72" t="s">
        <v>71</v>
      </c>
      <c r="C20" s="73">
        <v>-6440.373270100003</v>
      </c>
      <c r="D20" s="77">
        <v>-0.04009041258502176</v>
      </c>
      <c r="E20" s="74">
        <v>-544</v>
      </c>
      <c r="F20" s="77">
        <v>-7.297759172069222E-05</v>
      </c>
      <c r="G20" s="75">
        <v>-2128.834637123553</v>
      </c>
      <c r="H20" s="41"/>
    </row>
    <row r="21" spans="1:8" ht="15" customHeight="1" thickBot="1">
      <c r="A21" s="156"/>
      <c r="B21" s="156"/>
      <c r="C21" s="156"/>
      <c r="D21" s="156"/>
      <c r="E21" s="156"/>
      <c r="F21" s="156"/>
      <c r="G21" s="156"/>
      <c r="H21" s="130"/>
    </row>
    <row r="43" spans="2:5" ht="15">
      <c r="B43" s="47"/>
      <c r="C43" s="48"/>
      <c r="D43" s="49"/>
      <c r="E43" s="50"/>
    </row>
    <row r="44" spans="2:5" ht="15">
      <c r="B44" s="47"/>
      <c r="C44" s="48"/>
      <c r="D44" s="49"/>
      <c r="E44" s="50"/>
    </row>
    <row r="45" spans="2:5" ht="15">
      <c r="B45" s="47"/>
      <c r="C45" s="48"/>
      <c r="D45" s="49"/>
      <c r="E45" s="50"/>
    </row>
    <row r="46" spans="2:5" ht="15">
      <c r="B46" s="47"/>
      <c r="C46" s="48"/>
      <c r="D46" s="49"/>
      <c r="E46" s="50"/>
    </row>
    <row r="47" spans="2:5" ht="15">
      <c r="B47" s="47"/>
      <c r="C47" s="48"/>
      <c r="D47" s="49"/>
      <c r="E47" s="50"/>
    </row>
    <row r="48" spans="2:5" ht="15">
      <c r="B48" s="47"/>
      <c r="C48" s="48"/>
      <c r="D48" s="49"/>
      <c r="E48" s="50"/>
    </row>
    <row r="49" spans="2:5" ht="15.75" thickBot="1">
      <c r="B49" s="62"/>
      <c r="C49" s="62"/>
      <c r="D49" s="62"/>
      <c r="E49" s="62"/>
    </row>
    <row r="52" ht="14.25" customHeight="1"/>
    <row r="53" ht="14.25">
      <c r="F53" s="41"/>
    </row>
    <row r="55" ht="14.25">
      <c r="F55"/>
    </row>
    <row r="56" ht="14.25">
      <c r="F56"/>
    </row>
    <row r="57" spans="2:6" ht="30.75" thickBot="1">
      <c r="B57" s="201" t="s">
        <v>76</v>
      </c>
      <c r="C57" s="190" t="s">
        <v>99</v>
      </c>
      <c r="D57" s="190" t="s">
        <v>100</v>
      </c>
      <c r="E57" s="202" t="s">
        <v>101</v>
      </c>
      <c r="F57"/>
    </row>
    <row r="58" spans="2:5" ht="14.25">
      <c r="B58" s="29" t="str">
        <f aca="true" t="shared" si="0" ref="B58:D62">B4</f>
        <v>UNIVER.UA/Мykhailo Hrushevskyi: Fond Derzhavnykh Paperiv</v>
      </c>
      <c r="C58" s="30">
        <f t="shared" si="0"/>
        <v>58.19182000000029</v>
      </c>
      <c r="D58" s="76">
        <f t="shared" si="0"/>
        <v>0.01353980794609985</v>
      </c>
      <c r="E58" s="32">
        <f>G4</f>
        <v>0</v>
      </c>
    </row>
    <row r="59" spans="2:5" ht="14.25">
      <c r="B59" s="29" t="str">
        <f t="shared" si="0"/>
        <v>UNIVER.UA/Yaroslav Mudryi: Fond Aktsii</v>
      </c>
      <c r="C59" s="30">
        <f t="shared" si="0"/>
        <v>52.007859999999404</v>
      </c>
      <c r="D59" s="76">
        <f t="shared" si="0"/>
        <v>0.005341576073216875</v>
      </c>
      <c r="E59" s="32">
        <f>G5</f>
        <v>0</v>
      </c>
    </row>
    <row r="60" spans="2:5" ht="14.25">
      <c r="B60" s="29" t="str">
        <f t="shared" si="0"/>
        <v>Altus – Zbalansovanyi</v>
      </c>
      <c r="C60" s="30">
        <f t="shared" si="0"/>
        <v>46.880509999999774</v>
      </c>
      <c r="D60" s="76">
        <f t="shared" si="0"/>
        <v>0.011302804640633195</v>
      </c>
      <c r="E60" s="32">
        <f>G6</f>
        <v>0</v>
      </c>
    </row>
    <row r="61" spans="2:5" ht="14.25">
      <c r="B61" s="29" t="str">
        <f t="shared" si="0"/>
        <v>Altus – Depozyt</v>
      </c>
      <c r="C61" s="30">
        <f t="shared" si="0"/>
        <v>30.096049999999813</v>
      </c>
      <c r="D61" s="76">
        <f t="shared" si="0"/>
        <v>0.0055241366015612164</v>
      </c>
      <c r="E61" s="32">
        <f>G7</f>
        <v>0</v>
      </c>
    </row>
    <row r="62" spans="2:5" ht="14.25">
      <c r="B62" s="103" t="str">
        <f t="shared" si="0"/>
        <v>UNIVER.UA/Taras Shevchenko: Fond Zaoshchadzhen</v>
      </c>
      <c r="C62" s="104">
        <f t="shared" si="0"/>
        <v>12.628459999999965</v>
      </c>
      <c r="D62" s="105">
        <f t="shared" si="0"/>
        <v>0.009412275207943084</v>
      </c>
      <c r="E62" s="106">
        <f>G8</f>
        <v>0</v>
      </c>
    </row>
    <row r="63" spans="2:5" ht="14.25">
      <c r="B63" s="102" t="str">
        <f aca="true" t="shared" si="1" ref="B63:D66">B14</f>
        <v>Sofiivskyi</v>
      </c>
      <c r="C63" s="30">
        <f t="shared" si="1"/>
        <v>-806.5814501000001</v>
      </c>
      <c r="D63" s="76">
        <f t="shared" si="1"/>
        <v>-0.23751655077336148</v>
      </c>
      <c r="E63" s="32">
        <f>G14</f>
        <v>0</v>
      </c>
    </row>
    <row r="64" spans="2:5" ht="14.25">
      <c r="B64" s="102" t="str">
        <f t="shared" si="1"/>
        <v>КINТО-Кlasychnyi</v>
      </c>
      <c r="C64" s="30">
        <f t="shared" si="1"/>
        <v>-1795.9887300000003</v>
      </c>
      <c r="D64" s="76">
        <f t="shared" si="1"/>
        <v>-0.07774999153424555</v>
      </c>
      <c r="E64" s="32">
        <f>G15</f>
        <v>0</v>
      </c>
    </row>
    <row r="65" spans="2:5" ht="14.25">
      <c r="B65" s="102" t="str">
        <f t="shared" si="1"/>
        <v>OTP Fond Aktsii</v>
      </c>
      <c r="C65" s="30">
        <f t="shared" si="1"/>
        <v>-2490.64859</v>
      </c>
      <c r="D65" s="76">
        <f t="shared" si="1"/>
        <v>-0.2062682270129871</v>
      </c>
      <c r="E65" s="32">
        <f>G16</f>
        <v>0</v>
      </c>
    </row>
    <row r="66" spans="2:5" ht="14.25">
      <c r="B66" s="102" t="str">
        <f t="shared" si="1"/>
        <v>VSI</v>
      </c>
      <c r="C66" s="30">
        <f t="shared" si="1"/>
        <v>-353.71957999999955</v>
      </c>
      <c r="D66" s="76">
        <f t="shared" si="1"/>
        <v>-0.13404954195302002</v>
      </c>
      <c r="E66" s="32">
        <f>G17</f>
        <v>-358.2970180100754</v>
      </c>
    </row>
    <row r="67" spans="2:5" ht="14.25">
      <c r="B67" s="102" t="str">
        <f>B18</f>
        <v>ОТP Klasychnyi</v>
      </c>
      <c r="C67" s="30">
        <f>C18</f>
        <v>-450.4286400000006</v>
      </c>
      <c r="D67" s="76">
        <f>D18</f>
        <v>-0.005322718351106215</v>
      </c>
      <c r="E67" s="32">
        <f>G18</f>
        <v>-1770.5376191134774</v>
      </c>
    </row>
    <row r="68" spans="2:5" ht="14.25">
      <c r="B68" s="110" t="s">
        <v>73</v>
      </c>
      <c r="C68" s="111">
        <f>C20-SUM(C58:C67)</f>
        <v>-742.8109800000002</v>
      </c>
      <c r="D68" s="112"/>
      <c r="E68" s="111">
        <f>G20-SUM(E58:E67)</f>
        <v>0</v>
      </c>
    </row>
    <row r="69" spans="2:5" ht="15">
      <c r="B69" s="108" t="s">
        <v>71</v>
      </c>
      <c r="C69" s="109">
        <f>SUM(C58:C68)</f>
        <v>-6440.373270100003</v>
      </c>
      <c r="D69" s="109"/>
      <c r="E69" s="109">
        <f>SUM(E58:E68)</f>
        <v>-2128.834637123553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7">
      <selection activeCell="V47" sqref="V47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203" t="s">
        <v>76</v>
      </c>
      <c r="B1" s="204" t="s">
        <v>102</v>
      </c>
      <c r="C1" s="10"/>
    </row>
    <row r="2" spans="1:3" ht="14.25">
      <c r="A2" s="206" t="s">
        <v>58</v>
      </c>
      <c r="B2" s="146">
        <v>-0.23751655663609528</v>
      </c>
      <c r="C2" s="10"/>
    </row>
    <row r="3" spans="1:3" ht="14.25">
      <c r="A3" s="205" t="s">
        <v>62</v>
      </c>
      <c r="B3" s="138">
        <v>-0.20998986933805153</v>
      </c>
      <c r="C3" s="10"/>
    </row>
    <row r="4" spans="1:3" ht="14.25">
      <c r="A4" s="205" t="s">
        <v>51</v>
      </c>
      <c r="B4" s="116">
        <v>-0.20731707317071102</v>
      </c>
      <c r="C4" s="10"/>
    </row>
    <row r="5" spans="1:3" ht="14.25">
      <c r="A5" s="205" t="s">
        <v>67</v>
      </c>
      <c r="B5" s="117">
        <v>-0.0890084251082216</v>
      </c>
      <c r="C5" s="10"/>
    </row>
    <row r="6" spans="1:3" ht="14.25">
      <c r="A6" s="16" t="s">
        <v>98</v>
      </c>
      <c r="B6" s="117">
        <v>-0.07774989827761702</v>
      </c>
      <c r="C6" s="10"/>
    </row>
    <row r="7" spans="1:3" ht="14.25">
      <c r="A7" s="207" t="s">
        <v>55</v>
      </c>
      <c r="B7" s="117">
        <v>-0.05328699975845819</v>
      </c>
      <c r="C7" s="10"/>
    </row>
    <row r="8" spans="1:3" ht="14.25">
      <c r="A8" s="205" t="s">
        <v>63</v>
      </c>
      <c r="B8" s="117">
        <v>0.0006391131097125413</v>
      </c>
      <c r="C8" s="10"/>
    </row>
    <row r="9" spans="1:3" ht="14.25">
      <c r="A9" s="207" t="s">
        <v>65</v>
      </c>
      <c r="B9" s="117">
        <v>0.0006634941246375092</v>
      </c>
      <c r="C9" s="10"/>
    </row>
    <row r="10" spans="1:3" ht="14.25">
      <c r="A10" s="206" t="s">
        <v>60</v>
      </c>
      <c r="B10" s="117">
        <v>0.0015508548598546223</v>
      </c>
      <c r="C10" s="10"/>
    </row>
    <row r="11" spans="1:3" ht="14.25">
      <c r="A11" s="205" t="s">
        <v>49</v>
      </c>
      <c r="B11" s="117">
        <v>0.005341543944243465</v>
      </c>
      <c r="C11" s="10"/>
    </row>
    <row r="12" spans="1:3" ht="14.25">
      <c r="A12" s="205" t="s">
        <v>52</v>
      </c>
      <c r="B12" s="116">
        <v>0.005523715551702502</v>
      </c>
      <c r="C12" s="10"/>
    </row>
    <row r="13" spans="1:3" ht="14.25">
      <c r="A13" s="205" t="s">
        <v>64</v>
      </c>
      <c r="B13" s="116">
        <v>0.009412278188773104</v>
      </c>
      <c r="C13" s="10"/>
    </row>
    <row r="14" spans="1:3" ht="14.25">
      <c r="A14" s="205" t="s">
        <v>56</v>
      </c>
      <c r="B14" s="138">
        <v>0.011304013852462491</v>
      </c>
      <c r="C14" s="10"/>
    </row>
    <row r="15" spans="1:3" ht="14.25">
      <c r="A15" s="184" t="s">
        <v>54</v>
      </c>
      <c r="B15" s="116">
        <v>0.013539804432477931</v>
      </c>
      <c r="C15" s="10"/>
    </row>
    <row r="16" spans="1:3" ht="14.25">
      <c r="A16" s="205" t="s">
        <v>86</v>
      </c>
      <c r="B16" s="116">
        <v>0.015799716947972664</v>
      </c>
      <c r="C16" s="10"/>
    </row>
    <row r="17" spans="1:3" ht="14.25">
      <c r="A17" s="208" t="s">
        <v>103</v>
      </c>
      <c r="B17" s="116">
        <v>-0.0540729524851545</v>
      </c>
      <c r="C17" s="10"/>
    </row>
    <row r="18" spans="1:3" ht="14.25">
      <c r="A18" s="208" t="s">
        <v>15</v>
      </c>
      <c r="B18" s="116">
        <v>-0.03537964126114623</v>
      </c>
      <c r="C18" s="10"/>
    </row>
    <row r="19" spans="1:3" ht="14.25">
      <c r="A19" s="208" t="s">
        <v>14</v>
      </c>
      <c r="B19" s="116">
        <v>0</v>
      </c>
      <c r="C19" s="45"/>
    </row>
    <row r="20" spans="1:3" ht="14.25">
      <c r="A20" s="208" t="s">
        <v>104</v>
      </c>
      <c r="B20" s="116">
        <v>0.04189048983339605</v>
      </c>
      <c r="C20" s="9"/>
    </row>
    <row r="21" spans="1:3" ht="14.25">
      <c r="A21" s="208" t="s">
        <v>105</v>
      </c>
      <c r="B21" s="116">
        <v>8.219178082202738E-05</v>
      </c>
      <c r="C21" s="57"/>
    </row>
    <row r="22" spans="1:3" ht="14.25">
      <c r="A22" s="208" t="s">
        <v>106</v>
      </c>
      <c r="B22" s="116">
        <v>0.011506849315068495</v>
      </c>
      <c r="C22" s="10"/>
    </row>
    <row r="23" spans="1:3" ht="15" thickBot="1">
      <c r="A23" s="209" t="s">
        <v>107</v>
      </c>
      <c r="B23" s="118">
        <v>0.0631584690550755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P7" sqref="P7"/>
    </sheetView>
  </sheetViews>
  <sheetFormatPr defaultColWidth="9.00390625" defaultRowHeight="12.75"/>
  <cols>
    <col min="1" max="1" width="4.75390625" style="25" customWidth="1"/>
    <col min="2" max="2" width="35.875" style="23" customWidth="1"/>
    <col min="3" max="4" width="12.75390625" style="25" customWidth="1"/>
    <col min="5" max="5" width="16.75390625" style="33" customWidth="1"/>
    <col min="6" max="6" width="14.75390625" style="35" customWidth="1"/>
    <col min="7" max="7" width="14.75390625" style="33" customWidth="1"/>
    <col min="8" max="8" width="12.75390625" style="35" customWidth="1"/>
    <col min="9" max="9" width="39.125" style="23" bestFit="1" customWidth="1"/>
    <col min="10" max="10" width="22.875" style="23" bestFit="1" customWidth="1"/>
    <col min="11" max="20" width="4.75390625" style="23" customWidth="1"/>
    <col min="21" max="16384" width="9.125" style="23" customWidth="1"/>
  </cols>
  <sheetData>
    <row r="1" spans="1:13" s="34" customFormat="1" ht="16.5" thickBot="1">
      <c r="A1" s="210" t="s">
        <v>108</v>
      </c>
      <c r="B1" s="211"/>
      <c r="C1" s="211"/>
      <c r="D1" s="211"/>
      <c r="E1" s="211"/>
      <c r="F1" s="211"/>
      <c r="G1" s="211"/>
      <c r="H1" s="211"/>
      <c r="I1" s="211"/>
      <c r="J1" s="212"/>
      <c r="K1" s="13"/>
      <c r="L1" s="14"/>
      <c r="M1" s="14"/>
    </row>
    <row r="2" spans="1:10" ht="30.75" thickBot="1">
      <c r="A2" s="177" t="s">
        <v>91</v>
      </c>
      <c r="B2" s="177" t="s">
        <v>76</v>
      </c>
      <c r="C2" s="213" t="s">
        <v>109</v>
      </c>
      <c r="D2" s="213" t="s">
        <v>110</v>
      </c>
      <c r="E2" s="213" t="s">
        <v>39</v>
      </c>
      <c r="F2" s="213" t="s">
        <v>40</v>
      </c>
      <c r="G2" s="213" t="s">
        <v>41</v>
      </c>
      <c r="H2" s="213" t="s">
        <v>42</v>
      </c>
      <c r="I2" s="179" t="s">
        <v>43</v>
      </c>
      <c r="J2" s="180" t="s">
        <v>44</v>
      </c>
    </row>
    <row r="3" spans="1:10" ht="14.25">
      <c r="A3" s="17">
        <v>1</v>
      </c>
      <c r="B3" s="86" t="s">
        <v>111</v>
      </c>
      <c r="C3" s="87" t="s">
        <v>112</v>
      </c>
      <c r="D3" s="88" t="s">
        <v>113</v>
      </c>
      <c r="E3" s="89">
        <v>384464.09</v>
      </c>
      <c r="F3" s="90">
        <v>22613</v>
      </c>
      <c r="G3" s="89">
        <v>17.00191</v>
      </c>
      <c r="H3" s="40">
        <v>100</v>
      </c>
      <c r="I3" s="86" t="s">
        <v>114</v>
      </c>
      <c r="J3" s="91" t="s">
        <v>11</v>
      </c>
    </row>
    <row r="4" spans="1:10" ht="15.75" thickBot="1">
      <c r="A4" s="148" t="s">
        <v>71</v>
      </c>
      <c r="B4" s="149"/>
      <c r="C4" s="92" t="s">
        <v>3</v>
      </c>
      <c r="D4" s="92" t="s">
        <v>3</v>
      </c>
      <c r="E4" s="78">
        <f>SUM(E3:E3)</f>
        <v>384464.09</v>
      </c>
      <c r="F4" s="79">
        <f>SUM(F3:F3)</f>
        <v>22613</v>
      </c>
      <c r="G4" s="92" t="s">
        <v>3</v>
      </c>
      <c r="H4" s="92" t="s">
        <v>3</v>
      </c>
      <c r="I4" s="92" t="s">
        <v>3</v>
      </c>
      <c r="J4" s="92" t="s">
        <v>3</v>
      </c>
    </row>
    <row r="5" spans="1:8" ht="14.25">
      <c r="A5" s="151"/>
      <c r="B5" s="151"/>
      <c r="C5" s="151"/>
      <c r="D5" s="151"/>
      <c r="E5" s="151"/>
      <c r="F5" s="151"/>
      <c r="G5" s="151"/>
      <c r="H5" s="151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M20" sqref="M20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59" t="s">
        <v>115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15.75" customHeight="1" thickBot="1">
      <c r="A2" s="186" t="s">
        <v>37</v>
      </c>
      <c r="B2" s="187"/>
      <c r="C2" s="188"/>
      <c r="D2" s="189"/>
      <c r="E2" s="214" t="s">
        <v>75</v>
      </c>
      <c r="F2" s="214"/>
      <c r="G2" s="214"/>
      <c r="H2" s="214"/>
      <c r="I2" s="214"/>
      <c r="J2" s="214"/>
      <c r="K2" s="214"/>
    </row>
    <row r="3" spans="1:11" ht="51.75" thickBot="1">
      <c r="A3" s="186"/>
      <c r="B3" s="190" t="s">
        <v>76</v>
      </c>
      <c r="C3" s="191" t="s">
        <v>77</v>
      </c>
      <c r="D3" s="191" t="s">
        <v>78</v>
      </c>
      <c r="E3" s="179" t="s">
        <v>79</v>
      </c>
      <c r="F3" s="179" t="s">
        <v>80</v>
      </c>
      <c r="G3" s="179" t="s">
        <v>81</v>
      </c>
      <c r="H3" s="179" t="s">
        <v>82</v>
      </c>
      <c r="I3" s="179" t="s">
        <v>83</v>
      </c>
      <c r="J3" s="180" t="s">
        <v>84</v>
      </c>
      <c r="K3" s="192" t="s">
        <v>85</v>
      </c>
    </row>
    <row r="4" spans="1:11" ht="14.25" collapsed="1">
      <c r="A4" s="17">
        <v>1</v>
      </c>
      <c r="B4" s="21" t="s">
        <v>116</v>
      </c>
      <c r="C4" s="82">
        <v>40253</v>
      </c>
      <c r="D4" s="82">
        <v>40445</v>
      </c>
      <c r="E4" s="80" t="s">
        <v>20</v>
      </c>
      <c r="F4" s="80" t="s">
        <v>20</v>
      </c>
      <c r="G4" s="80" t="s">
        <v>20</v>
      </c>
      <c r="H4" s="80" t="s">
        <v>20</v>
      </c>
      <c r="I4" s="80" t="s">
        <v>20</v>
      </c>
      <c r="J4" s="83" t="s">
        <v>20</v>
      </c>
      <c r="K4" s="129" t="s">
        <v>20</v>
      </c>
    </row>
    <row r="5" spans="1:11" ht="15.75" thickBot="1">
      <c r="A5" s="119"/>
      <c r="B5" s="124" t="s">
        <v>88</v>
      </c>
      <c r="C5" s="125" t="s">
        <v>3</v>
      </c>
      <c r="D5" s="125" t="s">
        <v>3</v>
      </c>
      <c r="E5" s="126" t="s">
        <v>20</v>
      </c>
      <c r="F5" s="126" t="s">
        <v>20</v>
      </c>
      <c r="G5" s="126" t="s">
        <v>20</v>
      </c>
      <c r="H5" s="126" t="s">
        <v>20</v>
      </c>
      <c r="I5" s="126" t="s">
        <v>20</v>
      </c>
      <c r="J5" s="125" t="s">
        <v>3</v>
      </c>
      <c r="K5" s="126" t="s">
        <v>20</v>
      </c>
    </row>
    <row r="6" spans="1:11" ht="14.25">
      <c r="A6" s="160" t="s">
        <v>117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5" thickBo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2:9" ht="14.25">
      <c r="B8" s="23"/>
      <c r="C8" s="24"/>
      <c r="D8" s="24"/>
      <c r="E8" s="23"/>
      <c r="F8" s="23"/>
      <c r="G8" s="23"/>
      <c r="H8" s="23"/>
      <c r="I8" s="23"/>
    </row>
    <row r="9" spans="2:9" ht="14.25">
      <c r="B9" s="23"/>
      <c r="C9" s="24"/>
      <c r="D9" s="24"/>
      <c r="E9" s="97"/>
      <c r="F9" s="23"/>
      <c r="G9" s="23"/>
      <c r="H9" s="23"/>
      <c r="I9" s="23"/>
    </row>
    <row r="10" spans="2:9" ht="14.25">
      <c r="B10" s="23"/>
      <c r="C10" s="24"/>
      <c r="D10" s="24"/>
      <c r="E10" s="23"/>
      <c r="F10" s="23"/>
      <c r="G10" s="23"/>
      <c r="H10" s="23"/>
      <c r="I10" s="23"/>
    </row>
    <row r="11" spans="2:9" ht="14.25">
      <c r="B11" s="23"/>
      <c r="C11" s="24"/>
      <c r="D11" s="24"/>
      <c r="E11" s="23"/>
      <c r="F11" s="23"/>
      <c r="G11" s="23"/>
      <c r="H11" s="23"/>
      <c r="I11" s="23"/>
    </row>
    <row r="12" spans="2:9" ht="14.25">
      <c r="B12" s="23"/>
      <c r="C12" s="24"/>
      <c r="D12" s="24"/>
      <c r="E12" s="23"/>
      <c r="F12" s="23"/>
      <c r="G12" s="23"/>
      <c r="H12" s="23"/>
      <c r="I12" s="23"/>
    </row>
    <row r="13" spans="2:9" ht="14.25">
      <c r="B13" s="23"/>
      <c r="C13" s="24"/>
      <c r="D13" s="24"/>
      <c r="E13" s="23"/>
      <c r="F13" s="23"/>
      <c r="G13" s="23"/>
      <c r="H13" s="23"/>
      <c r="I13" s="23"/>
    </row>
    <row r="14" spans="2:9" ht="14.25">
      <c r="B14" s="23"/>
      <c r="C14" s="24"/>
      <c r="D14" s="24"/>
      <c r="E14" s="23"/>
      <c r="F14" s="23"/>
      <c r="G14" s="23"/>
      <c r="H14" s="23"/>
      <c r="I14" s="23"/>
    </row>
    <row r="15" spans="2:9" ht="14.25">
      <c r="B15" s="23"/>
      <c r="C15" s="24"/>
      <c r="D15" s="24"/>
      <c r="E15" s="23"/>
      <c r="F15" s="23"/>
      <c r="G15" s="23"/>
      <c r="H15" s="23"/>
      <c r="I15" s="23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M19" sqref="M19"/>
    </sheetView>
  </sheetViews>
  <sheetFormatPr defaultColWidth="9.00390625" defaultRowHeight="12.75"/>
  <cols>
    <col min="1" max="1" width="4.125" style="18" customWidth="1"/>
    <col min="2" max="2" width="50.75390625" style="18" customWidth="1"/>
    <col min="3" max="3" width="24.75390625" style="18" customWidth="1"/>
    <col min="4" max="4" width="24.75390625" style="19" customWidth="1"/>
    <col min="5" max="7" width="24.75390625" style="18" customWidth="1"/>
    <col min="8" max="16384" width="9.125" style="18" customWidth="1"/>
  </cols>
  <sheetData>
    <row r="1" spans="1:7" s="25" customFormat="1" ht="16.5" thickBot="1">
      <c r="A1" s="157" t="s">
        <v>118</v>
      </c>
      <c r="B1" s="157"/>
      <c r="C1" s="157"/>
      <c r="D1" s="157"/>
      <c r="E1" s="157"/>
      <c r="F1" s="157"/>
      <c r="G1" s="157"/>
    </row>
    <row r="2" spans="1:7" s="25" customFormat="1" ht="15.75" customHeight="1" thickBot="1">
      <c r="A2" s="186" t="s">
        <v>91</v>
      </c>
      <c r="B2" s="187"/>
      <c r="C2" s="215" t="s">
        <v>92</v>
      </c>
      <c r="D2" s="215"/>
      <c r="E2" s="215" t="s">
        <v>93</v>
      </c>
      <c r="F2" s="215"/>
      <c r="G2" s="197"/>
    </row>
    <row r="3" spans="1:7" s="25" customFormat="1" ht="45.75" thickBot="1">
      <c r="A3" s="186"/>
      <c r="B3" s="190" t="s">
        <v>76</v>
      </c>
      <c r="C3" s="190" t="s">
        <v>94</v>
      </c>
      <c r="D3" s="190" t="s">
        <v>95</v>
      </c>
      <c r="E3" s="190" t="s">
        <v>96</v>
      </c>
      <c r="F3" s="190" t="s">
        <v>95</v>
      </c>
      <c r="G3" s="180" t="s">
        <v>119</v>
      </c>
    </row>
    <row r="4" spans="1:7" s="25" customFormat="1" ht="14.25">
      <c r="A4" s="17">
        <v>1</v>
      </c>
      <c r="B4" s="29" t="s">
        <v>111</v>
      </c>
      <c r="C4" s="30" t="s">
        <v>20</v>
      </c>
      <c r="D4" s="80" t="s">
        <v>20</v>
      </c>
      <c r="E4" s="31" t="s">
        <v>20</v>
      </c>
      <c r="F4" s="80" t="s">
        <v>20</v>
      </c>
      <c r="G4" s="32" t="s">
        <v>20</v>
      </c>
    </row>
    <row r="5" spans="1:7" s="25" customFormat="1" ht="15.75" thickBot="1">
      <c r="A5" s="93"/>
      <c r="B5" s="72" t="s">
        <v>71</v>
      </c>
      <c r="C5" s="94" t="s">
        <v>20</v>
      </c>
      <c r="D5" s="77" t="s">
        <v>20</v>
      </c>
      <c r="E5" s="74" t="s">
        <v>20</v>
      </c>
      <c r="F5" s="77" t="s">
        <v>20</v>
      </c>
      <c r="G5" s="75" t="s">
        <v>20</v>
      </c>
    </row>
    <row r="6" spans="1:11" s="25" customFormat="1" ht="15" customHeight="1" thickBot="1">
      <c r="A6" s="158"/>
      <c r="B6" s="158"/>
      <c r="C6" s="158"/>
      <c r="D6" s="158"/>
      <c r="E6" s="158"/>
      <c r="F6" s="158"/>
      <c r="G6" s="158"/>
      <c r="H6" s="7"/>
      <c r="I6" s="7"/>
      <c r="J6" s="7"/>
      <c r="K6" s="7"/>
    </row>
    <row r="7" s="25" customFormat="1" ht="14.25">
      <c r="D7" s="33"/>
    </row>
    <row r="8" spans="1:4" s="25" customFormat="1" ht="14.25">
      <c r="A8" s="23"/>
      <c r="D8" s="33"/>
    </row>
    <row r="9" spans="1:4" s="25" customFormat="1" ht="14.25">
      <c r="A9" s="23"/>
      <c r="D9" s="33"/>
    </row>
    <row r="10" s="25" customFormat="1" ht="14.25">
      <c r="D10" s="33"/>
    </row>
    <row r="11" s="25" customFormat="1" ht="14.25">
      <c r="D11" s="33"/>
    </row>
    <row r="12" s="25" customFormat="1" ht="14.25">
      <c r="D12" s="33"/>
    </row>
    <row r="13" s="25" customFormat="1" ht="14.25">
      <c r="D13" s="33"/>
    </row>
    <row r="14" s="25" customFormat="1" ht="14.25">
      <c r="D14" s="33"/>
    </row>
    <row r="15" s="25" customFormat="1" ht="14.25">
      <c r="D15" s="33"/>
    </row>
    <row r="16" s="25" customFormat="1" ht="14.25">
      <c r="D16" s="33"/>
    </row>
    <row r="17" s="25" customFormat="1" ht="14.25">
      <c r="D17" s="33"/>
    </row>
    <row r="18" s="25" customFormat="1" ht="14.25">
      <c r="D18" s="33"/>
    </row>
    <row r="19" s="25" customFormat="1" ht="14.25">
      <c r="D19" s="33"/>
    </row>
    <row r="20" s="25" customFormat="1" ht="14.25">
      <c r="D20" s="33"/>
    </row>
    <row r="21" s="25" customFormat="1" ht="14.25">
      <c r="D21" s="33"/>
    </row>
    <row r="22" s="25" customFormat="1" ht="14.25">
      <c r="D22" s="33"/>
    </row>
    <row r="23" s="25" customFormat="1" ht="14.25">
      <c r="D23" s="33"/>
    </row>
    <row r="24" s="25" customFormat="1" ht="14.25">
      <c r="D24" s="33"/>
    </row>
    <row r="25" s="25" customFormat="1" ht="14.25">
      <c r="D25" s="33"/>
    </row>
    <row r="26" s="25" customFormat="1" ht="14.25">
      <c r="D26" s="33"/>
    </row>
    <row r="27" s="25" customFormat="1" ht="14.25">
      <c r="D27" s="33"/>
    </row>
    <row r="28" s="25" customFormat="1" ht="14.25"/>
    <row r="29" s="25" customFormat="1" ht="14.25"/>
    <row r="30" spans="8:9" s="25" customFormat="1" ht="14.25">
      <c r="H30" s="18"/>
      <c r="I30" s="18"/>
    </row>
    <row r="33" spans="2:5" ht="30.75" thickBot="1">
      <c r="B33" s="201" t="s">
        <v>76</v>
      </c>
      <c r="C33" s="190" t="s">
        <v>99</v>
      </c>
      <c r="D33" s="190" t="s">
        <v>100</v>
      </c>
      <c r="E33" s="202" t="s">
        <v>101</v>
      </c>
    </row>
    <row r="34" spans="1:5" ht="14.25">
      <c r="A34" s="18">
        <v>1</v>
      </c>
      <c r="B34" s="29" t="str">
        <f>B4</f>
        <v>Aurum</v>
      </c>
      <c r="C34" s="98" t="str">
        <f>C4</f>
        <v>no data</v>
      </c>
      <c r="D34" s="80" t="str">
        <f>D4</f>
        <v>no data</v>
      </c>
      <c r="E34" s="99" t="str">
        <f>G4</f>
        <v>no data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W41" sqref="W4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203" t="s">
        <v>76</v>
      </c>
      <c r="B1" s="204" t="s">
        <v>102</v>
      </c>
      <c r="C1" s="10"/>
      <c r="D1" s="10"/>
    </row>
    <row r="2" spans="1:4" ht="14.25">
      <c r="A2" s="21" t="s">
        <v>111</v>
      </c>
      <c r="B2" s="113" t="s">
        <v>20</v>
      </c>
      <c r="C2" s="10"/>
      <c r="D2" s="10"/>
    </row>
    <row r="3" spans="1:4" ht="14.25">
      <c r="A3" s="208" t="s">
        <v>103</v>
      </c>
      <c r="B3" s="114" t="s">
        <v>20</v>
      </c>
      <c r="C3" s="10"/>
      <c r="D3" s="10"/>
    </row>
    <row r="4" spans="1:4" ht="14.25">
      <c r="A4" s="208" t="s">
        <v>15</v>
      </c>
      <c r="B4" s="114">
        <v>-0.03537964126114623</v>
      </c>
      <c r="C4" s="10"/>
      <c r="D4" s="10"/>
    </row>
    <row r="5" spans="1:4" ht="14.25">
      <c r="A5" s="208" t="s">
        <v>14</v>
      </c>
      <c r="B5" s="114">
        <v>0</v>
      </c>
      <c r="C5" s="10"/>
      <c r="D5" s="10"/>
    </row>
    <row r="6" spans="1:4" ht="14.25">
      <c r="A6" s="208" t="s">
        <v>104</v>
      </c>
      <c r="B6" s="114">
        <v>0.04189048983339605</v>
      </c>
      <c r="C6" s="10"/>
      <c r="D6" s="10"/>
    </row>
    <row r="7" spans="1:4" ht="14.25">
      <c r="A7" s="208" t="s">
        <v>105</v>
      </c>
      <c r="B7" s="114">
        <v>8.219178082202738E-05</v>
      </c>
      <c r="C7" s="10"/>
      <c r="D7" s="10"/>
    </row>
    <row r="8" spans="1:4" ht="14.25">
      <c r="A8" s="208" t="s">
        <v>106</v>
      </c>
      <c r="B8" s="114">
        <v>0.011506849315068495</v>
      </c>
      <c r="C8" s="10"/>
      <c r="D8" s="10"/>
    </row>
    <row r="9" spans="1:4" ht="15" thickBot="1">
      <c r="A9" s="209" t="s">
        <v>107</v>
      </c>
      <c r="B9" s="115">
        <v>0.0631584690550755</v>
      </c>
      <c r="C9" s="10"/>
      <c r="D9" s="10"/>
    </row>
    <row r="10" spans="2:4" ht="12.75">
      <c r="B10" s="10"/>
      <c r="C10" s="10"/>
      <c r="D10" s="10"/>
    </row>
    <row r="11" spans="1:4" ht="14.25">
      <c r="A11" s="42"/>
      <c r="B11" s="43"/>
      <c r="C11" s="10"/>
      <c r="D11" s="10"/>
    </row>
    <row r="12" spans="1:4" ht="14.25">
      <c r="A12" s="42"/>
      <c r="B12" s="43"/>
      <c r="C12" s="10"/>
      <c r="D12" s="10"/>
    </row>
    <row r="13" spans="1:4" ht="14.25">
      <c r="A13" s="42"/>
      <c r="B13" s="43"/>
      <c r="C13" s="10"/>
      <c r="D13" s="10"/>
    </row>
    <row r="14" spans="1:4" ht="14.25">
      <c r="A14" s="42"/>
      <c r="B14" s="43"/>
      <c r="C14" s="10"/>
      <c r="D14" s="10"/>
    </row>
    <row r="15" spans="1:4" ht="14.25">
      <c r="A15" s="42"/>
      <c r="B15" s="43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dosha</cp:lastModifiedBy>
  <dcterms:created xsi:type="dcterms:W3CDTF">2010-05-19T12:57:40Z</dcterms:created>
  <dcterms:modified xsi:type="dcterms:W3CDTF">2022-12-07T20:44:53Z</dcterms:modified>
  <cp:category/>
  <cp:version/>
  <cp:contentType/>
  <cp:contentStatus/>
</cp:coreProperties>
</file>