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икита\Desktop\ПЕРЕВОД УАИБ\"/>
    </mc:Choice>
  </mc:AlternateContent>
  <xr:revisionPtr revIDLastSave="0" documentId="13_ncr:40009_{55940FBD-C21D-4ABF-9837-CD9F368BD85A}" xr6:coauthVersionLast="45" xr6:coauthVersionMax="45" xr10:uidLastSave="{00000000-0000-0000-0000-000000000000}"/>
  <bookViews>
    <workbookView xWindow="-120" yWindow="-120" windowWidth="19440" windowHeight="15000" tabRatio="904" firstSheet="4" activeTab="12"/>
  </bookViews>
  <sheets>
    <sheet name="IDX + ROR" sheetId="1" r:id="rId1"/>
    <sheet name="O_NAV" sheetId="12" r:id="rId2"/>
    <sheet name="O_ROR" sheetId="21" r:id="rId3"/>
    <sheet name=" O_dynamics NAV" sheetId="14" r:id="rId4"/>
    <sheet name="O_diagram(ROR)" sheetId="25" r:id="rId5"/>
    <sheet name="І_NAV" sheetId="22" r:id="rId6"/>
    <sheet name="І_ROR" sheetId="16" r:id="rId7"/>
    <sheet name="І_dynamics NAV" sheetId="17" r:id="rId8"/>
    <sheet name="І_diagram(ROR)" sheetId="7" r:id="rId9"/>
    <sheet name="C_NAV" sheetId="23" r:id="rId10"/>
    <sheet name="C_ROR" sheetId="24" r:id="rId11"/>
    <sheet name="C_dynamics NAV" sheetId="20" r:id="rId12"/>
    <sheet name="C_diagram(ROR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3" hidden="1">' O_dynamics NAV'!$B$3:$G$20</definedName>
    <definedName name="_xlnm._FilterDatabase" localSheetId="12" hidden="1">'C_diagram(ROR)'!$A$1:$B$1</definedName>
    <definedName name="_xlnm._FilterDatabase" localSheetId="11" hidden="1">'C_dynamics NAV'!$B$35:$E$35</definedName>
    <definedName name="_xlnm._FilterDatabase" localSheetId="9" hidden="1">C_NAV!$A$2:$J$2</definedName>
    <definedName name="_xlnm._FilterDatabase" localSheetId="0" hidden="1">'IDX + ROR'!$A$27:$C$27</definedName>
    <definedName name="_xlnm._FilterDatabase" localSheetId="4" hidden="1">'O_diagram(ROR)'!$A$1:$B$1</definedName>
    <definedName name="_xlnm._FilterDatabase" localSheetId="1" hidden="1">O_NAV!#REF!</definedName>
    <definedName name="_xlnm._FilterDatabase" localSheetId="8" hidden="1">'І_diagram(ROR)'!$A$1:$B$1</definedName>
    <definedName name="_xlnm._FilterDatabase" localSheetId="7" hidden="1">'І_dynamics NAV'!$B$33:$E$33</definedName>
    <definedName name="_xlnm._FilterDatabase" localSheetId="5" hidden="1">І_NAV!$A$2:$J$2</definedName>
    <definedName name="_xlnm._FilterDatabase" localSheetId="6" hidden="1">І_ROR!$B$3:$I$3</definedName>
    <definedName name="cevv">#REF!</definedName>
    <definedName name="_xlnm.Print_Area" localSheetId="1">O_NAV!#REF!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17" l="1"/>
  <c r="D36" i="17"/>
  <c r="C36" i="17"/>
  <c r="B36" i="17"/>
  <c r="E64" i="14"/>
  <c r="E65" i="14"/>
  <c r="E66" i="14"/>
  <c r="E67" i="14"/>
  <c r="D64" i="14"/>
  <c r="D65" i="14"/>
  <c r="D66" i="14"/>
  <c r="D67" i="14"/>
  <c r="C64" i="14"/>
  <c r="C65" i="14"/>
  <c r="C66" i="14"/>
  <c r="C67" i="14"/>
  <c r="B64" i="14"/>
  <c r="B65" i="14"/>
  <c r="B66" i="14"/>
  <c r="B67" i="14"/>
  <c r="E68" i="14"/>
  <c r="D68" i="14"/>
  <c r="C68" i="14"/>
  <c r="B68" i="14"/>
  <c r="K6" i="24"/>
  <c r="K7" i="16"/>
  <c r="K21" i="21"/>
  <c r="E37" i="20"/>
  <c r="D37" i="20"/>
  <c r="C37" i="20"/>
  <c r="B37" i="20"/>
  <c r="C20" i="12"/>
  <c r="C24" i="12"/>
  <c r="D24" i="12" s="1"/>
  <c r="C27" i="12"/>
  <c r="D27" i="12" s="1"/>
  <c r="C28" i="12"/>
  <c r="D28" i="12"/>
  <c r="C29" i="12"/>
  <c r="D29" i="12" s="1"/>
  <c r="C30" i="12"/>
  <c r="D30" i="12"/>
  <c r="C31" i="12"/>
  <c r="D31" i="12" s="1"/>
  <c r="C32" i="12"/>
  <c r="D32" i="12"/>
  <c r="C33" i="12"/>
  <c r="D33" i="12" s="1"/>
  <c r="C34" i="12"/>
  <c r="D34" i="12"/>
  <c r="B27" i="12"/>
  <c r="B28" i="12"/>
  <c r="B29" i="12"/>
  <c r="B30" i="12"/>
  <c r="B31" i="12"/>
  <c r="B32" i="12"/>
  <c r="B33" i="12"/>
  <c r="B34" i="12"/>
  <c r="I7" i="16"/>
  <c r="H7" i="16"/>
  <c r="G7" i="16"/>
  <c r="F7" i="16"/>
  <c r="E7" i="16"/>
  <c r="B35" i="17"/>
  <c r="C26" i="12"/>
  <c r="B26" i="12"/>
  <c r="C25" i="12"/>
  <c r="D25" i="12" s="1"/>
  <c r="B25" i="12"/>
  <c r="E36" i="20"/>
  <c r="D36" i="20"/>
  <c r="C36" i="20"/>
  <c r="B36" i="20"/>
  <c r="I6" i="24"/>
  <c r="H6" i="24"/>
  <c r="G6" i="24"/>
  <c r="F6" i="24"/>
  <c r="E6" i="24"/>
  <c r="E35" i="17"/>
  <c r="D35" i="17"/>
  <c r="C35" i="17"/>
  <c r="E34" i="17"/>
  <c r="D34" i="17"/>
  <c r="C34" i="17"/>
  <c r="B34" i="17"/>
  <c r="E6" i="22"/>
  <c r="E63" i="14"/>
  <c r="E62" i="14"/>
  <c r="E61" i="14"/>
  <c r="E60" i="14"/>
  <c r="E59" i="14"/>
  <c r="D63" i="14"/>
  <c r="D62" i="14"/>
  <c r="D61" i="14"/>
  <c r="D60" i="14"/>
  <c r="D59" i="14"/>
  <c r="C63" i="14"/>
  <c r="C62" i="14"/>
  <c r="C61" i="14"/>
  <c r="C60" i="14"/>
  <c r="C59" i="14"/>
  <c r="B63" i="14"/>
  <c r="B62" i="14"/>
  <c r="B61" i="14"/>
  <c r="B60" i="14"/>
  <c r="B59" i="14"/>
  <c r="I21" i="21"/>
  <c r="H21" i="21"/>
  <c r="G21" i="21"/>
  <c r="F21" i="21"/>
  <c r="E21" i="21"/>
  <c r="E69" i="14"/>
  <c r="D26" i="12"/>
  <c r="F5" i="23"/>
  <c r="E5" i="23"/>
  <c r="F6" i="22"/>
  <c r="D20" i="12"/>
  <c r="C69" i="14" l="1"/>
  <c r="E70" i="14"/>
  <c r="C70" i="14"/>
</calcChain>
</file>

<file path=xl/sharedStrings.xml><?xml version="1.0" encoding="utf-8"?>
<sst xmlns="http://schemas.openxmlformats.org/spreadsheetml/2006/main" count="355" uniqueCount="138">
  <si>
    <t>http://www.task.ua/</t>
  </si>
  <si>
    <t>http://univer.ua/</t>
  </si>
  <si>
    <t>http://www.sem.biz.ua/</t>
  </si>
  <si>
    <t>http://otpcapital.com.ua/</t>
  </si>
  <si>
    <t>х</t>
  </si>
  <si>
    <t>http://www.altus.ua/</t>
  </si>
  <si>
    <t>http://www.vseswit.com.ua/</t>
  </si>
  <si>
    <t>http://www.kinto.com/</t>
  </si>
  <si>
    <t>http://www.am.eavex.com.ua/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</si>
  <si>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</si>
  <si>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</si>
  <si>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</si>
  <si>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http://bonum-group.com/</t>
  </si>
  <si>
    <t>н.д.</t>
  </si>
  <si>
    <t>http://ozoncap.com/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</si>
  <si>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</si>
  <si>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</si>
  <si>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</si>
  <si>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</si>
  <si>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</si>
  <si>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</si>
  <si>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</si>
  <si>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YTD 2019</t>
  </si>
  <si>
    <t>September</t>
  </si>
  <si>
    <t>October</t>
  </si>
  <si>
    <t>Index</t>
  </si>
  <si>
    <t>Monthly change</t>
  </si>
  <si>
    <t>YTD change</t>
  </si>
  <si>
    <t>CAC 40 (France)</t>
  </si>
  <si>
    <t>DAX (Germany)</t>
  </si>
  <si>
    <t>DJIA (USA)</t>
  </si>
  <si>
    <t>FTSE 100  (UK)</t>
  </si>
  <si>
    <t>HANG SENG (Hong Kong)</t>
  </si>
  <si>
    <t>NIKKEI 225 (Japan)</t>
  </si>
  <si>
    <t>S&amp;P 500 (USA)</t>
  </si>
  <si>
    <t>SHANGHAI SE COMPOSITE (China)</t>
  </si>
  <si>
    <t>WIG20 (Poland)</t>
  </si>
  <si>
    <t>ММВБ (MICEX) (Russia)</t>
  </si>
  <si>
    <t>РТС (RTSI) (Russia)</t>
  </si>
  <si>
    <t>Open-Ended Funds. Ranking by NAV</t>
  </si>
  <si>
    <t>No.</t>
  </si>
  <si>
    <t>Fund*</t>
  </si>
  <si>
    <t>NAV, UAH</t>
  </si>
  <si>
    <t>Number of IC in circulation</t>
  </si>
  <si>
    <t>NAV per one IC, UAH</t>
  </si>
  <si>
    <t>IC nominal, UAH</t>
  </si>
  <si>
    <t>AMC</t>
  </si>
  <si>
    <t>AMC official site</t>
  </si>
  <si>
    <t>КІNТО-Klasychnyi</t>
  </si>
  <si>
    <t>OTP Fond Aktsii</t>
  </si>
  <si>
    <t>UNIVER.UA/Myhailo Hrushevskyi: Fond Derzhavnykh Paperiv</t>
  </si>
  <si>
    <t>OTP Klasychnyi'</t>
  </si>
  <si>
    <t>Altus – Depozyt</t>
  </si>
  <si>
    <t>Altus – Zbalansovanyi</t>
  </si>
  <si>
    <t>KINTO-Kaznacheiskyi</t>
  </si>
  <si>
    <t>Argentum</t>
  </si>
  <si>
    <t>UNIVER.UA/Iaroslav Mudryi: Fond Aktsii</t>
  </si>
  <si>
    <t>UNIVER.UA/Taras Shevchenko: Fond Zaoshchadzhen</t>
  </si>
  <si>
    <t>ТАSK Resurs</t>
  </si>
  <si>
    <t>Nadbannia</t>
  </si>
  <si>
    <t>Bonum Optimum</t>
  </si>
  <si>
    <t>VSI</t>
  </si>
  <si>
    <t>UNIVER.UA/Volodymyr Velykyi: Fond Zbalansovanyi</t>
  </si>
  <si>
    <t>Sofiivskyi</t>
  </si>
  <si>
    <t>КІNTO-Ekviti</t>
  </si>
  <si>
    <t>* All funds are diversified unit CII.</t>
  </si>
  <si>
    <t>Others</t>
  </si>
  <si>
    <t>PrJSC “KINTO”</t>
  </si>
  <si>
    <t>TOV "KUA "OTP Kapital"</t>
  </si>
  <si>
    <t>LLC AMC “Univer Menedzhment”</t>
  </si>
  <si>
    <t>TOV "KUA "Iveks Esset Menedzhment"</t>
  </si>
  <si>
    <t>LLC AMC "Altus Essets Activitis"</t>
  </si>
  <si>
    <t>LLC AMC "Ozon"</t>
  </si>
  <si>
    <t>LLC AMC "Vsesvit"</t>
  </si>
  <si>
    <t>LLC AMC "TASK-Invest"</t>
  </si>
  <si>
    <t>LLC AMC “ART-KAPITAL Menedzhment”</t>
  </si>
  <si>
    <t>LLC AMC "Bonum Grup"</t>
  </si>
  <si>
    <t>Rates of Return of Open-Ended CII. Ranking by Date of Reaching Compliance with Standards</t>
  </si>
  <si>
    <t>Rates of Return on Investment Certificates</t>
  </si>
  <si>
    <t>Fund</t>
  </si>
  <si>
    <t>Registration date</t>
  </si>
  <si>
    <t>Date of reaching compliance with standards</t>
  </si>
  <si>
    <t xml:space="preserve">1 month </t>
  </si>
  <si>
    <t xml:space="preserve">3 months </t>
  </si>
  <si>
    <t xml:space="preserve">6 months  </t>
  </si>
  <si>
    <t>1 year</t>
  </si>
  <si>
    <t>YTD</t>
  </si>
  <si>
    <t>Since fund's inception</t>
  </si>
  <si>
    <t>Since fund's inception, % per annum (average)*</t>
  </si>
  <si>
    <t>Average</t>
  </si>
  <si>
    <t>*The indicator "since the fund's inception, % per annum (average)" is calculated based on compound interest formula.</t>
  </si>
  <si>
    <t>Open-Ended Funds Dynamics. Ranking by Net Inflow</t>
  </si>
  <si>
    <t>No</t>
  </si>
  <si>
    <t>Net Asset Value</t>
  </si>
  <si>
    <t>Number of Investment Certificates in Circulation</t>
  </si>
  <si>
    <t>Change, UAH, k</t>
  </si>
  <si>
    <t>Change, %</t>
  </si>
  <si>
    <t>Change</t>
  </si>
  <si>
    <t>Net inflow/ outflow of capital during month, UAH, k</t>
  </si>
  <si>
    <t xml:space="preserve">Total </t>
  </si>
  <si>
    <t>NAV change, UAH, k</t>
  </si>
  <si>
    <t>NAV change, %</t>
  </si>
  <si>
    <t>Net inflow/ outflow of capital, UAH, k</t>
  </si>
  <si>
    <t>1 month*</t>
  </si>
  <si>
    <t>Funds' average rate of return</t>
  </si>
  <si>
    <t>EURO Deposits</t>
  </si>
  <si>
    <t>USD Deposits</t>
  </si>
  <si>
    <t>UAH Deposits</t>
  </si>
  <si>
    <t>"Gold" deposit (at official rate of gold)</t>
  </si>
  <si>
    <t>Zbalansovanyi Fond Parytet</t>
  </si>
  <si>
    <t>ТАSК Ukrainskyi Kapital</t>
  </si>
  <si>
    <t>Optimum</t>
  </si>
  <si>
    <t>Form</t>
  </si>
  <si>
    <t>Type</t>
  </si>
  <si>
    <t xml:space="preserve"> LLC AMC “ART-KAPITAL Menedzhment”</t>
  </si>
  <si>
    <t>LLC AMC "ТАSК-Іnvest"</t>
  </si>
  <si>
    <t>LLC AMC "SЕМ"</t>
  </si>
  <si>
    <t>unit</t>
  </si>
  <si>
    <t>diversified</t>
  </si>
  <si>
    <t>specialized</t>
  </si>
  <si>
    <t>Interval Funds. Ranking by NAV</t>
  </si>
  <si>
    <t>Rates of Return of Interval CII. Ranking by Date of Reaching Compliance with Standards</t>
  </si>
  <si>
    <t>* The indicator "since the fund's inception, % per annum (average)" is calculated based on compound interest formula.</t>
  </si>
  <si>
    <t>Interval Funds' Dynamics. Ranking by Net Inflow</t>
  </si>
  <si>
    <t>NAV Change, UAH, k</t>
  </si>
  <si>
    <t>NAV Change, %</t>
  </si>
  <si>
    <t>Net inflow-outflow,   UAH, k</t>
  </si>
  <si>
    <t>Closed-End Funds. Ranking by NAV</t>
  </si>
  <si>
    <t>Number of securities in circulation</t>
  </si>
  <si>
    <t>NAV per one security, UAH</t>
  </si>
  <si>
    <t>Security nominal, UAH</t>
  </si>
  <si>
    <t>Іndeks Ukrainskoi Birzhi</t>
  </si>
  <si>
    <t>ТАSК Universal</t>
  </si>
  <si>
    <t>non-diversified</t>
  </si>
  <si>
    <t>LLC AMC "Task Invest"</t>
  </si>
  <si>
    <t>Rates of Return of Closed-End CII. Ranking by Date of Reaching Compliance with Standards</t>
  </si>
  <si>
    <t>Closed-End Funds' Dynamics /Ranking by Net Inflows</t>
  </si>
  <si>
    <t>Number of Securities in Circulation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</si>
</sst>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.00&quot; грн.&quot;;\-#,##0.00&quot; грн.&quot;"/>
  </numFmts>
  <fonts count="25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u/>
      <sz val="10"/>
      <color indexed="36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dotted">
        <color indexed="23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17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10" fontId="9" fillId="0" borderId="0" xfId="9" applyNumberFormat="1" applyFont="1" applyFill="1" applyBorder="1" applyAlignment="1">
      <alignment horizontal="right" vertical="center"/>
    </xf>
    <xf numFmtId="10" fontId="5" fillId="0" borderId="0" xfId="0" applyNumberFormat="1" applyFont="1" applyBorder="1"/>
    <xf numFmtId="0" fontId="0" fillId="0" borderId="0" xfId="0" applyBorder="1"/>
    <xf numFmtId="0" fontId="8" fillId="0" borderId="0" xfId="0" applyFont="1"/>
    <xf numFmtId="3" fontId="10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11" fillId="0" borderId="6" xfId="0" applyFont="1" applyBorder="1" applyAlignment="1">
      <alignment horizontal="center" vertical="center" wrapText="1"/>
    </xf>
    <xf numFmtId="0" fontId="15" fillId="0" borderId="5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 shrinkToFit="1"/>
    </xf>
    <xf numFmtId="4" fontId="10" fillId="0" borderId="11" xfId="0" applyNumberFormat="1" applyFont="1" applyFill="1" applyBorder="1" applyAlignment="1">
      <alignment horizontal="right" vertical="center" indent="1"/>
    </xf>
    <xf numFmtId="3" fontId="10" fillId="0" borderId="11" xfId="0" applyNumberFormat="1" applyFont="1" applyFill="1" applyBorder="1" applyAlignment="1">
      <alignment horizontal="right" vertical="center" indent="1"/>
    </xf>
    <xf numFmtId="4" fontId="10" fillId="0" borderId="12" xfId="0" applyNumberFormat="1" applyFont="1" applyFill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 vertical="center" indent="1"/>
    </xf>
    <xf numFmtId="14" fontId="10" fillId="0" borderId="0" xfId="0" applyNumberFormat="1" applyFont="1" applyFill="1" applyBorder="1" applyAlignment="1">
      <alignment horizontal="center"/>
    </xf>
    <xf numFmtId="0" fontId="17" fillId="0" borderId="0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vertical="center" wrapText="1"/>
    </xf>
    <xf numFmtId="10" fontId="15" fillId="0" borderId="0" xfId="5" applyNumberFormat="1" applyFont="1" applyFill="1" applyBorder="1" applyAlignment="1">
      <alignment horizontal="center" vertical="center" wrapText="1"/>
    </xf>
    <xf numFmtId="4" fontId="18" fillId="0" borderId="16" xfId="0" applyNumberFormat="1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0" fontId="15" fillId="0" borderId="20" xfId="5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0" fontId="10" fillId="0" borderId="0" xfId="0" applyNumberFormat="1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0" borderId="6" xfId="0" applyFont="1" applyBorder="1" applyAlignment="1">
      <alignment vertical="center" wrapText="1"/>
    </xf>
    <xf numFmtId="0" fontId="7" fillId="0" borderId="0" xfId="0" applyFont="1"/>
    <xf numFmtId="180" fontId="3" fillId="0" borderId="0" xfId="2" applyNumberFormat="1" applyFont="1" applyFill="1" applyBorder="1" applyAlignment="1">
      <alignment horizontal="right" wrapText="1"/>
    </xf>
    <xf numFmtId="0" fontId="10" fillId="0" borderId="0" xfId="0" applyFont="1" applyBorder="1"/>
    <xf numFmtId="10" fontId="15" fillId="0" borderId="22" xfId="5" applyNumberFormat="1" applyFont="1" applyFill="1" applyBorder="1" applyAlignment="1">
      <alignment horizontal="center" vertical="center" wrapText="1"/>
    </xf>
    <xf numFmtId="10" fontId="15" fillId="0" borderId="23" xfId="5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/>
    </xf>
    <xf numFmtId="0" fontId="15" fillId="0" borderId="8" xfId="3" applyFont="1" applyFill="1" applyBorder="1" applyAlignment="1">
      <alignment vertical="center" wrapText="1"/>
    </xf>
    <xf numFmtId="4" fontId="15" fillId="0" borderId="8" xfId="3" applyNumberFormat="1" applyFont="1" applyFill="1" applyBorder="1" applyAlignment="1">
      <alignment horizontal="right" vertical="center" wrapText="1" indent="1"/>
    </xf>
    <xf numFmtId="3" fontId="15" fillId="0" borderId="8" xfId="3" applyNumberFormat="1" applyFont="1" applyFill="1" applyBorder="1" applyAlignment="1">
      <alignment horizontal="right" vertical="center" wrapText="1" indent="1"/>
    </xf>
    <xf numFmtId="0" fontId="16" fillId="0" borderId="20" xfId="1" applyFont="1" applyFill="1" applyBorder="1" applyAlignment="1" applyProtection="1">
      <alignment vertical="center" wrapText="1"/>
    </xf>
    <xf numFmtId="0" fontId="15" fillId="0" borderId="25" xfId="4" applyFont="1" applyFill="1" applyBorder="1" applyAlignment="1">
      <alignment vertical="center" wrapText="1"/>
    </xf>
    <xf numFmtId="10" fontId="15" fillId="0" borderId="26" xfId="5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0" fillId="0" borderId="29" xfId="0" applyBorder="1"/>
    <xf numFmtId="0" fontId="11" fillId="0" borderId="30" xfId="0" applyFont="1" applyFill="1" applyBorder="1" applyAlignment="1">
      <alignment horizontal="center" vertical="center" wrapText="1" shrinkToFit="1"/>
    </xf>
    <xf numFmtId="4" fontId="11" fillId="0" borderId="31" xfId="0" applyNumberFormat="1" applyFont="1" applyFill="1" applyBorder="1" applyAlignment="1">
      <alignment horizontal="right" vertical="center" indent="1"/>
    </xf>
    <xf numFmtId="3" fontId="11" fillId="0" borderId="32" xfId="0" applyNumberFormat="1" applyFont="1" applyFill="1" applyBorder="1" applyAlignment="1">
      <alignment horizontal="right" vertical="center" indent="1"/>
    </xf>
    <xf numFmtId="4" fontId="11" fillId="0" borderId="33" xfId="0" applyNumberFormat="1" applyFont="1" applyFill="1" applyBorder="1" applyAlignment="1">
      <alignment horizontal="right" vertical="center" indent="1"/>
    </xf>
    <xf numFmtId="10" fontId="10" fillId="0" borderId="11" xfId="10" applyNumberFormat="1" applyFont="1" applyFill="1" applyBorder="1" applyAlignment="1">
      <alignment horizontal="right" vertical="center" indent="1"/>
    </xf>
    <xf numFmtId="10" fontId="11" fillId="0" borderId="16" xfId="0" applyNumberFormat="1" applyFont="1" applyFill="1" applyBorder="1" applyAlignment="1">
      <alignment horizontal="right" vertical="center" indent="1"/>
    </xf>
    <xf numFmtId="4" fontId="21" fillId="0" borderId="16" xfId="6" applyNumberFormat="1" applyFont="1" applyFill="1" applyBorder="1" applyAlignment="1">
      <alignment horizontal="right" vertical="center" wrapText="1" indent="1"/>
    </xf>
    <xf numFmtId="3" fontId="21" fillId="0" borderId="16" xfId="6" applyNumberFormat="1" applyFont="1" applyFill="1" applyBorder="1" applyAlignment="1">
      <alignment horizontal="right" vertical="center" wrapText="1" indent="1"/>
    </xf>
    <xf numFmtId="10" fontId="15" fillId="0" borderId="8" xfId="5" applyNumberFormat="1" applyFont="1" applyFill="1" applyBorder="1" applyAlignment="1">
      <alignment horizontal="right" vertical="center" wrapText="1" indent="1"/>
    </xf>
    <xf numFmtId="0" fontId="10" fillId="0" borderId="34" xfId="0" applyFont="1" applyBorder="1" applyAlignment="1">
      <alignment vertical="center"/>
    </xf>
    <xf numFmtId="14" fontId="10" fillId="0" borderId="34" xfId="0" applyNumberFormat="1" applyFont="1" applyBorder="1" applyAlignment="1">
      <alignment horizontal="center" vertical="center"/>
    </xf>
    <xf numFmtId="14" fontId="10" fillId="0" borderId="35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4" fontId="15" fillId="0" borderId="8" xfId="4" applyNumberFormat="1" applyFont="1" applyFill="1" applyBorder="1" applyAlignment="1">
      <alignment horizontal="center" vertical="center" wrapText="1"/>
    </xf>
    <xf numFmtId="10" fontId="15" fillId="0" borderId="36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Fill="1" applyBorder="1" applyAlignment="1">
      <alignment horizontal="center" vertical="center"/>
    </xf>
    <xf numFmtId="10" fontId="10" fillId="0" borderId="0" xfId="0" applyNumberFormat="1" applyFont="1" applyAlignment="1">
      <alignment vertical="center"/>
    </xf>
    <xf numFmtId="4" fontId="11" fillId="0" borderId="16" xfId="0" applyNumberFormat="1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4" fontId="11" fillId="0" borderId="32" xfId="0" applyNumberFormat="1" applyFont="1" applyFill="1" applyBorder="1" applyAlignment="1">
      <alignment horizontal="right" vertical="center" indent="1"/>
    </xf>
    <xf numFmtId="0" fontId="10" fillId="0" borderId="37" xfId="0" applyFont="1" applyFill="1" applyBorder="1" applyAlignment="1">
      <alignment vertical="center"/>
    </xf>
    <xf numFmtId="4" fontId="11" fillId="0" borderId="23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 applyAlignment="1">
      <alignment vertical="center"/>
    </xf>
    <xf numFmtId="4" fontId="10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10" fontId="10" fillId="0" borderId="38" xfId="0" applyNumberFormat="1" applyFont="1" applyBorder="1" applyAlignment="1">
      <alignment horizontal="right" vertical="center" indent="1"/>
    </xf>
    <xf numFmtId="10" fontId="10" fillId="0" borderId="20" xfId="0" applyNumberFormat="1" applyFont="1" applyBorder="1" applyAlignment="1">
      <alignment horizontal="right" vertical="center" indent="1"/>
    </xf>
    <xf numFmtId="0" fontId="10" fillId="0" borderId="39" xfId="0" applyFont="1" applyFill="1" applyBorder="1" applyAlignment="1">
      <alignment horizontal="left" vertical="center" wrapText="1" shrinkToFit="1"/>
    </xf>
    <xf numFmtId="0" fontId="10" fillId="0" borderId="40" xfId="0" applyFont="1" applyFill="1" applyBorder="1" applyAlignment="1">
      <alignment horizontal="left" vertical="center" wrapText="1" shrinkToFit="1"/>
    </xf>
    <xf numFmtId="4" fontId="10" fillId="0" borderId="41" xfId="0" applyNumberFormat="1" applyFont="1" applyFill="1" applyBorder="1" applyAlignment="1">
      <alignment horizontal="right" vertical="center" indent="1"/>
    </xf>
    <xf numFmtId="10" fontId="10" fillId="0" borderId="41" xfId="10" applyNumberFormat="1" applyFont="1" applyFill="1" applyBorder="1" applyAlignment="1">
      <alignment horizontal="right" vertical="center" indent="1"/>
    </xf>
    <xf numFmtId="4" fontId="10" fillId="0" borderId="42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Alignment="1">
      <alignment horizontal="right" vertical="center" indent="1"/>
    </xf>
    <xf numFmtId="0" fontId="10" fillId="0" borderId="43" xfId="0" applyFont="1" applyFill="1" applyBorder="1" applyAlignment="1">
      <alignment horizontal="left" vertical="center" wrapText="1" shrinkToFit="1"/>
    </xf>
    <xf numFmtId="4" fontId="10" fillId="0" borderId="44" xfId="0" applyNumberFormat="1" applyFont="1" applyFill="1" applyBorder="1" applyAlignment="1">
      <alignment horizontal="right" vertical="center" indent="1"/>
    </xf>
    <xf numFmtId="4" fontId="10" fillId="0" borderId="45" xfId="0" applyNumberFormat="1" applyFont="1" applyFill="1" applyBorder="1" applyAlignment="1">
      <alignment horizontal="right" vertical="center" indent="1"/>
    </xf>
    <xf numFmtId="0" fontId="11" fillId="0" borderId="0" xfId="0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horizontal="right" vertical="center" indent="1"/>
    </xf>
    <xf numFmtId="0" fontId="10" fillId="0" borderId="46" xfId="0" applyFont="1" applyFill="1" applyBorder="1" applyAlignment="1">
      <alignment horizontal="left" vertical="center" wrapText="1" shrinkToFit="1"/>
    </xf>
    <xf numFmtId="4" fontId="10" fillId="0" borderId="47" xfId="0" applyNumberFormat="1" applyFont="1" applyFill="1" applyBorder="1" applyAlignment="1">
      <alignment horizontal="right" vertical="center" indent="1"/>
    </xf>
    <xf numFmtId="10" fontId="10" fillId="0" borderId="47" xfId="10" applyNumberFormat="1" applyFont="1" applyFill="1" applyBorder="1" applyAlignment="1">
      <alignment horizontal="right" vertical="center" indent="1"/>
    </xf>
    <xf numFmtId="0" fontId="15" fillId="0" borderId="10" xfId="4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10" fontId="15" fillId="0" borderId="8" xfId="5" applyNumberFormat="1" applyFont="1" applyFill="1" applyBorder="1" applyAlignment="1">
      <alignment horizontal="right" vertical="center" indent="1"/>
    </xf>
    <xf numFmtId="10" fontId="15" fillId="0" borderId="20" xfId="5" applyNumberFormat="1" applyFont="1" applyFill="1" applyBorder="1" applyAlignment="1">
      <alignment horizontal="right" vertical="center" indent="1"/>
    </xf>
    <xf numFmtId="10" fontId="15" fillId="0" borderId="23" xfId="5" applyNumberFormat="1" applyFont="1" applyFill="1" applyBorder="1" applyAlignment="1">
      <alignment horizontal="right" vertical="center" indent="1"/>
    </xf>
    <xf numFmtId="10" fontId="15" fillId="0" borderId="12" xfId="5" applyNumberFormat="1" applyFont="1" applyFill="1" applyBorder="1" applyAlignment="1">
      <alignment horizontal="right" vertical="center" indent="1"/>
    </xf>
    <xf numFmtId="10" fontId="15" fillId="0" borderId="49" xfId="5" applyNumberFormat="1" applyFont="1" applyFill="1" applyBorder="1" applyAlignment="1">
      <alignment horizontal="right" vertical="center" indent="1"/>
    </xf>
    <xf numFmtId="10" fontId="20" fillId="0" borderId="49" xfId="0" applyNumberFormat="1" applyFont="1" applyBorder="1" applyAlignment="1">
      <alignment horizontal="right" vertical="center" indent="1"/>
    </xf>
    <xf numFmtId="10" fontId="15" fillId="0" borderId="33" xfId="5" applyNumberFormat="1" applyFont="1" applyFill="1" applyBorder="1" applyAlignment="1">
      <alignment horizontal="right" vertical="center" indent="1"/>
    </xf>
    <xf numFmtId="0" fontId="10" fillId="0" borderId="0" xfId="0" applyFont="1" applyBorder="1" applyAlignment="1">
      <alignment horizontal="center" vertical="center"/>
    </xf>
    <xf numFmtId="14" fontId="22" fillId="0" borderId="8" xfId="4" applyNumberFormat="1" applyFont="1" applyFill="1" applyBorder="1" applyAlignment="1">
      <alignment horizontal="center" vertical="center" wrapText="1"/>
    </xf>
    <xf numFmtId="10" fontId="22" fillId="0" borderId="8" xfId="5" applyNumberFormat="1" applyFont="1" applyFill="1" applyBorder="1" applyAlignment="1">
      <alignment horizontal="right" vertical="center" wrapText="1" indent="1"/>
    </xf>
    <xf numFmtId="10" fontId="22" fillId="0" borderId="36" xfId="7" applyNumberFormat="1" applyFont="1" applyFill="1" applyBorder="1" applyAlignment="1">
      <alignment horizontal="right" vertical="center" wrapText="1" indent="1"/>
    </xf>
    <xf numFmtId="0" fontId="21" fillId="0" borderId="0" xfId="4" applyFont="1" applyFill="1" applyBorder="1" applyAlignment="1">
      <alignment vertical="center" wrapText="1"/>
    </xf>
    <xf numFmtId="10" fontId="21" fillId="0" borderId="0" xfId="5" applyNumberFormat="1" applyFont="1" applyFill="1" applyBorder="1" applyAlignment="1">
      <alignment horizontal="center" vertical="center" wrapText="1"/>
    </xf>
    <xf numFmtId="10" fontId="21" fillId="0" borderId="0" xfId="5" applyNumberFormat="1" applyFont="1" applyFill="1" applyBorder="1" applyAlignment="1">
      <alignment horizontal="right" vertical="center" wrapText="1" indent="1"/>
    </xf>
    <xf numFmtId="10" fontId="21" fillId="0" borderId="0" xfId="7" applyNumberFormat="1" applyFont="1" applyFill="1" applyBorder="1" applyAlignment="1">
      <alignment horizontal="center" vertical="center" wrapText="1"/>
    </xf>
    <xf numFmtId="10" fontId="15" fillId="0" borderId="44" xfId="5" applyNumberFormat="1" applyFont="1" applyFill="1" applyBorder="1" applyAlignment="1">
      <alignment horizontal="right" vertical="center" wrapText="1" indent="1"/>
    </xf>
    <xf numFmtId="10" fontId="15" fillId="0" borderId="11" xfId="5" applyNumberFormat="1" applyFont="1" applyFill="1" applyBorder="1" applyAlignment="1">
      <alignment horizontal="right" vertical="center" wrapText="1" indent="1"/>
    </xf>
    <xf numFmtId="0" fontId="10" fillId="0" borderId="50" xfId="0" applyFont="1" applyFill="1" applyBorder="1" applyAlignment="1">
      <alignment horizontal="left" vertical="center" wrapText="1" shrinkToFit="1"/>
    </xf>
    <xf numFmtId="4" fontId="10" fillId="0" borderId="51" xfId="0" applyNumberFormat="1" applyFont="1" applyFill="1" applyBorder="1" applyAlignment="1">
      <alignment horizontal="right" vertical="center" indent="1"/>
    </xf>
    <xf numFmtId="10" fontId="15" fillId="0" borderId="51" xfId="5" applyNumberFormat="1" applyFont="1" applyFill="1" applyBorder="1" applyAlignment="1">
      <alignment horizontal="right" vertical="center" wrapText="1" indent="1"/>
    </xf>
    <xf numFmtId="4" fontId="10" fillId="0" borderId="52" xfId="0" applyNumberFormat="1" applyFont="1" applyFill="1" applyBorder="1" applyAlignment="1">
      <alignment horizontal="right" vertical="center" indent="1"/>
    </xf>
    <xf numFmtId="4" fontId="10" fillId="0" borderId="18" xfId="0" applyNumberFormat="1" applyFont="1" applyFill="1" applyBorder="1" applyAlignment="1">
      <alignment horizontal="right" vertical="center" indent="1"/>
    </xf>
    <xf numFmtId="10" fontId="13" fillId="0" borderId="38" xfId="0" applyNumberFormat="1" applyFont="1" applyBorder="1" applyAlignment="1">
      <alignment horizontal="right" vertical="center" indent="1"/>
    </xf>
    <xf numFmtId="10" fontId="13" fillId="0" borderId="20" xfId="0" applyNumberFormat="1" applyFont="1" applyBorder="1" applyAlignment="1">
      <alignment horizontal="right" vertical="center" indent="1"/>
    </xf>
    <xf numFmtId="0" fontId="10" fillId="0" borderId="0" xfId="0" applyFont="1" applyBorder="1" applyAlignment="1">
      <alignment vertical="center" wrapText="1"/>
    </xf>
    <xf numFmtId="0" fontId="10" fillId="0" borderId="37" xfId="0" applyFont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0" fontId="21" fillId="0" borderId="53" xfId="4" applyFont="1" applyFill="1" applyBorder="1" applyAlignment="1">
      <alignment vertical="center" wrapText="1"/>
    </xf>
    <xf numFmtId="10" fontId="21" fillId="0" borderId="53" xfId="5" applyNumberFormat="1" applyFont="1" applyFill="1" applyBorder="1" applyAlignment="1">
      <alignment horizontal="center" vertical="center" wrapText="1"/>
    </xf>
    <xf numFmtId="10" fontId="21" fillId="0" borderId="53" xfId="5" applyNumberFormat="1" applyFont="1" applyFill="1" applyBorder="1" applyAlignment="1">
      <alignment horizontal="right" vertical="center" wrapText="1" indent="1"/>
    </xf>
    <xf numFmtId="0" fontId="10" fillId="0" borderId="54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left" vertical="center" wrapText="1"/>
    </xf>
    <xf numFmtId="10" fontId="20" fillId="0" borderId="45" xfId="0" applyNumberFormat="1" applyFont="1" applyBorder="1" applyAlignment="1">
      <alignment horizontal="right" vertical="center" indent="1"/>
    </xf>
    <xf numFmtId="0" fontId="6" fillId="0" borderId="24" xfId="0" applyFont="1" applyBorder="1" applyAlignment="1">
      <alignment horizontal="left" vertical="center"/>
    </xf>
    <xf numFmtId="0" fontId="21" fillId="0" borderId="24" xfId="6" applyFont="1" applyFill="1" applyBorder="1" applyAlignment="1">
      <alignment horizontal="center" vertical="center" wrapText="1"/>
    </xf>
    <xf numFmtId="0" fontId="21" fillId="0" borderId="55" xfId="6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5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58" xfId="0" applyFont="1" applyBorder="1" applyAlignment="1">
      <alignment vertical="center"/>
    </xf>
    <xf numFmtId="0" fontId="10" fillId="0" borderId="24" xfId="0" applyFont="1" applyBorder="1" applyAlignment="1">
      <alignment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1" fillId="0" borderId="59" xfId="0" applyFont="1" applyBorder="1" applyAlignment="1">
      <alignment horizontal="center" vertical="center" wrapText="1"/>
    </xf>
    <xf numFmtId="0" fontId="15" fillId="0" borderId="21" xfId="4" applyFont="1" applyBorder="1" applyAlignment="1">
      <alignment vertical="center" wrapText="1"/>
    </xf>
    <xf numFmtId="0" fontId="11" fillId="0" borderId="60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15" fillId="0" borderId="62" xfId="4" applyFont="1" applyBorder="1" applyAlignment="1">
      <alignment vertical="center" wrapText="1"/>
    </xf>
    <xf numFmtId="0" fontId="22" fillId="0" borderId="5" xfId="4" applyFont="1" applyBorder="1" applyAlignment="1">
      <alignment vertical="center" wrapText="1"/>
    </xf>
    <xf numFmtId="0" fontId="22" fillId="0" borderId="62" xfId="4" applyFont="1" applyBorder="1" applyAlignment="1">
      <alignment vertical="center" wrapText="1"/>
    </xf>
    <xf numFmtId="0" fontId="22" fillId="0" borderId="25" xfId="4" applyFont="1" applyBorder="1" applyAlignment="1">
      <alignment vertical="center" wrapText="1"/>
    </xf>
    <xf numFmtId="0" fontId="15" fillId="0" borderId="5" xfId="4" applyFont="1" applyBorder="1" applyAlignment="1">
      <alignment vertical="center" wrapText="1"/>
    </xf>
    <xf numFmtId="0" fontId="22" fillId="0" borderId="63" xfId="4" applyFont="1" applyBorder="1" applyAlignment="1">
      <alignment vertical="center" wrapText="1"/>
    </xf>
    <xf numFmtId="0" fontId="10" fillId="0" borderId="5" xfId="0" applyFont="1" applyBorder="1" applyAlignment="1">
      <alignment horizontal="left"/>
    </xf>
    <xf numFmtId="0" fontId="22" fillId="0" borderId="0" xfId="4" applyFont="1" applyAlignment="1">
      <alignment vertical="center" wrapText="1"/>
    </xf>
    <xf numFmtId="0" fontId="15" fillId="0" borderId="8" xfId="3" applyFont="1" applyBorder="1" applyAlignment="1">
      <alignment vertical="center" wrapText="1"/>
    </xf>
    <xf numFmtId="0" fontId="22" fillId="0" borderId="64" xfId="11" applyFont="1" applyBorder="1" applyAlignment="1">
      <alignment vertical="center" wrapText="1"/>
    </xf>
    <xf numFmtId="0" fontId="22" fillId="0" borderId="65" xfId="0" applyFont="1" applyBorder="1"/>
    <xf numFmtId="0" fontId="22" fillId="0" borderId="0" xfId="0" applyFont="1"/>
    <xf numFmtId="0" fontId="22" fillId="0" borderId="8" xfId="11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18" fillId="0" borderId="13" xfId="0" applyFont="1" applyBorder="1" applyAlignment="1">
      <alignment horizontal="center" vertical="center" wrapText="1"/>
    </xf>
    <xf numFmtId="14" fontId="18" fillId="0" borderId="7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5" fillId="0" borderId="10" xfId="4" applyFont="1" applyBorder="1" applyAlignment="1">
      <alignment vertical="center" wrapText="1"/>
    </xf>
    <xf numFmtId="0" fontId="15" fillId="0" borderId="48" xfId="4" applyFont="1" applyBorder="1" applyAlignment="1">
      <alignment vertical="center" wrapText="1"/>
    </xf>
    <xf numFmtId="4" fontId="15" fillId="0" borderId="8" xfId="3" applyNumberFormat="1" applyFont="1" applyBorder="1" applyAlignment="1">
      <alignment horizontal="center" vertical="center" wrapText="1"/>
    </xf>
    <xf numFmtId="3" fontId="15" fillId="0" borderId="8" xfId="3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58" xfId="0" applyBorder="1"/>
    <xf numFmtId="0" fontId="22" fillId="0" borderId="21" xfId="4" applyFont="1" applyBorder="1" applyAlignment="1">
      <alignment vertical="center" wrapText="1"/>
    </xf>
    <xf numFmtId="4" fontId="22" fillId="0" borderId="8" xfId="11" applyNumberFormat="1" applyFont="1" applyBorder="1" applyAlignment="1">
      <alignment horizontal="center" vertical="center" wrapText="1"/>
    </xf>
    <xf numFmtId="3" fontId="22" fillId="0" borderId="8" xfId="11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</cellXfs>
  <cellStyles count="12">
    <cellStyle name="Відсотковий" xfId="9" builtinId="5"/>
    <cellStyle name="Гиперссылка" xfId="1"/>
    <cellStyle name="Звичайний" xfId="0" builtinId="0"/>
    <cellStyle name="Обычный_Nastya_Otkrit" xfId="2"/>
    <cellStyle name="Обычный_Відкр_1" xfId="3"/>
    <cellStyle name="Обычный_Відкр_1 2" xfId="11"/>
    <cellStyle name="Обычный_Відкр_2" xfId="4"/>
    <cellStyle name="Обычный_З_2_28.10" xfId="5"/>
    <cellStyle name="Обычный_Лист2" xfId="6"/>
    <cellStyle name="Обычный_Лист5" xfId="7"/>
    <cellStyle name="Открывавшаяся гиперссылка" xfId="8"/>
    <cellStyle name="Процентный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Equity Indexes and Rates of Return of Funds with Public Issue</a:t>
            </a:r>
          </a:p>
        </c:rich>
      </c:tx>
      <c:layout>
        <c:manualLayout>
          <c:xMode val="edge"/>
          <c:yMode val="edge"/>
          <c:x val="0.24871815631523464"/>
          <c:y val="1.40845264146765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52167428024361E-2"/>
          <c:y val="0.25070457018124198"/>
          <c:w val="0.94700933744769755"/>
          <c:h val="0.425352697723230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'IDX + ROR'!$B$2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1.1179043247734333E-3"/>
                  <c:y val="2.558575906398274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3366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7F-4698-B0EC-4BB8FBF118FE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F7F-4698-B0EC-4BB8FBF118FE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F7F-4698-B0EC-4BB8FBF118FE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September</c:v>
                </c:pt>
                <c:pt idx="1">
                  <c:v>October</c:v>
                </c:pt>
                <c:pt idx="2">
                  <c:v>YTD 2019</c:v>
                </c:pt>
              </c:strCache>
            </c:strRef>
          </c:cat>
          <c:val>
            <c:numRef>
              <c:f>'IDX + ROR'!$B$3:$B$5</c:f>
              <c:numCache>
                <c:formatCode>0.00%</c:formatCode>
                <c:ptCount val="3"/>
                <c:pt idx="0">
                  <c:v>-4.7592862966684413E-3</c:v>
                </c:pt>
                <c:pt idx="1">
                  <c:v>-5.5822283188536881E-3</c:v>
                </c:pt>
                <c:pt idx="2">
                  <c:v>-6.6880005720823754E-2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7F-4698-B0EC-4BB8FBF118FE}"/>
            </c:ext>
          </c:extLst>
        </c:ser>
        <c:ser>
          <c:idx val="1"/>
          <c:order val="1"/>
          <c:tx>
            <c:strRef>
              <c:f>'IDX + ROR'!$C$2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7.4620969230393408E-3"/>
                  <c:y val="2.67579992307074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7F-4698-B0EC-4BB8FBF118FE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8F7F-4698-B0EC-4BB8FBF118FE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F7F-4698-B0EC-4BB8FBF118FE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September</c:v>
                </c:pt>
                <c:pt idx="1">
                  <c:v>October</c:v>
                </c:pt>
                <c:pt idx="2">
                  <c:v>YTD 2019</c:v>
                </c:pt>
              </c:strCache>
            </c:strRef>
          </c:cat>
          <c:val>
            <c:numRef>
              <c:f>'IDX + ROR'!$C$3:$C$5</c:f>
              <c:numCache>
                <c:formatCode>0.00%</c:formatCode>
                <c:ptCount val="3"/>
                <c:pt idx="0">
                  <c:v>1.562713385488812E-2</c:v>
                </c:pt>
                <c:pt idx="1">
                  <c:v>-2.8538681214542727E-2</c:v>
                </c:pt>
                <c:pt idx="2">
                  <c:v>-0.11018509829681411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F7F-4698-B0EC-4BB8FBF118FE}"/>
            </c:ext>
          </c:extLst>
        </c:ser>
        <c:ser>
          <c:idx val="2"/>
          <c:order val="2"/>
          <c:tx>
            <c:strRef>
              <c:f>'IDX + ROR'!$D$2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7.8544202120159334E-4"/>
                  <c:y val="-1.752219559980688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7F-4698-B0EC-4BB8FBF118FE}"/>
                </c:ext>
              </c:extLst>
            </c:dLbl>
            <c:dLbl>
              <c:idx val="1"/>
              <c:layout>
                <c:manualLayout>
                  <c:x val="1.3552729167087829E-3"/>
                  <c:y val="-2.250897121677514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7F-4698-B0EC-4BB8FBF118FE}"/>
                </c:ext>
              </c:extLst>
            </c:dLbl>
            <c:dLbl>
              <c:idx val="2"/>
              <c:layout>
                <c:manualLayout>
                  <c:x val="1.9251038122160002E-3"/>
                  <c:y val="-6.405055104163393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7F-4698-B0EC-4BB8FBF118FE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8F7F-4698-B0EC-4BB8FBF118FE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8F7F-4698-B0EC-4BB8FBF118FE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September</c:v>
                </c:pt>
                <c:pt idx="1">
                  <c:v>October</c:v>
                </c:pt>
                <c:pt idx="2">
                  <c:v>YTD 2019</c:v>
                </c:pt>
              </c:strCache>
            </c:strRef>
          </c:cat>
          <c:val>
            <c:numRef>
              <c:f>'IDX + ROR'!$D$3:$D$5</c:f>
              <c:numCache>
                <c:formatCode>0.00%</c:formatCode>
                <c:ptCount val="3"/>
                <c:pt idx="0">
                  <c:v>-7.3594245737286955E-3</c:v>
                </c:pt>
                <c:pt idx="1">
                  <c:v>-1.5198110610578859E-2</c:v>
                </c:pt>
                <c:pt idx="2">
                  <c:v>-1.7358394211655703E-2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F7F-4698-B0EC-4BB8FBF118FE}"/>
            </c:ext>
          </c:extLst>
        </c:ser>
        <c:ser>
          <c:idx val="3"/>
          <c:order val="3"/>
          <c:tx>
            <c:strRef>
              <c:f>'IDX + ROR'!$E$2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96287875922313E-3"/>
                  <c:y val="-6.5383602721508782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7F-4698-B0EC-4BB8FBF118FE}"/>
                </c:ext>
              </c:extLst>
            </c:dLbl>
            <c:dLbl>
              <c:idx val="1"/>
              <c:layout>
                <c:manualLayout>
                  <c:x val="1.677917932732309E-3"/>
                  <c:y val="4.007518195284665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7F-4698-B0EC-4BB8FBF118FE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8F7F-4698-B0EC-4BB8FBF118FE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8F7F-4698-B0EC-4BB8FBF118FE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September</c:v>
                </c:pt>
                <c:pt idx="1">
                  <c:v>October</c:v>
                </c:pt>
                <c:pt idx="2">
                  <c:v>YTD 2019</c:v>
                </c:pt>
              </c:strCache>
            </c:strRef>
          </c:cat>
          <c:val>
            <c:numRef>
              <c:f>'IDX + ROR'!$E$3:$E$5</c:f>
              <c:numCache>
                <c:formatCode>0.00%</c:formatCode>
                <c:ptCount val="3"/>
                <c:pt idx="0">
                  <c:v>-7.2325452745727698E-3</c:v>
                </c:pt>
                <c:pt idx="1">
                  <c:v>-3.1354045672794539E-3</c:v>
                </c:pt>
                <c:pt idx="2">
                  <c:v>-0.15358405034302164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F7F-4698-B0EC-4BB8FBF118FE}"/>
            </c:ext>
          </c:extLst>
        </c:ser>
        <c:ser>
          <c:idx val="4"/>
          <c:order val="4"/>
          <c:tx>
            <c:strRef>
              <c:f>'IDX + ROR'!$F$2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8F7F-4698-B0EC-4BB8FBF118FE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8F7F-4698-B0EC-4BB8FBF118FE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8F7F-4698-B0EC-4BB8FBF118FE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September</c:v>
                </c:pt>
                <c:pt idx="1">
                  <c:v>October</c:v>
                </c:pt>
                <c:pt idx="2">
                  <c:v>YTD 2019</c:v>
                </c:pt>
              </c:strCache>
            </c:strRef>
          </c:cat>
          <c:val>
            <c:numRef>
              <c:f>'IDX + ROR'!$F$3:$F$5</c:f>
              <c:numCache>
                <c:formatCode>0.00%</c:formatCode>
                <c:ptCount val="3"/>
                <c:pt idx="0">
                  <c:v>-2.01164050997793E-4</c:v>
                </c:pt>
                <c:pt idx="1">
                  <c:v>-3.3581452228098274E-2</c:v>
                </c:pt>
                <c:pt idx="2">
                  <c:v>-0.10489876222355987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F7F-4698-B0EC-4BB8FBF118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-10"/>
        <c:axId val="526487160"/>
        <c:axId val="1"/>
      </c:barChart>
      <c:catAx>
        <c:axId val="526487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02"/>
          <c:min val="-0.17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52648716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3162470922201285E-2"/>
          <c:y val="0.89295897469049113"/>
          <c:w val="0.64273557920637958"/>
          <c:h val="6.1971916224576672E-2"/>
        </c:manualLayout>
      </c:layout>
      <c:overlay val="0"/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and Global Equity Indexes  </a:t>
            </a:r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for the Month</a:t>
            </a:r>
          </a:p>
        </c:rich>
      </c:tx>
      <c:layout>
        <c:manualLayout>
          <c:xMode val="edge"/>
          <c:yMode val="edge"/>
          <c:x val="0.1702127659574468"/>
          <c:y val="1.17371161080456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2716857610474634"/>
          <c:y val="0.15727735584781177"/>
          <c:w val="0.53846153846153844"/>
          <c:h val="0.638499116277683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'IDX + ROR'!$B$27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80E4-4724-961E-4920D80CB57F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80E4-4724-961E-4920D80CB57F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80E4-4724-961E-4920D80CB57F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80E4-4724-961E-4920D80CB57F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0E4-4724-961E-4920D80CB57F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80E4-4724-961E-4920D80CB57F}"/>
                </c:ext>
              </c:extLst>
            </c:dLbl>
            <c:dLbl>
              <c:idx val="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0E4-4724-961E-4920D80CB57F}"/>
                </c:ext>
              </c:extLst>
            </c:dLbl>
            <c:dLbl>
              <c:idx val="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80E4-4724-961E-4920D80CB57F}"/>
                </c:ext>
              </c:extLst>
            </c:dLbl>
            <c:dLbl>
              <c:idx val="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0E4-4724-961E-4920D80CB57F}"/>
                </c:ext>
              </c:extLst>
            </c:dLbl>
            <c:dLbl>
              <c:idx val="9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0E4-4724-961E-4920D80CB57F}"/>
                </c:ext>
              </c:extLst>
            </c:dLbl>
            <c:dLbl>
              <c:idx val="1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0E4-4724-961E-4920D80CB57F}"/>
                </c:ext>
              </c:extLst>
            </c:dLbl>
            <c:dLbl>
              <c:idx val="1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0E4-4724-961E-4920D80CB57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ROR'!$A$28:$A$40</c:f>
              <c:strCache>
                <c:ptCount val="13"/>
                <c:pt idx="0">
                  <c:v>UX Index</c:v>
                </c:pt>
                <c:pt idx="1">
                  <c:v>FTSE 100  (UK)</c:v>
                </c:pt>
                <c:pt idx="2">
                  <c:v>PFTS Index</c:v>
                </c:pt>
                <c:pt idx="3">
                  <c:v>DJIA (USA)</c:v>
                </c:pt>
                <c:pt idx="4">
                  <c:v>SHANGHAI SE COMPOSITE (China)</c:v>
                </c:pt>
                <c:pt idx="5">
                  <c:v>CAC 40 (France)</c:v>
                </c:pt>
                <c:pt idx="6">
                  <c:v>WIG20 (Poland)</c:v>
                </c:pt>
                <c:pt idx="7">
                  <c:v>S&amp;P 500 (USA)</c:v>
                </c:pt>
                <c:pt idx="8">
                  <c:v>HANG SENG (Hong Kong)</c:v>
                </c:pt>
                <c:pt idx="9">
                  <c:v>DAX (Germany)</c:v>
                </c:pt>
                <c:pt idx="10">
                  <c:v>ММВБ (MICEX) (Russia)</c:v>
                </c:pt>
                <c:pt idx="11">
                  <c:v>NIKKEI 225 (Japan)</c:v>
                </c:pt>
                <c:pt idx="12">
                  <c:v>РТС (RTSI) (Russia)</c:v>
                </c:pt>
              </c:strCache>
            </c:strRef>
          </c:cat>
          <c:val>
            <c:numRef>
              <c:f>'IDX + ROR'!$B$28:$B$40</c:f>
              <c:numCache>
                <c:formatCode>0.00%</c:formatCode>
                <c:ptCount val="13"/>
                <c:pt idx="0">
                  <c:v>-2.8538681214542727E-2</c:v>
                </c:pt>
                <c:pt idx="1">
                  <c:v>-2.1574712379913596E-2</c:v>
                </c:pt>
                <c:pt idx="2">
                  <c:v>-5.5822283188536881E-3</c:v>
                </c:pt>
                <c:pt idx="3">
                  <c:v>4.8074011687111451E-3</c:v>
                </c:pt>
                <c:pt idx="4">
                  <c:v>8.2163300851234577E-3</c:v>
                </c:pt>
                <c:pt idx="5">
                  <c:v>9.170821745784874E-3</c:v>
                </c:pt>
                <c:pt idx="6">
                  <c:v>9.5753442936745703E-3</c:v>
                </c:pt>
                <c:pt idx="7">
                  <c:v>2.0431747482144935E-2</c:v>
                </c:pt>
                <c:pt idx="8">
                  <c:v>3.1214225515832972E-2</c:v>
                </c:pt>
                <c:pt idx="9">
                  <c:v>3.5299901513347276E-2</c:v>
                </c:pt>
                <c:pt idx="10">
                  <c:v>5.3436615001565269E-2</c:v>
                </c:pt>
                <c:pt idx="11">
                  <c:v>5.3833821171694662E-2</c:v>
                </c:pt>
                <c:pt idx="12">
                  <c:v>6.6728639863259165E-2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0E4-4724-961E-4920D80CB57F}"/>
            </c:ext>
          </c:extLst>
        </c:ser>
        <c:ser>
          <c:idx val="1"/>
          <c:order val="1"/>
          <c:tx>
            <c:strRef>
              <c:f>'IDX + ROR'!$C$27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'IDX + ROR'!$A$28:$A$40</c:f>
              <c:strCache>
                <c:ptCount val="13"/>
                <c:pt idx="0">
                  <c:v>UX Index</c:v>
                </c:pt>
                <c:pt idx="1">
                  <c:v>FTSE 100  (UK)</c:v>
                </c:pt>
                <c:pt idx="2">
                  <c:v>PFTS Index</c:v>
                </c:pt>
                <c:pt idx="3">
                  <c:v>DJIA (USA)</c:v>
                </c:pt>
                <c:pt idx="4">
                  <c:v>SHANGHAI SE COMPOSITE (China)</c:v>
                </c:pt>
                <c:pt idx="5">
                  <c:v>CAC 40 (France)</c:v>
                </c:pt>
                <c:pt idx="6">
                  <c:v>WIG20 (Poland)</c:v>
                </c:pt>
                <c:pt idx="7">
                  <c:v>S&amp;P 500 (USA)</c:v>
                </c:pt>
                <c:pt idx="8">
                  <c:v>HANG SENG (Hong Kong)</c:v>
                </c:pt>
                <c:pt idx="9">
                  <c:v>DAX (Germany)</c:v>
                </c:pt>
                <c:pt idx="10">
                  <c:v>ММВБ (MICEX) (Russia)</c:v>
                </c:pt>
                <c:pt idx="11">
                  <c:v>NIKKEI 225 (Japan)</c:v>
                </c:pt>
                <c:pt idx="12">
                  <c:v>РТС (RTSI) (Russia)</c:v>
                </c:pt>
              </c:strCache>
            </c:strRef>
          </c:cat>
          <c:val>
            <c:numRef>
              <c:f>'IDX + ROR'!$C$28:$C$40</c:f>
              <c:numCache>
                <c:formatCode>0.00%</c:formatCode>
                <c:ptCount val="13"/>
                <c:pt idx="0">
                  <c:v>-0.11018509829681411</c:v>
                </c:pt>
                <c:pt idx="1">
                  <c:v>7.6390301709095887E-2</c:v>
                </c:pt>
                <c:pt idx="2">
                  <c:v>-6.6880005720823754E-2</c:v>
                </c:pt>
                <c:pt idx="3">
                  <c:v>0.1727413452199249</c:v>
                </c:pt>
                <c:pt idx="4">
                  <c:v>0.17448975500220532</c:v>
                </c:pt>
                <c:pt idx="5">
                  <c:v>0.22465877565327408</c:v>
                </c:pt>
                <c:pt idx="6">
                  <c:v>-3.6250949868885218E-2</c:v>
                </c:pt>
                <c:pt idx="7">
                  <c:v>0.22199425523184257</c:v>
                </c:pt>
                <c:pt idx="8">
                  <c:v>5.4991726852832157E-2</c:v>
                </c:pt>
                <c:pt idx="9">
                  <c:v>0.2185660330184036</c:v>
                </c:pt>
                <c:pt idx="10">
                  <c:v>0.22704261182955277</c:v>
                </c:pt>
                <c:pt idx="11">
                  <c:v>0.14550604378666354</c:v>
                </c:pt>
                <c:pt idx="12">
                  <c:v>0.33465900030953066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0E4-4724-961E-4920D80CB5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526670584"/>
        <c:axId val="1"/>
      </c:barChart>
      <c:catAx>
        <c:axId val="52667058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35"/>
          <c:min val="-0.15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5266705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9202082421146978"/>
          <c:w val="0.58428805237315873"/>
          <c:h val="5.633815731861914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Funds' Shares in Aggregate NAV of Open-Ended CII</a:t>
            </a:r>
          </a:p>
        </c:rich>
      </c:tx>
      <c:layout>
        <c:manualLayout>
          <c:xMode val="edge"/>
          <c:yMode val="edge"/>
          <c:x val="0.24798927613941019"/>
          <c:y val="7.2368576036047225E-2"/>
        </c:manualLayout>
      </c:layout>
      <c:overlay val="0"/>
      <c:spPr>
        <a:noFill/>
        <a:ln w="25400">
          <a:noFill/>
        </a:ln>
      </c:spPr>
    </c:title>
    <c:autoTitleDeleted val="0"/>
    <c:view3D>
      <c:rotX val="35"/>
      <c:hPercent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5388739946380698"/>
          <c:y val="0.32017612428069381"/>
          <c:w val="0.34048257372654156"/>
          <c:h val="0.3530709315698061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E059-4EEC-AC1B-15DE1BF81B9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059-4EEC-AC1B-15DE1BF81B9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E059-4EEC-AC1B-15DE1BF81B9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059-4EEC-AC1B-15DE1BF81B9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E059-4EEC-AC1B-15DE1BF81B9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059-4EEC-AC1B-15DE1BF81B9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E059-4EEC-AC1B-15DE1BF81B9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059-4EEC-AC1B-15DE1BF81B9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E059-4EEC-AC1B-15DE1BF81B9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E059-4EEC-AC1B-15DE1BF81B91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E059-4EEC-AC1B-15DE1BF81B91}"/>
              </c:ext>
            </c:extLst>
          </c:dPt>
          <c:dLbls>
            <c:dLbl>
              <c:idx val="0"/>
              <c:layout>
                <c:manualLayout>
                  <c:x val="-3.2218384812033762E-2"/>
                  <c:y val="-0.1249428196793159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59-4EEC-AC1B-15DE1BF81B91}"/>
                </c:ext>
              </c:extLst>
            </c:dLbl>
            <c:dLbl>
              <c:idx val="1"/>
              <c:layout>
                <c:manualLayout>
                  <c:x val="3.7578258195448966E-2"/>
                  <c:y val="-0.1032930882625272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59-4EEC-AC1B-15DE1BF81B91}"/>
                </c:ext>
              </c:extLst>
            </c:dLbl>
            <c:dLbl>
              <c:idx val="2"/>
              <c:layout>
                <c:manualLayout>
                  <c:x val="9.8507035119057451E-2"/>
                  <c:y val="-9.931970540726187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59-4EEC-AC1B-15DE1BF81B91}"/>
                </c:ext>
              </c:extLst>
            </c:dLbl>
            <c:dLbl>
              <c:idx val="3"/>
              <c:layout>
                <c:manualLayout>
                  <c:x val="0.12275595298199959"/>
                  <c:y val="-4.054906043908779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59-4EEC-AC1B-15DE1BF81B91}"/>
                </c:ext>
              </c:extLst>
            </c:dLbl>
            <c:dLbl>
              <c:idx val="4"/>
              <c:layout>
                <c:manualLayout>
                  <c:x val="8.5982576183659787E-2"/>
                  <c:y val="7.551015436855301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59-4EEC-AC1B-15DE1BF81B91}"/>
                </c:ext>
              </c:extLst>
            </c:dLbl>
            <c:dLbl>
              <c:idx val="5"/>
              <c:layout>
                <c:manualLayout>
                  <c:x val="4.6058288482972332E-2"/>
                  <c:y val="0.1528117824184507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59-4EEC-AC1B-15DE1BF81B91}"/>
                </c:ext>
              </c:extLst>
            </c:dLbl>
            <c:dLbl>
              <c:idx val="6"/>
              <c:layout>
                <c:manualLayout>
                  <c:x val="4.2772460723660144E-2"/>
                  <c:y val="8.914607979922795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59-4EEC-AC1B-15DE1BF81B91}"/>
                </c:ext>
              </c:extLst>
            </c:dLbl>
            <c:dLbl>
              <c:idx val="7"/>
              <c:layout>
                <c:manualLayout>
                  <c:x val="-9.0319718665372084E-2"/>
                  <c:y val="0.1084879664647171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59-4EEC-AC1B-15DE1BF81B91}"/>
                </c:ext>
              </c:extLst>
            </c:dLbl>
            <c:dLbl>
              <c:idx val="8"/>
              <c:layout>
                <c:manualLayout>
                  <c:x val="-7.8738295882900156E-2"/>
                  <c:y val="-4.8629711495288275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059-4EEC-AC1B-15DE1BF81B91}"/>
                </c:ext>
              </c:extLst>
            </c:dLbl>
            <c:dLbl>
              <c:idx val="9"/>
              <c:layout>
                <c:manualLayout>
                  <c:x val="-0.10015710514783238"/>
                  <c:y val="-9.696674012916567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59-4EEC-AC1B-15DE1BF81B91}"/>
                </c:ext>
              </c:extLst>
            </c:dLbl>
            <c:dLbl>
              <c:idx val="10"/>
              <c:layout>
                <c:manualLayout>
                  <c:x val="-5.5068801454256355E-2"/>
                  <c:y val="-0.119587349843655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59-4EEC-AC1B-15DE1BF81B9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O_NAV!$B$24:$B$34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OTP Fond Aktsii</c:v>
                </c:pt>
                <c:pt idx="3">
                  <c:v>UNIVER.UA/Myhailo Hrushevskyi: Fond Derzhavnykh Paperiv</c:v>
                </c:pt>
                <c:pt idx="4">
                  <c:v>OTP Klasychnyi'</c:v>
                </c:pt>
                <c:pt idx="5">
                  <c:v>Sofiivskyi</c:v>
                </c:pt>
                <c:pt idx="6">
                  <c:v>КІNTO-Ekviti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VSI</c:v>
                </c:pt>
              </c:strCache>
            </c:strRef>
          </c:cat>
          <c:val>
            <c:numRef>
              <c:f>O_NAV!$C$24:$C$34</c:f>
              <c:numCache>
                <c:formatCode>#,##0.00</c:formatCode>
                <c:ptCount val="11"/>
                <c:pt idx="0">
                  <c:v>6356888.9399000108</c:v>
                </c:pt>
                <c:pt idx="1">
                  <c:v>29702147.309999999</c:v>
                </c:pt>
                <c:pt idx="2">
                  <c:v>10021414.359999999</c:v>
                </c:pt>
                <c:pt idx="3">
                  <c:v>7634654.4299999997</c:v>
                </c:pt>
                <c:pt idx="4">
                  <c:v>6157082.5</c:v>
                </c:pt>
                <c:pt idx="5">
                  <c:v>5033225.7001</c:v>
                </c:pt>
                <c:pt idx="6">
                  <c:v>4931344.97</c:v>
                </c:pt>
                <c:pt idx="7">
                  <c:v>4316349.41</c:v>
                </c:pt>
                <c:pt idx="8">
                  <c:v>3427695.26</c:v>
                </c:pt>
                <c:pt idx="9">
                  <c:v>2465024.23</c:v>
                </c:pt>
                <c:pt idx="10">
                  <c:v>1744104.51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059-4EEC-AC1B-15DE1BF81B9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E059-4EEC-AC1B-15DE1BF81B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E059-4EEC-AC1B-15DE1BF81B9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E059-4EEC-AC1B-15DE1BF81B9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E059-4EEC-AC1B-15DE1BF81B9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E059-4EEC-AC1B-15DE1BF81B9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E059-4EEC-AC1B-15DE1BF81B9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E059-4EEC-AC1B-15DE1BF81B9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E059-4EEC-AC1B-15DE1BF81B9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E059-4EEC-AC1B-15DE1BF81B9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E059-4EEC-AC1B-15DE1BF81B91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E059-4EEC-AC1B-15DE1BF81B9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O_NAV!$B$24:$B$34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OTP Fond Aktsii</c:v>
                </c:pt>
                <c:pt idx="3">
                  <c:v>UNIVER.UA/Myhailo Hrushevskyi: Fond Derzhavnykh Paperiv</c:v>
                </c:pt>
                <c:pt idx="4">
                  <c:v>OTP Klasychnyi'</c:v>
                </c:pt>
                <c:pt idx="5">
                  <c:v>Sofiivskyi</c:v>
                </c:pt>
                <c:pt idx="6">
                  <c:v>КІNTO-Ekviti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VSI</c:v>
                </c:pt>
              </c:strCache>
            </c:strRef>
          </c:cat>
          <c:val>
            <c:numRef>
              <c:f>O_NAV!$D$24:$D$34</c:f>
              <c:numCache>
                <c:formatCode>0.00%</c:formatCode>
                <c:ptCount val="11"/>
                <c:pt idx="0">
                  <c:v>7.6060187445766314E-2</c:v>
                </c:pt>
                <c:pt idx="1">
                  <c:v>0.35538624526856977</c:v>
                </c:pt>
                <c:pt idx="2">
                  <c:v>0.11990624059971128</c:v>
                </c:pt>
                <c:pt idx="3">
                  <c:v>9.1348653802119761E-2</c:v>
                </c:pt>
                <c:pt idx="4">
                  <c:v>7.3669503037819883E-2</c:v>
                </c:pt>
                <c:pt idx="5">
                  <c:v>6.0222554432809709E-2</c:v>
                </c:pt>
                <c:pt idx="6">
                  <c:v>5.9003551316382852E-2</c:v>
                </c:pt>
                <c:pt idx="7">
                  <c:v>5.1645128349715484E-2</c:v>
                </c:pt>
                <c:pt idx="8">
                  <c:v>4.1012379868109745E-2</c:v>
                </c:pt>
                <c:pt idx="9">
                  <c:v>2.9494019285966143E-2</c:v>
                </c:pt>
                <c:pt idx="10">
                  <c:v>2.086821355694363E-2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059-4EEC-AC1B-15DE1BF81B9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Open-Ended CIIs' NAV for the Month</a:t>
            </a:r>
          </a:p>
        </c:rich>
      </c:tx>
      <c:layout>
        <c:manualLayout>
          <c:xMode val="edge"/>
          <c:yMode val="edge"/>
          <c:x val="0.3930463974560639"/>
          <c:y val="3.90144128336884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60498202252666E-2"/>
          <c:y val="0.38398395788945983"/>
          <c:w val="0.89493641266919166"/>
          <c:h val="0.3449695450557713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O_dynamics NAV'!$C$58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8DCC-4306-A9EE-599E75D7B0C1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8DCC-4306-A9EE-599E75D7B0C1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8DCC-4306-A9EE-599E75D7B0C1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8DCC-4306-A9EE-599E75D7B0C1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8DCC-4306-A9EE-599E75D7B0C1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8DCC-4306-A9EE-599E75D7B0C1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8DCC-4306-A9EE-599E75D7B0C1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8DCC-4306-A9EE-599E75D7B0C1}"/>
                </c:ext>
              </c:extLst>
            </c:dLbl>
            <c:dLbl>
              <c:idx val="8"/>
              <c:layout>
                <c:manualLayout>
                  <c:x val="3.9317954953166367E-4"/>
                  <c:y val="-4.154822609649611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CC-4306-A9EE-599E75D7B0C1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8DCC-4306-A9EE-599E75D7B0C1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DCC-4306-A9EE-599E75D7B0C1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8DCC-4306-A9EE-599E75D7B0C1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DCC-4306-A9EE-599E75D7B0C1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DCC-4306-A9EE-599E75D7B0C1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DCC-4306-A9EE-599E75D7B0C1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DCC-4306-A9EE-599E75D7B0C1}"/>
                </c:ext>
              </c:extLst>
            </c:dLbl>
            <c:dLbl>
              <c:idx val="1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8DCC-4306-A9EE-599E75D7B0C1}"/>
                </c:ext>
              </c:extLst>
            </c:dLbl>
            <c:dLbl>
              <c:idx val="1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8DCC-4306-A9EE-599E75D7B0C1}"/>
                </c:ext>
              </c:extLst>
            </c:dLbl>
            <c:dLbl>
              <c:idx val="1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8DCC-4306-A9EE-599E75D7B0C1}"/>
                </c:ext>
              </c:extLst>
            </c:dLbl>
            <c:dLbl>
              <c:idx val="1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8DCC-4306-A9EE-599E75D7B0C1}"/>
                </c:ext>
              </c:extLst>
            </c:dLbl>
            <c:dLbl>
              <c:idx val="2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8DCC-4306-A9EE-599E75D7B0C1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NAV'!$B$59:$B$69</c:f>
              <c:strCache>
                <c:ptCount val="11"/>
                <c:pt idx="0">
                  <c:v>VSI</c:v>
                </c:pt>
                <c:pt idx="1">
                  <c:v>UNIVER.UA/Myhailo Hrushevskyi: Fond Derzhavnykh Paperiv</c:v>
                </c:pt>
                <c:pt idx="2">
                  <c:v>Altus – Depozyt</c:v>
                </c:pt>
                <c:pt idx="3">
                  <c:v>Altus – Zbalansovanyi</c:v>
                </c:pt>
                <c:pt idx="4">
                  <c:v>UNIVER.UA/Taras Shevchenko: Fond Zaoshchadzhen</c:v>
                </c:pt>
                <c:pt idx="5">
                  <c:v>КІNTO-Ekviti</c:v>
                </c:pt>
                <c:pt idx="6">
                  <c:v>КІNТО-Klasychnyi</c:v>
                </c:pt>
                <c:pt idx="7">
                  <c:v>KINTO-Kaznacheiskyi</c:v>
                </c:pt>
                <c:pt idx="8">
                  <c:v>OTP Klasychnyi'</c:v>
                </c:pt>
                <c:pt idx="9">
                  <c:v>OTP Fond Aktsii</c:v>
                </c:pt>
                <c:pt idx="10">
                  <c:v>Others</c:v>
                </c:pt>
              </c:strCache>
            </c:strRef>
          </c:cat>
          <c:val>
            <c:numRef>
              <c:f>' O_dynamics NAV'!$C$59:$C$69</c:f>
              <c:numCache>
                <c:formatCode>#,##0.00</c:formatCode>
                <c:ptCount val="11"/>
                <c:pt idx="0">
                  <c:v>150.65507000000005</c:v>
                </c:pt>
                <c:pt idx="1">
                  <c:v>142.58913999999967</c:v>
                </c:pt>
                <c:pt idx="2">
                  <c:v>67.66379999999981</c:v>
                </c:pt>
                <c:pt idx="3">
                  <c:v>33.612679999999699</c:v>
                </c:pt>
                <c:pt idx="4">
                  <c:v>11.387959999999962</c:v>
                </c:pt>
                <c:pt idx="5">
                  <c:v>-356.12573000000049</c:v>
                </c:pt>
                <c:pt idx="6">
                  <c:v>-654.22215000000233</c:v>
                </c:pt>
                <c:pt idx="7">
                  <c:v>-147.45925</c:v>
                </c:pt>
                <c:pt idx="8">
                  <c:v>-132.83198000000044</c:v>
                </c:pt>
                <c:pt idx="9">
                  <c:v>-1275.5943500000017</c:v>
                </c:pt>
                <c:pt idx="10">
                  <c:v>-145.3475599999997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DCC-4306-A9EE-599E75D7B0C1}"/>
            </c:ext>
          </c:extLst>
        </c:ser>
        <c:ser>
          <c:idx val="0"/>
          <c:order val="1"/>
          <c:tx>
            <c:strRef>
              <c:f>' O_dynamics NAV'!$E$58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7.3198395979226366E-3"/>
                  <c:y val="-6.284148706997561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DCC-4306-A9EE-599E75D7B0C1}"/>
                </c:ext>
              </c:extLst>
            </c:dLbl>
            <c:dLbl>
              <c:idx val="1"/>
              <c:layout>
                <c:manualLayout>
                  <c:x val="5.7338476057952337E-3"/>
                  <c:y val="-3.3462499371906818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DCC-4306-A9EE-599E75D7B0C1}"/>
                </c:ext>
              </c:extLst>
            </c:dLbl>
            <c:dLbl>
              <c:idx val="2"/>
              <c:layout>
                <c:manualLayout>
                  <c:x val="4.4970071287118718E-3"/>
                  <c:y val="3.7721553045639233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DCC-4306-A9EE-599E75D7B0C1}"/>
                </c:ext>
              </c:extLst>
            </c:dLbl>
            <c:dLbl>
              <c:idx val="3"/>
              <c:layout>
                <c:manualLayout>
                  <c:x val="4.7718835649211422E-3"/>
                  <c:y val="-3.3462499371906818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DCC-4306-A9EE-599E75D7B0C1}"/>
                </c:ext>
              </c:extLst>
            </c:dLbl>
            <c:dLbl>
              <c:idx val="4"/>
              <c:layout>
                <c:manualLayout>
                  <c:x val="2.7791052583890918E-3"/>
                  <c:y val="-3.3462499371906818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DCC-4306-A9EE-599E75D7B0C1}"/>
                </c:ext>
              </c:extLst>
            </c:dLbl>
            <c:dLbl>
              <c:idx val="5"/>
              <c:layout>
                <c:manualLayout>
                  <c:x val="1.6291598157809339E-3"/>
                  <c:y val="8.2373907533827007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DCC-4306-A9EE-599E75D7B0C1}"/>
                </c:ext>
              </c:extLst>
            </c:dLbl>
            <c:dLbl>
              <c:idx val="6"/>
              <c:layout>
                <c:manualLayout>
                  <c:x val="3.7566149439683949E-3"/>
                  <c:y val="4.8802676558078462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DCC-4306-A9EE-599E75D7B0C1}"/>
                </c:ext>
              </c:extLst>
            </c:dLbl>
            <c:dLbl>
              <c:idx val="7"/>
              <c:layout>
                <c:manualLayout>
                  <c:x val="1.763836637436289E-3"/>
                  <c:y val="5.9126379660429107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DCC-4306-A9EE-599E75D7B0C1}"/>
                </c:ext>
              </c:extLst>
            </c:dLbl>
            <c:dLbl>
              <c:idx val="8"/>
              <c:layout>
                <c:manualLayout>
                  <c:x val="2.0387130736455594E-3"/>
                  <c:y val="-5.6359196225160835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DCC-4306-A9EE-599E75D7B0C1}"/>
                </c:ext>
              </c:extLst>
            </c:dLbl>
            <c:dLbl>
              <c:idx val="9"/>
              <c:layout>
                <c:manualLayout>
                  <c:x val="2.6544512885404714E-3"/>
                  <c:y val="7.1904732384929781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DCC-4306-A9EE-599E75D7B0C1}"/>
                </c:ext>
              </c:extLst>
            </c:dLbl>
            <c:dLbl>
              <c:idx val="10"/>
              <c:layout>
                <c:manualLayout>
                  <c:x val="1.1508045592438787E-3"/>
                  <c:y val="0.1138322871838481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DCC-4306-A9EE-599E75D7B0C1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7823171933440165"/>
                  <c:y val="0.3552364958014788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DCC-4306-A9EE-599E75D7B0C1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2585080210311705"/>
                  <c:y val="0.3490763253540544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DCC-4306-A9EE-599E75D7B0C1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7271402641518629"/>
                  <c:y val="0.3839839578894598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DCC-4306-A9EE-599E75D7B0C1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7203331091839017"/>
                  <c:y val="0.347022935204912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DCC-4306-A9EE-599E75D7B0C1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76870805040926338"/>
                  <c:y val="0.3511297155031958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DCC-4306-A9EE-599E75D7B0C1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81330369935139368"/>
                  <c:y val="0.353183105652337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DCC-4306-A9EE-599E75D7B0C1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5865520675017037"/>
                  <c:y val="0.3572898859506203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DCC-4306-A9EE-599E75D7B0C1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9720398803913048"/>
                  <c:y val="0.414784810126582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DCC-4306-A9EE-599E75D7B0C1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83295601922419693"/>
                  <c:y val="0.4640661737059781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DCC-4306-A9EE-599E75D7B0C1}"/>
                </c:ext>
              </c:extLst>
            </c:dLbl>
            <c:dLbl>
              <c:idx val="20"/>
              <c:layout>
                <c:manualLayout>
                  <c:xMode val="edge"/>
                  <c:yMode val="edge"/>
                  <c:x val="0.86772550822992567"/>
                  <c:y val="0.6632450181727033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DCC-4306-A9EE-599E75D7B0C1}"/>
                </c:ext>
              </c:extLst>
            </c:dLbl>
            <c:dLbl>
              <c:idx val="21"/>
              <c:layout>
                <c:manualLayout>
                  <c:xMode val="edge"/>
                  <c:yMode val="edge"/>
                  <c:x val="0.91987974173851872"/>
                  <c:y val="0.414784810126582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DCC-4306-A9EE-599E75D7B0C1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NAV'!$B$59:$B$69</c:f>
              <c:strCache>
                <c:ptCount val="11"/>
                <c:pt idx="0">
                  <c:v>VSI</c:v>
                </c:pt>
                <c:pt idx="1">
                  <c:v>UNIVER.UA/Myhailo Hrushevskyi: Fond Derzhavnykh Paperiv</c:v>
                </c:pt>
                <c:pt idx="2">
                  <c:v>Altus – Depozyt</c:v>
                </c:pt>
                <c:pt idx="3">
                  <c:v>Altus – Zbalansovanyi</c:v>
                </c:pt>
                <c:pt idx="4">
                  <c:v>UNIVER.UA/Taras Shevchenko: Fond Zaoshchadzhen</c:v>
                </c:pt>
                <c:pt idx="5">
                  <c:v>КІNTO-Ekviti</c:v>
                </c:pt>
                <c:pt idx="6">
                  <c:v>КІNТО-Klasychnyi</c:v>
                </c:pt>
                <c:pt idx="7">
                  <c:v>KINTO-Kaznacheiskyi</c:v>
                </c:pt>
                <c:pt idx="8">
                  <c:v>OTP Klasychnyi'</c:v>
                </c:pt>
                <c:pt idx="9">
                  <c:v>OTP Fond Aktsii</c:v>
                </c:pt>
                <c:pt idx="10">
                  <c:v>Others</c:v>
                </c:pt>
              </c:strCache>
            </c:strRef>
          </c:cat>
          <c:val>
            <c:numRef>
              <c:f>' O_dynamics NAV'!$E$59:$E$69</c:f>
              <c:numCache>
                <c:formatCode>#,##0.00</c:formatCode>
                <c:ptCount val="11"/>
                <c:pt idx="0">
                  <c:v>110.09575747035582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-29.029526825809498</c:v>
                </c:pt>
                <c:pt idx="6">
                  <c:v>-126.58309701666806</c:v>
                </c:pt>
                <c:pt idx="7">
                  <c:v>-183.90334083543291</c:v>
                </c:pt>
                <c:pt idx="8">
                  <c:v>-219.06851656128737</c:v>
                </c:pt>
                <c:pt idx="9">
                  <c:v>-1096.6351408497462</c:v>
                </c:pt>
                <c:pt idx="10">
                  <c:v>-2.2034031611453884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8DCC-4306-A9EE-599E75D7B0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525283272"/>
        <c:axId val="1"/>
      </c:barChart>
      <c:lineChart>
        <c:grouping val="standard"/>
        <c:varyColors val="0"/>
        <c:ser>
          <c:idx val="2"/>
          <c:order val="2"/>
          <c:tx>
            <c:strRef>
              <c:f>' O_dynamics NAV'!$D$58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272106740527221E-2"/>
                  <c:y val="-9.135656423484195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8DCC-4306-A9EE-599E75D7B0C1}"/>
                </c:ext>
              </c:extLst>
            </c:dLbl>
            <c:dLbl>
              <c:idx val="1"/>
              <c:layout>
                <c:manualLayout>
                  <c:x val="-1.6217938021086592E-2"/>
                  <c:y val="-5.967706008298245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8DCC-4306-A9EE-599E75D7B0C1}"/>
                </c:ext>
              </c:extLst>
            </c:dLbl>
            <c:dLbl>
              <c:idx val="2"/>
              <c:layout>
                <c:manualLayout>
                  <c:x val="-6.872760105122E-3"/>
                  <c:y val="5.236657583828752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8DCC-4306-A9EE-599E75D7B0C1}"/>
                </c:ext>
              </c:extLst>
            </c:dLbl>
            <c:dLbl>
              <c:idx val="3"/>
              <c:layout>
                <c:manualLayout>
                  <c:x val="-1.4912326692021804E-2"/>
                  <c:y val="5.063516003385809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8DCC-4306-A9EE-599E75D7B0C1}"/>
                </c:ext>
              </c:extLst>
            </c:dLbl>
            <c:dLbl>
              <c:idx val="4"/>
              <c:layout>
                <c:manualLayout>
                  <c:x val="-1.9172680368492678E-2"/>
                  <c:y val="4.436891813462129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8DCC-4306-A9EE-599E75D7B0C1}"/>
                </c:ext>
              </c:extLst>
            </c:dLbl>
            <c:dLbl>
              <c:idx val="5"/>
              <c:layout>
                <c:manualLayout>
                  <c:x val="-1.8897803932283408E-2"/>
                  <c:y val="0.1146684835876645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8DCC-4306-A9EE-599E75D7B0C1}"/>
                </c:ext>
              </c:extLst>
            </c:dLbl>
            <c:dLbl>
              <c:idx val="6"/>
              <c:layout>
                <c:manualLayout>
                  <c:x val="-1.8622927496074193E-2"/>
                  <c:y val="9.90877640866122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8DCC-4306-A9EE-599E75D7B0C1}"/>
                </c:ext>
              </c:extLst>
            </c:dLbl>
            <c:dLbl>
              <c:idx val="7"/>
              <c:layout>
                <c:manualLayout>
                  <c:x val="-1.6080555062728541E-2"/>
                  <c:y val="0.109590863643145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8DCC-4306-A9EE-599E75D7B0C1}"/>
                </c:ext>
              </c:extLst>
            </c:dLbl>
            <c:dLbl>
              <c:idx val="8"/>
              <c:layout>
                <c:manualLayout>
                  <c:x val="-1.9584970909750754E-2"/>
                  <c:y val="0.1033190536146300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DCC-4306-A9EE-599E75D7B0C1}"/>
                </c:ext>
              </c:extLst>
            </c:dLbl>
            <c:dLbl>
              <c:idx val="9"/>
              <c:layout>
                <c:manualLayout>
                  <c:x val="-2.0821811386834033E-2"/>
                  <c:y val="5.6395919785521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8DCC-4306-A9EE-599E75D7B0C1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8DCC-4306-A9EE-599E75D7B0C1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5706768254830596"/>
                  <c:y val="1.02669507457074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8DCC-4306-A9EE-599E75D7B0C1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0317504840372882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8DCC-4306-A9EE-599E75D7B0C1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8DCC-4306-A9EE-599E75D7B0C1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8DCC-4306-A9EE-599E75D7B0C1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8DCC-4306-A9EE-599E75D7B0C1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9062794565200545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DCC-4306-A9EE-599E75D7B0C1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3824702842072085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DCC-4306-A9EE-599E75D7B0C1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8586611118943626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8DCC-4306-A9EE-599E75D7B0C1}"/>
                </c:ext>
              </c:extLst>
            </c:dLbl>
            <c:dLbl>
              <c:idx val="1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0-8DCC-4306-A9EE-599E75D7B0C1}"/>
                </c:ext>
              </c:extLst>
            </c:dLbl>
            <c:dLbl>
              <c:idx val="2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1-8DCC-4306-A9EE-599E75D7B0C1}"/>
                </c:ext>
              </c:extLst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2-8DCC-4306-A9EE-599E75D7B0C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NAV'!$B$59:$B$68</c:f>
              <c:strCache>
                <c:ptCount val="10"/>
                <c:pt idx="0">
                  <c:v>VSI</c:v>
                </c:pt>
                <c:pt idx="1">
                  <c:v>UNIVER.UA/Myhailo Hrushevskyi: Fond Derzhavnykh Paperiv</c:v>
                </c:pt>
                <c:pt idx="2">
                  <c:v>Altus – Depozyt</c:v>
                </c:pt>
                <c:pt idx="3">
                  <c:v>Altus – Zbalansovanyi</c:v>
                </c:pt>
                <c:pt idx="4">
                  <c:v>UNIVER.UA/Taras Shevchenko: Fond Zaoshchadzhen</c:v>
                </c:pt>
                <c:pt idx="5">
                  <c:v>КІNTO-Ekviti</c:v>
                </c:pt>
                <c:pt idx="6">
                  <c:v>КІNТО-Klasychnyi</c:v>
                </c:pt>
                <c:pt idx="7">
                  <c:v>KINTO-Kaznacheiskyi</c:v>
                </c:pt>
                <c:pt idx="8">
                  <c:v>OTP Klasychnyi'</c:v>
                </c:pt>
                <c:pt idx="9">
                  <c:v>OTP Fond Aktsii</c:v>
                </c:pt>
              </c:strCache>
            </c:strRef>
          </c:cat>
          <c:val>
            <c:numRef>
              <c:f>' O_dynamics NAV'!$D$59:$D$68</c:f>
              <c:numCache>
                <c:formatCode>0.00%</c:formatCode>
                <c:ptCount val="10"/>
                <c:pt idx="0">
                  <c:v>9.4546501582127435E-2</c:v>
                </c:pt>
                <c:pt idx="1">
                  <c:v>1.9032020475091144E-2</c:v>
                </c:pt>
                <c:pt idx="2">
                  <c:v>1.5925819467729412E-2</c:v>
                </c:pt>
                <c:pt idx="3">
                  <c:v>9.9033182628101239E-3</c:v>
                </c:pt>
                <c:pt idx="4">
                  <c:v>9.5339724644713554E-3</c:v>
                </c:pt>
                <c:pt idx="5">
                  <c:v>-6.7352757150975884E-2</c:v>
                </c:pt>
                <c:pt idx="6">
                  <c:v>-2.1551396350675538E-2</c:v>
                </c:pt>
                <c:pt idx="7">
                  <c:v>-5.6444088978507147E-2</c:v>
                </c:pt>
                <c:pt idx="8">
                  <c:v>-2.1118248971804851E-2</c:v>
                </c:pt>
                <c:pt idx="9">
                  <c:v>-0.11291434597822857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8DCC-4306-A9EE-599E75D7B0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2528327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40"/>
        <c:tickLblSkip val="2"/>
        <c:tickMarkSkip val="1"/>
        <c:noMultiLvlLbl val="0"/>
      </c:catAx>
      <c:valAx>
        <c:axId val="1"/>
        <c:scaling>
          <c:orientation val="minMax"/>
          <c:max val="450"/>
          <c:min val="-130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2528327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"/>
          <c:min val="-0.8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7.5585845664627671E-2"/>
          <c:y val="0.75564757488407064"/>
          <c:w val="0.48299355379697079"/>
          <c:h val="5.13347537285374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Open-Ended Funds, Bank Deposits and Equity Indexes for the Month  </a:t>
            </a:r>
          </a:p>
        </c:rich>
      </c:tx>
      <c:layout>
        <c:manualLayout>
          <c:xMode val="edge"/>
          <c:yMode val="edge"/>
          <c:x val="0.31354198561806806"/>
          <c:y val="5.086469989827060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2916689978729227E-2"/>
          <c:y val="9.5625635808748735E-2"/>
          <c:w val="0.95520930502248635"/>
          <c:h val="0.868769074262461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7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35DB-46EE-B695-98F7118DF8E3}"/>
              </c:ext>
            </c:extLst>
          </c:dPt>
          <c:dPt>
            <c:idx val="18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35DB-46EE-B695-98F7118DF8E3}"/>
              </c:ext>
            </c:extLst>
          </c:dPt>
          <c:dPt>
            <c:idx val="19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35DB-46EE-B695-98F7118DF8E3}"/>
              </c:ext>
            </c:extLst>
          </c:dPt>
          <c:dPt>
            <c:idx val="20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5DB-46EE-B695-98F7118DF8E3}"/>
              </c:ext>
            </c:extLst>
          </c:dPt>
          <c:dPt>
            <c:idx val="21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5DB-46EE-B695-98F7118DF8E3}"/>
              </c:ext>
            </c:extLst>
          </c:dPt>
          <c:dPt>
            <c:idx val="22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5DB-46EE-B695-98F7118DF8E3}"/>
              </c:ext>
            </c:extLst>
          </c:dPt>
          <c:dPt>
            <c:idx val="23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5DB-46EE-B695-98F7118DF8E3}"/>
              </c:ext>
            </c:extLst>
          </c:dPt>
          <c:dPt>
            <c:idx val="24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5DB-46EE-B695-98F7118DF8E3}"/>
              </c:ext>
            </c:extLst>
          </c:dPt>
          <c:dPt>
            <c:idx val="25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5DB-46EE-B695-98F7118DF8E3}"/>
              </c:ext>
            </c:extLst>
          </c:dPt>
          <c:dPt>
            <c:idx val="26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5DB-46EE-B695-98F7118DF8E3}"/>
              </c:ext>
            </c:extLst>
          </c:dPt>
          <c:dPt>
            <c:idx val="27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5DB-46EE-B695-98F7118DF8E3}"/>
              </c:ext>
            </c:extLst>
          </c:dPt>
          <c:dPt>
            <c:idx val="28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5DB-46EE-B695-98F7118DF8E3}"/>
              </c:ext>
            </c:extLst>
          </c:dPt>
          <c:dPt>
            <c:idx val="2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5DB-46EE-B695-98F7118DF8E3}"/>
              </c:ext>
            </c:extLst>
          </c:dPt>
          <c:dPt>
            <c:idx val="3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35DB-46EE-B695-98F7118DF8E3}"/>
              </c:ext>
            </c:extLst>
          </c:dPt>
          <c:dPt>
            <c:idx val="31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35DB-46EE-B695-98F7118DF8E3}"/>
              </c:ext>
            </c:extLst>
          </c:dPt>
          <c:dPt>
            <c:idx val="32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35DB-46EE-B695-98F7118DF8E3}"/>
              </c:ext>
            </c:extLst>
          </c:dPt>
          <c:dPt>
            <c:idx val="33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35DB-46EE-B695-98F7118DF8E3}"/>
              </c:ext>
            </c:extLst>
          </c:dPt>
          <c:dPt>
            <c:idx val="34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5DB-46EE-B695-98F7118DF8E3}"/>
              </c:ext>
            </c:extLst>
          </c:dPt>
          <c:dPt>
            <c:idx val="35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5DB-46EE-B695-98F7118DF8E3}"/>
              </c:ext>
            </c:extLst>
          </c:dPt>
          <c:dPt>
            <c:idx val="36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35DB-46EE-B695-98F7118DF8E3}"/>
              </c:ext>
            </c:extLst>
          </c:dPt>
          <c:dPt>
            <c:idx val="41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35DB-46EE-B695-98F7118DF8E3}"/>
              </c:ext>
            </c:extLst>
          </c:dPt>
          <c:dPt>
            <c:idx val="42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35DB-46EE-B695-98F7118DF8E3}"/>
              </c:ext>
            </c:extLst>
          </c:dPt>
          <c:dPt>
            <c:idx val="43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35DB-46EE-B695-98F7118DF8E3}"/>
              </c:ext>
            </c:extLst>
          </c:dPt>
          <c:dPt>
            <c:idx val="4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35DB-46EE-B695-98F7118DF8E3}"/>
              </c:ext>
            </c:extLst>
          </c:dPt>
          <c:dPt>
            <c:idx val="4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35DB-46EE-B695-98F7118DF8E3}"/>
              </c:ext>
            </c:extLst>
          </c:dPt>
          <c:dPt>
            <c:idx val="4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35DB-46EE-B695-98F7118DF8E3}"/>
              </c:ext>
            </c:extLst>
          </c:dPt>
          <c:dPt>
            <c:idx val="4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35DB-46EE-B695-98F7118DF8E3}"/>
              </c:ext>
            </c:extLst>
          </c:dPt>
          <c:cat>
            <c:strRef>
              <c:f>'O_diagram(ROR)'!$A$2:$A$25</c:f>
              <c:strCache>
                <c:ptCount val="24"/>
                <c:pt idx="0">
                  <c:v>Bonum Optimum</c:v>
                </c:pt>
                <c:pt idx="1">
                  <c:v>КІNTO-Ekviti</c:v>
                </c:pt>
                <c:pt idx="2">
                  <c:v>Argentum</c:v>
                </c:pt>
                <c:pt idx="3">
                  <c:v>КІNТО-Klasychnyi</c:v>
                </c:pt>
                <c:pt idx="4">
                  <c:v>OTP Fond Aktsii</c:v>
                </c:pt>
                <c:pt idx="5">
                  <c:v>UNIVER.UA/Iaroslav Mudryi: Fond Aktsii</c:v>
                </c:pt>
                <c:pt idx="6">
                  <c:v>Sofiivskyi</c:v>
                </c:pt>
                <c:pt idx="7">
                  <c:v>ТАSK Resurs</c:v>
                </c:pt>
                <c:pt idx="8">
                  <c:v>Nadbannia</c:v>
                </c:pt>
                <c:pt idx="9">
                  <c:v>UNIVER.UA/Volodymyr Velykyi: Fond Zbalansovanyi</c:v>
                </c:pt>
                <c:pt idx="10">
                  <c:v>UNIVER.UA/Taras Shevchenko: Fond Zaoshchadzhen</c:v>
                </c:pt>
                <c:pt idx="11">
                  <c:v>Altus – Zbalansovanyi</c:v>
                </c:pt>
                <c:pt idx="12">
                  <c:v>OTP Klasychnyi'</c:v>
                </c:pt>
                <c:pt idx="13">
                  <c:v>KINTO-Kaznacheiskyi</c:v>
                </c:pt>
                <c:pt idx="14">
                  <c:v>Altus – Depozyt</c:v>
                </c:pt>
                <c:pt idx="15">
                  <c:v>UNIVER.UA/Myhailo Hrushevskyi: Fond Derzhavnykh Paperiv</c:v>
                </c:pt>
                <c:pt idx="16">
                  <c:v>VSI</c:v>
                </c:pt>
                <c:pt idx="17">
                  <c:v>Funds' average rate of return</c:v>
                </c:pt>
                <c:pt idx="18">
                  <c:v>UX Index</c:v>
                </c:pt>
                <c:pt idx="19">
                  <c:v>PFTS Index</c:v>
                </c:pt>
                <c:pt idx="20">
                  <c:v>EURO Deposits</c:v>
                </c:pt>
                <c:pt idx="21">
                  <c:v>USD Deposits</c:v>
                </c:pt>
                <c:pt idx="22">
                  <c:v>UAH Deposits</c:v>
                </c:pt>
                <c:pt idx="23">
                  <c:v>"Gold" deposit (at official rate of gold)</c:v>
                </c:pt>
              </c:strCache>
            </c:strRef>
          </c:cat>
          <c:val>
            <c:numRef>
              <c:f>'O_diagram(ROR)'!$B$2:$B$25</c:f>
              <c:numCache>
                <c:formatCode>0.00%</c:formatCode>
                <c:ptCount val="24"/>
                <c:pt idx="0">
                  <c:v>-0.25793637235888589</c:v>
                </c:pt>
                <c:pt idx="1">
                  <c:v>-6.180920482779062E-2</c:v>
                </c:pt>
                <c:pt idx="2">
                  <c:v>-2.2910659314579696E-2</c:v>
                </c:pt>
                <c:pt idx="3">
                  <c:v>-1.7384609568416698E-2</c:v>
                </c:pt>
                <c:pt idx="4">
                  <c:v>-1.5814124405295282E-2</c:v>
                </c:pt>
                <c:pt idx="5">
                  <c:v>-5.7830878256815987E-3</c:v>
                </c:pt>
                <c:pt idx="6">
                  <c:v>3.4730946326866352E-4</c:v>
                </c:pt>
                <c:pt idx="7">
                  <c:v>3.7033190147386374E-3</c:v>
                </c:pt>
                <c:pt idx="8">
                  <c:v>4.2550475499325557E-3</c:v>
                </c:pt>
                <c:pt idx="9">
                  <c:v>5.9633254197459795E-3</c:v>
                </c:pt>
                <c:pt idx="10">
                  <c:v>9.5339724645109314E-3</c:v>
                </c:pt>
                <c:pt idx="11">
                  <c:v>9.9033182628387451E-3</c:v>
                </c:pt>
                <c:pt idx="12">
                  <c:v>1.4240597548117462E-2</c:v>
                </c:pt>
                <c:pt idx="13">
                  <c:v>1.473483751311977E-2</c:v>
                </c:pt>
                <c:pt idx="14">
                  <c:v>1.5925819467721425E-2</c:v>
                </c:pt>
                <c:pt idx="15">
                  <c:v>1.9032020475043154E-2</c:v>
                </c:pt>
                <c:pt idx="16">
                  <c:v>2.5630610741771864E-2</c:v>
                </c:pt>
                <c:pt idx="17">
                  <c:v>-1.5198110610578859E-2</c:v>
                </c:pt>
                <c:pt idx="18">
                  <c:v>-2.8538681214542727E-2</c:v>
                </c:pt>
                <c:pt idx="19">
                  <c:v>-5.5822283188536881E-3</c:v>
                </c:pt>
                <c:pt idx="20">
                  <c:v>5.6363415078182211E-2</c:v>
                </c:pt>
                <c:pt idx="21">
                  <c:v>4.1861497329644504E-2</c:v>
                </c:pt>
                <c:pt idx="22">
                  <c:v>1.4438356164383563E-2</c:v>
                </c:pt>
                <c:pt idx="23">
                  <c:v>3.5762781847481717E-2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35DB-46EE-B695-98F7118DF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23439448"/>
        <c:axId val="1"/>
      </c:barChart>
      <c:catAx>
        <c:axId val="5234394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06"/>
          <c:min val="-0.26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523439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Interval CIIs' NAV for the Month</a:t>
            </a:r>
          </a:p>
        </c:rich>
      </c:tx>
      <c:layout>
        <c:manualLayout>
          <c:xMode val="edge"/>
          <c:yMode val="edge"/>
          <c:x val="0.31759999999999999"/>
          <c:y val="6.66668402782298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000000000000001E-2"/>
          <c:y val="0.34133422222453702"/>
          <c:w val="0.93279999999999996"/>
          <c:h val="0.437334472225188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'І_dynamics NAV'!$C$33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2903-4B09-A488-37E89A94C956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903-4B09-A488-37E89A94C956}"/>
                </c:ext>
              </c:extLst>
            </c:dLbl>
            <c:dLbl>
              <c:idx val="2"/>
              <c:layout>
                <c:manualLayout>
                  <c:x val="-1.2170065050277623E-3"/>
                  <c:y val="2.247865134751903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03-4B09-A488-37E89A94C956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903-4B09-A488-37E89A94C95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59360000000000002"/>
                  <c:y val="0.4826679236143844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03-4B09-A488-37E89A94C956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903-4B09-A488-37E89A94C956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4719999999999995"/>
                  <c:y val="0.2640006875017903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03-4B09-A488-37E89A94C956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2903-4B09-A488-37E89A94C956}"/>
                </c:ext>
              </c:extLst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2903-4B09-A488-37E89A94C956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2903-4B09-A488-37E89A94C956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2903-4B09-A488-37E89A94C956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2903-4B09-A488-37E89A94C956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903-4B09-A488-37E89A94C956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903-4B09-A488-37E89A94C956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903-4B09-A488-37E89A94C956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'І_dynamics NAV'!$B$34:$B$36</c:f>
              <c:strCache>
                <c:ptCount val="3"/>
                <c:pt idx="0">
                  <c:v>Zbalansovanyi Fond Parytet</c:v>
                </c:pt>
                <c:pt idx="1">
                  <c:v>Optimum</c:v>
                </c:pt>
                <c:pt idx="2">
                  <c:v>ТАSК Ukrainskyi Kapital</c:v>
                </c:pt>
              </c:strCache>
            </c:strRef>
          </c:cat>
          <c:val>
            <c:numRef>
              <c:f>'І_dynamics NAV'!$C$34:$C$36</c:f>
              <c:numCache>
                <c:formatCode>#,##0.00</c:formatCode>
                <c:ptCount val="3"/>
                <c:pt idx="0">
                  <c:v>17.462030000000027</c:v>
                </c:pt>
                <c:pt idx="1">
                  <c:v>-2.3986799999999926</c:v>
                </c:pt>
                <c:pt idx="2">
                  <c:v>-11.436619999999994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903-4B09-A488-37E89A94C956}"/>
            </c:ext>
          </c:extLst>
        </c:ser>
        <c:ser>
          <c:idx val="0"/>
          <c:order val="1"/>
          <c:tx>
            <c:strRef>
              <c:f>'І_dynamics NAV'!$E$33</c:f>
              <c:strCache>
                <c:ptCount val="1"/>
                <c:pt idx="0">
                  <c:v>Net inflow-outflow,  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4469500793103607E-2"/>
                  <c:y val="-6.6357518333111098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903-4B09-A488-37E89A94C956}"/>
                </c:ext>
              </c:extLst>
            </c:dLbl>
            <c:dLbl>
              <c:idx val="1"/>
              <c:layout>
                <c:manualLayout>
                  <c:x val="2.7362078062348472E-3"/>
                  <c:y val="-1.3024046110526877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903-4B09-A488-37E89A94C956}"/>
                </c:ext>
              </c:extLst>
            </c:dLbl>
            <c:dLbl>
              <c:idx val="2"/>
              <c:layout>
                <c:manualLayout>
                  <c:x val="5.4028308575225781E-3"/>
                  <c:y val="-1.196909905556953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903-4B09-A488-37E89A94C95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1119999999999999"/>
                  <c:y val="0.4720012291698676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903-4B09-A488-37E89A94C956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2903-4B09-A488-37E89A94C956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8239999999999998"/>
                  <c:y val="0.4746679027809968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903-4B09-A488-37E89A94C956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9600000000000002"/>
                  <c:y val="0.2773340555574363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903-4B09-A488-37E89A94C956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90400000000000003"/>
                  <c:y val="0.3840010000026041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903-4B09-A488-37E89A94C956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90639999999999998"/>
                  <c:y val="0.5546681111148726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903-4B09-A488-37E89A94C956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4"/>
                  <c:y val="0.512001333336805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903-4B09-A488-37E89A94C956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968"/>
                  <c:y val="0.3920010208359917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903-4B09-A488-37E89A94C956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4959999999999996"/>
                  <c:y val="0.3786676527803458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903-4B09-A488-37E89A94C956}"/>
                </c:ext>
              </c:extLst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2903-4B09-A488-37E89A94C956}"/>
                </c:ext>
              </c:extLst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2903-4B09-A488-37E89A94C956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2903-4B09-A488-37E89A94C956}"/>
                </c:ext>
              </c:extLst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2903-4B09-A488-37E89A94C956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'І_dynamics NAV'!$B$34:$B$36</c:f>
              <c:strCache>
                <c:ptCount val="3"/>
                <c:pt idx="0">
                  <c:v>Zbalansovanyi Fond Parytet</c:v>
                </c:pt>
                <c:pt idx="1">
                  <c:v>Optimum</c:v>
                </c:pt>
                <c:pt idx="2">
                  <c:v>ТАSК Ukrainskyi Kapital</c:v>
                </c:pt>
              </c:strCache>
            </c:strRef>
          </c:cat>
          <c:val>
            <c:numRef>
              <c:f>'І_dynamics NAV'!$E$34:$E$36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2903-4B09-A488-37E89A94C9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526205648"/>
        <c:axId val="1"/>
      </c:barChart>
      <c:lineChart>
        <c:grouping val="standard"/>
        <c:varyColors val="0"/>
        <c:ser>
          <c:idx val="2"/>
          <c:order val="2"/>
          <c:tx>
            <c:strRef>
              <c:f>'І_dynamics NAV'!$D$33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9314649024380079E-3"/>
                  <c:y val="-5.633110616363495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903-4B09-A488-37E89A94C956}"/>
                </c:ext>
              </c:extLst>
            </c:dLbl>
            <c:dLbl>
              <c:idx val="1"/>
              <c:layout>
                <c:manualLayout>
                  <c:x val="-4.2647578893066918E-3"/>
                  <c:y val="-5.795422761198187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903-4B09-A488-37E89A94C956}"/>
                </c:ext>
              </c:extLst>
            </c:dLbl>
            <c:dLbl>
              <c:idx val="2"/>
              <c:layout>
                <c:manualLayout>
                  <c:x val="8.019491238244747E-4"/>
                  <c:y val="-2.306845242585242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903-4B09-A488-37E89A94C95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49120000000000003"/>
                  <c:y val="0.3173341597243742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903-4B09-A488-37E89A94C95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2719999999999998"/>
                  <c:y val="0.4160010833361545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903-4B09-A488-37E89A94C956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5439999999999996"/>
                  <c:y val="0.429334451391800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903-4B09-A488-37E89A94C956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7839999999999996"/>
                  <c:y val="0.362667611113570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903-4B09-A488-37E89A94C956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9119999999999999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903-4B09-A488-37E89A94C956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8080000000000003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903-4B09-A488-37E89A94C956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2560000000000004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903-4B09-A488-37E89A94C956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7120000000000004"/>
                  <c:y val="0.58666819444842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903-4B09-A488-37E89A94C956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2719999999999998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903-4B09-A488-37E89A94C956}"/>
                </c:ext>
              </c:extLst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2903-4B09-A488-37E89A94C956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2903-4B09-A488-37E89A94C956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2903-4B09-A488-37E89A94C95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'І_dynamics NAV'!$D$34:$D$36</c:f>
              <c:numCache>
                <c:formatCode>0.00%</c:formatCode>
                <c:ptCount val="3"/>
                <c:pt idx="0">
                  <c:v>1.217771570700792E-2</c:v>
                </c:pt>
                <c:pt idx="1">
                  <c:v>-9.7019156903089387E-3</c:v>
                </c:pt>
                <c:pt idx="2">
                  <c:v>-1.1882013718443532E-2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2903-4B09-A488-37E89A94C9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2620564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7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2620564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76"/>
          <c:y val="0.81600212500553382"/>
          <c:w val="0.53839999999999999"/>
          <c:h val="6.93335138893590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Interval Funds, Bank Deposits 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</a:p>
        </c:rich>
      </c:tx>
      <c:layout>
        <c:manualLayout>
          <c:xMode val="edge"/>
          <c:yMode val="edge"/>
          <c:x val="0.28121841351642485"/>
          <c:y val="6.031366640534671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868048990744464E-2"/>
          <c:y val="0.1230398794669073"/>
          <c:w val="0.92893447064089796"/>
          <c:h val="0.8347411430499984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8FA-4437-83E3-6D84ED86EB39}"/>
              </c:ext>
            </c:extLst>
          </c:dPt>
          <c:dPt>
            <c:idx val="4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FA-4437-83E3-6D84ED86EB3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8FA-4437-83E3-6D84ED86EB39}"/>
              </c:ext>
            </c:extLst>
          </c:dPt>
          <c:dPt>
            <c:idx val="6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8FA-4437-83E3-6D84ED86EB39}"/>
              </c:ext>
            </c:extLst>
          </c:dPt>
          <c:dPt>
            <c:idx val="7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68FA-4437-83E3-6D84ED86EB39}"/>
              </c:ext>
            </c:extLst>
          </c:dPt>
          <c:dPt>
            <c:idx val="8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8FA-4437-83E3-6D84ED86EB39}"/>
              </c:ext>
            </c:extLst>
          </c:dPt>
          <c:dPt>
            <c:idx val="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8FA-4437-83E3-6D84ED86EB39}"/>
              </c:ext>
            </c:extLst>
          </c:dPt>
          <c:dPt>
            <c:idx val="10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8FA-4437-83E3-6D84ED86EB39}"/>
              </c:ext>
            </c:extLst>
          </c:dPt>
          <c:dPt>
            <c:idx val="1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8FA-4437-83E3-6D84ED86EB39}"/>
              </c:ext>
            </c:extLst>
          </c:dPt>
          <c:dPt>
            <c:idx val="1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8FA-4437-83E3-6D84ED86EB39}"/>
              </c:ext>
            </c:extLst>
          </c:dPt>
          <c:dPt>
            <c:idx val="13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8FA-4437-83E3-6D84ED86EB39}"/>
              </c:ext>
            </c:extLst>
          </c:dPt>
          <c:dPt>
            <c:idx val="14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8FA-4437-83E3-6D84ED86EB39}"/>
              </c:ext>
            </c:extLst>
          </c:dPt>
          <c:dPt>
            <c:idx val="15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68FA-4437-83E3-6D84ED86EB39}"/>
              </c:ext>
            </c:extLst>
          </c:dPt>
          <c:dPt>
            <c:idx val="1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68FA-4437-83E3-6D84ED86EB39}"/>
              </c:ext>
            </c:extLst>
          </c:dPt>
          <c:dPt>
            <c:idx val="1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8FA-4437-83E3-6D84ED86EB39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68FA-4437-83E3-6D84ED86EB39}"/>
              </c:ext>
            </c:extLst>
          </c:dPt>
          <c:cat>
            <c:strRef>
              <c:f>'І_diagram(ROR)'!$A$2:$A$11</c:f>
              <c:strCache>
                <c:ptCount val="10"/>
                <c:pt idx="0">
                  <c:v>ТАSК Ukrainskyi Kapital</c:v>
                </c:pt>
                <c:pt idx="1">
                  <c:v>Optimum</c:v>
                </c:pt>
                <c:pt idx="2">
                  <c:v>Zbalansovanyi Fond Parytet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"Gold" deposit (at official rate of gold)</c:v>
                </c:pt>
              </c:strCache>
            </c:strRef>
          </c:cat>
          <c:val>
            <c:numRef>
              <c:f>'І_diagram(ROR)'!$B$2:$B$11</c:f>
              <c:numCache>
                <c:formatCode>0.00%</c:formatCode>
                <c:ptCount val="10"/>
                <c:pt idx="0">
                  <c:v>-1.188201371845321E-2</c:v>
                </c:pt>
                <c:pt idx="1">
                  <c:v>-9.7019156903058734E-3</c:v>
                </c:pt>
                <c:pt idx="2">
                  <c:v>1.2177715706920722E-2</c:v>
                </c:pt>
                <c:pt idx="3">
                  <c:v>-3.1354045672794539E-3</c:v>
                </c:pt>
                <c:pt idx="4">
                  <c:v>-2.8538681214542727E-2</c:v>
                </c:pt>
                <c:pt idx="5">
                  <c:v>-5.5822283188536881E-3</c:v>
                </c:pt>
                <c:pt idx="6">
                  <c:v>5.6363415078182211E-2</c:v>
                </c:pt>
                <c:pt idx="7">
                  <c:v>4.1861497329644504E-2</c:v>
                </c:pt>
                <c:pt idx="8">
                  <c:v>1.4438356164383563E-2</c:v>
                </c:pt>
                <c:pt idx="9">
                  <c:v>3.5762781847481717E-2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8FA-4437-83E3-6D84ED86E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26486504"/>
        <c:axId val="1"/>
      </c:barChart>
      <c:catAx>
        <c:axId val="5264865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6"/>
          <c:min val="-0.03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526486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Closed-End CIIs’ NAV for the Month</a:t>
            </a:r>
          </a:p>
        </c:rich>
      </c:tx>
      <c:layout>
        <c:manualLayout>
          <c:xMode val="edge"/>
          <c:yMode val="edge"/>
          <c:x val="0.36699857752489329"/>
          <c:y val="5.3254437869822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139402560455195E-2"/>
          <c:y val="0.32840236686390534"/>
          <c:w val="0.92887624466571839"/>
          <c:h val="0.458579881656804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'C_dynamics NAV'!$C$35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8383024105421975E-3"/>
                  <c:y val="-1.2408441879496745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67C-45B8-86A0-6949C5F2E73A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767C-45B8-86A0-6949C5F2E73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3940256045519206"/>
                  <c:y val="0.3639053254437870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7C-45B8-86A0-6949C5F2E73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7923186344238973"/>
                  <c:y val="0.5355029585798816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7C-45B8-86A0-6949C5F2E73A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767C-45B8-86A0-6949C5F2E73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5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7C-45B8-86A0-6949C5F2E73A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1920341394025604"/>
                  <c:y val="0.5118343195266271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7C-45B8-86A0-6949C5F2E73A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39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67C-45B8-86A0-6949C5F2E73A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8065433854907542"/>
                  <c:y val="0.5059171597633136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67C-45B8-86A0-6949C5F2E73A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553342816500711"/>
                  <c:y val="0.5147928994082839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67C-45B8-86A0-6949C5F2E73A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3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67C-45B8-86A0-6949C5F2E73A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5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67C-45B8-86A0-6949C5F2E73A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6685633001422475"/>
                  <c:y val="0.7189349112426035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7C-45B8-86A0-6949C5F2E73A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1237553342816498"/>
                  <c:y val="0.9497041420118342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7C-45B8-86A0-6949C5F2E73A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67C-45B8-86A0-6949C5F2E73A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751066856330014"/>
                  <c:y val="0.4792899408284023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7C-45B8-86A0-6949C5F2E73A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'C_dynamics NAV'!$B$36:$B$37</c:f>
              <c:strCache>
                <c:ptCount val="2"/>
                <c:pt idx="0">
                  <c:v>Іndeks Ukrainskoi Birzhi</c:v>
                </c:pt>
                <c:pt idx="1">
                  <c:v>ТАSК Universal</c:v>
                </c:pt>
              </c:strCache>
            </c:strRef>
          </c:cat>
          <c:val>
            <c:numRef>
              <c:f>'C_dynamics NAV'!$C$36:$C$37</c:f>
              <c:numCache>
                <c:formatCode>#,##0.00</c:formatCode>
                <c:ptCount val="2"/>
                <c:pt idx="0">
                  <c:v>-346.49828000000122</c:v>
                </c:pt>
                <c:pt idx="1">
                  <c:v>-28.336220000000086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67C-45B8-86A0-6949C5F2E73A}"/>
            </c:ext>
          </c:extLst>
        </c:ser>
        <c:ser>
          <c:idx val="0"/>
          <c:order val="1"/>
          <c:tx>
            <c:strRef>
              <c:f>'C_dynamics NAV'!$E$35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767C-45B8-86A0-6949C5F2E73A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767C-45B8-86A0-6949C5F2E73A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767C-45B8-86A0-6949C5F2E73A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767C-45B8-86A0-6949C5F2E73A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767C-45B8-86A0-6949C5F2E73A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767C-45B8-86A0-6949C5F2E73A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767C-45B8-86A0-6949C5F2E73A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767C-45B8-86A0-6949C5F2E73A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1550497866287344"/>
                  <c:y val="0.5147928994082839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67C-45B8-86A0-6949C5F2E73A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67C-45B8-86A0-6949C5F2E73A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767C-45B8-86A0-6949C5F2E73A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767C-45B8-86A0-6949C5F2E73A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767C-45B8-86A0-6949C5F2E73A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767C-45B8-86A0-6949C5F2E73A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767C-45B8-86A0-6949C5F2E73A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767C-45B8-86A0-6949C5F2E73A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39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67C-45B8-86A0-6949C5F2E73A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'C_dynamics NAV'!$B$36:$B$37</c:f>
              <c:strCache>
                <c:ptCount val="2"/>
                <c:pt idx="0">
                  <c:v>Іndeks Ukrainskoi Birzhi</c:v>
                </c:pt>
                <c:pt idx="1">
                  <c:v>ТАSК Universal</c:v>
                </c:pt>
              </c:strCache>
            </c:strRef>
          </c:cat>
          <c:val>
            <c:numRef>
              <c:f>'C_dynamics NAV'!$E$36:$E$37</c:f>
              <c:numCache>
                <c:formatCode>#,##0.00</c:formatCode>
                <c:ptCount val="2"/>
                <c:pt idx="0">
                  <c:v>81.997535447753123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767C-45B8-86A0-6949C5F2E7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525743000"/>
        <c:axId val="1"/>
      </c:barChart>
      <c:lineChart>
        <c:grouping val="standard"/>
        <c:varyColors val="0"/>
        <c:ser>
          <c:idx val="2"/>
          <c:order val="2"/>
          <c:tx>
            <c:strRef>
              <c:f>'C_dynamics NAV'!$D$35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627055643021277E-3"/>
                  <c:y val="-5.663429393590224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767C-45B8-86A0-6949C5F2E73A}"/>
                </c:ext>
              </c:extLst>
            </c:dLbl>
            <c:dLbl>
              <c:idx val="1"/>
              <c:layout>
                <c:manualLayout>
                  <c:x val="-6.2851718505412268E-3"/>
                  <c:y val="3.098673709679244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67C-45B8-86A0-6949C5F2E73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8918918918918914"/>
                  <c:y val="0.5769230769230768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767C-45B8-86A0-6949C5F2E73A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767C-45B8-86A0-6949C5F2E73A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767C-45B8-86A0-6949C5F2E73A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767C-45B8-86A0-6949C5F2E73A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767C-45B8-86A0-6949C5F2E73A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2375533428165009"/>
                  <c:y val="1.18343195266272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767C-45B8-86A0-6949C5F2E73A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767C-45B8-86A0-6949C5F2E73A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6955903271692749"/>
                  <c:y val="1.18343195266272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67C-45B8-86A0-6949C5F2E73A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67C-45B8-86A0-6949C5F2E73A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3413940256045522"/>
                  <c:y val="0.8934911242603550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67C-45B8-86A0-6949C5F2E73A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7752489331436696"/>
                  <c:y val="0.8727810650887574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67C-45B8-86A0-6949C5F2E73A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216216216216216"/>
                  <c:y val="0.9319526627218934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67C-45B8-86A0-6949C5F2E73A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7211948790896159"/>
                  <c:y val="0.9763313609467455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67C-45B8-86A0-6949C5F2E73A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670697012802276"/>
                  <c:y val="0.997041420118343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67C-45B8-86A0-6949C5F2E73A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0213371266002849"/>
                  <c:y val="0.659763313609467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67C-45B8-86A0-6949C5F2E73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'C_dynamics NAV'!$D$36:$D$37</c:f>
              <c:numCache>
                <c:formatCode>0.00%</c:formatCode>
                <c:ptCount val="2"/>
                <c:pt idx="0">
                  <c:v>-2.975174609399675E-2</c:v>
                </c:pt>
                <c:pt idx="1">
                  <c:v>-3.0371201016221504E-2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767C-45B8-86A0-6949C5F2E7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2574300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257430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</c:legendEntry>
      <c:layout>
        <c:manualLayout>
          <c:xMode val="edge"/>
          <c:yMode val="edge"/>
          <c:x val="0.18207681365576103"/>
          <c:y val="0.86094674556213013"/>
          <c:w val="0.4388335704125178"/>
          <c:h val="7.39644970414201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закритих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28471528471528473"/>
          <c:y val="9.389685711447499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7982017982017984E-2"/>
          <c:y val="0.17840402851750251"/>
          <c:w val="0.965034965034965"/>
          <c:h val="0.7668243331015458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027-4076-BD94-3627BBB2589D}"/>
              </c:ext>
            </c:extLst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027-4076-BD94-3627BBB2589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027-4076-BD94-3627BBB2589D}"/>
              </c:ext>
            </c:extLst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027-4076-BD94-3627BBB2589D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027-4076-BD94-3627BBB2589D}"/>
              </c:ext>
            </c:extLst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027-4076-BD94-3627BBB2589D}"/>
              </c:ext>
            </c:extLst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027-4076-BD94-3627BBB2589D}"/>
              </c:ext>
            </c:extLst>
          </c:dPt>
          <c:dPt>
            <c:idx val="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027-4076-BD94-3627BBB2589D}"/>
              </c:ext>
            </c:extLst>
          </c:dPt>
          <c:dPt>
            <c:idx val="1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027-4076-BD94-3627BBB2589D}"/>
              </c:ext>
            </c:extLst>
          </c:dPt>
          <c:dPt>
            <c:idx val="1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027-4076-BD94-3627BBB2589D}"/>
              </c:ext>
            </c:extLst>
          </c:dPt>
          <c:dPt>
            <c:idx val="1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027-4076-BD94-3627BBB2589D}"/>
              </c:ext>
            </c:extLst>
          </c:dPt>
          <c:dPt>
            <c:idx val="13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9027-4076-BD94-3627BBB2589D}"/>
              </c:ext>
            </c:extLst>
          </c:dPt>
          <c:dPt>
            <c:idx val="14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027-4076-BD94-3627BBB2589D}"/>
              </c:ext>
            </c:extLst>
          </c:dPt>
          <c:dPt>
            <c:idx val="15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9027-4076-BD94-3627BBB2589D}"/>
              </c:ext>
            </c:extLst>
          </c:dPt>
          <c:dPt>
            <c:idx val="16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027-4076-BD94-3627BBB2589D}"/>
              </c:ext>
            </c:extLst>
          </c:dPt>
          <c:dPt>
            <c:idx val="1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9027-4076-BD94-3627BBB2589D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9027-4076-BD94-3627BBB2589D}"/>
              </c:ext>
            </c:extLst>
          </c:dPt>
          <c:dPt>
            <c:idx val="1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9027-4076-BD94-3627BBB2589D}"/>
              </c:ext>
            </c:extLst>
          </c:dPt>
          <c:dPt>
            <c:idx val="2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9027-4076-BD94-3627BBB2589D}"/>
              </c:ext>
            </c:extLst>
          </c:dPt>
          <c:dPt>
            <c:idx val="2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9027-4076-BD94-3627BBB2589D}"/>
              </c:ext>
            </c:extLst>
          </c:dPt>
          <c:dPt>
            <c:idx val="2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9027-4076-BD94-3627BBB2589D}"/>
              </c:ext>
            </c:extLst>
          </c:dPt>
          <c:dPt>
            <c:idx val="23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9027-4076-BD94-3627BBB2589D}"/>
              </c:ext>
            </c:extLst>
          </c:dPt>
          <c:cat>
            <c:strRef>
              <c:f>'C_diagram(ROR)'!$A$2:$A$10</c:f>
              <c:strCache>
                <c:ptCount val="9"/>
                <c:pt idx="0">
                  <c:v>Іndeks Ukrainskoi Birzhi</c:v>
                </c:pt>
                <c:pt idx="1">
                  <c:v>ТАSК Universal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'C_diagram(ROR)'!$B$2:$B$10</c:f>
              <c:numCache>
                <c:formatCode>0.00%</c:formatCode>
                <c:ptCount val="9"/>
                <c:pt idx="0">
                  <c:v>-3.6791703439956414E-2</c:v>
                </c:pt>
                <c:pt idx="1">
                  <c:v>-3.0371201016240135E-2</c:v>
                </c:pt>
                <c:pt idx="2">
                  <c:v>-3.3581452228098274E-2</c:v>
                </c:pt>
                <c:pt idx="3">
                  <c:v>-2.8538681214542727E-2</c:v>
                </c:pt>
                <c:pt idx="4">
                  <c:v>-5.5822283188536881E-3</c:v>
                </c:pt>
                <c:pt idx="5">
                  <c:v>5.6363415078182211E-2</c:v>
                </c:pt>
                <c:pt idx="6">
                  <c:v>4.1861497329644504E-2</c:v>
                </c:pt>
                <c:pt idx="7">
                  <c:v>1.4438356164383563E-2</c:v>
                </c:pt>
                <c:pt idx="8">
                  <c:v>3.5762781847481717E-2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027-4076-BD94-3627BBB25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23440760"/>
        <c:axId val="1"/>
      </c:barChart>
      <c:catAx>
        <c:axId val="523440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6"/>
          <c:min val="-0.04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523440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24</xdr:row>
      <xdr:rowOff>133350</xdr:rowOff>
    </xdr:to>
    <xdr:graphicFrame macro="">
      <xdr:nvGraphicFramePr>
        <xdr:cNvPr id="1031" name="Діагр. 7">
          <a:extLst>
            <a:ext uri="{FF2B5EF4-FFF2-40B4-BE49-F238E27FC236}">
              <a16:creationId xmlns:a16="http://schemas.microsoft.com/office/drawing/2014/main" id="{4E174F4E-81DD-47A1-80E2-593FA6B4C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26</xdr:row>
      <xdr:rowOff>19050</xdr:rowOff>
    </xdr:from>
    <xdr:to>
      <xdr:col>11</xdr:col>
      <xdr:colOff>561975</xdr:colOff>
      <xdr:row>46</xdr:row>
      <xdr:rowOff>133350</xdr:rowOff>
    </xdr:to>
    <xdr:graphicFrame macro="">
      <xdr:nvGraphicFramePr>
        <xdr:cNvPr id="1033" name="Діагр. 9">
          <a:extLst>
            <a:ext uri="{FF2B5EF4-FFF2-40B4-BE49-F238E27FC236}">
              <a16:creationId xmlns:a16="http://schemas.microsoft.com/office/drawing/2014/main" id="{C4B732A8-2F8C-4147-89D0-76A562536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34</xdr:row>
      <xdr:rowOff>104775</xdr:rowOff>
    </xdr:from>
    <xdr:to>
      <xdr:col>4</xdr:col>
      <xdr:colOff>533400</xdr:colOff>
      <xdr:row>58</xdr:row>
      <xdr:rowOff>104775</xdr:rowOff>
    </xdr:to>
    <xdr:graphicFrame macro="">
      <xdr:nvGraphicFramePr>
        <xdr:cNvPr id="12290" name="Діагр. 2">
          <a:extLst>
            <a:ext uri="{FF2B5EF4-FFF2-40B4-BE49-F238E27FC236}">
              <a16:creationId xmlns:a16="http://schemas.microsoft.com/office/drawing/2014/main" id="{6F428EF7-746F-485B-B9F4-48D0795E4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27</xdr:row>
      <xdr:rowOff>104775</xdr:rowOff>
    </xdr:from>
    <xdr:to>
      <xdr:col>7</xdr:col>
      <xdr:colOff>38100</xdr:colOff>
      <xdr:row>52</xdr:row>
      <xdr:rowOff>142875</xdr:rowOff>
    </xdr:to>
    <xdr:graphicFrame macro="">
      <xdr:nvGraphicFramePr>
        <xdr:cNvPr id="11271" name="Діагр. 7">
          <a:extLst>
            <a:ext uri="{FF2B5EF4-FFF2-40B4-BE49-F238E27FC236}">
              <a16:creationId xmlns:a16="http://schemas.microsoft.com/office/drawing/2014/main" id="{86EAC9AE-E187-4C19-A5E3-DA517BDF7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0</xdr:row>
      <xdr:rowOff>95250</xdr:rowOff>
    </xdr:from>
    <xdr:to>
      <xdr:col>18</xdr:col>
      <xdr:colOff>28575</xdr:colOff>
      <xdr:row>55</xdr:row>
      <xdr:rowOff>47625</xdr:rowOff>
    </xdr:to>
    <xdr:graphicFrame macro="">
      <xdr:nvGraphicFramePr>
        <xdr:cNvPr id="76801" name="Діагр. 1">
          <a:extLst>
            <a:ext uri="{FF2B5EF4-FFF2-40B4-BE49-F238E27FC236}">
              <a16:creationId xmlns:a16="http://schemas.microsoft.com/office/drawing/2014/main" id="{BA2C9843-3F5F-4172-BA19-DA16284EC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19050</xdr:rowOff>
    </xdr:from>
    <xdr:to>
      <xdr:col>7</xdr:col>
      <xdr:colOff>9525</xdr:colOff>
      <xdr:row>30</xdr:row>
      <xdr:rowOff>152400</xdr:rowOff>
    </xdr:to>
    <xdr:graphicFrame macro="">
      <xdr:nvGraphicFramePr>
        <xdr:cNvPr id="13320" name="Діагр. 8">
          <a:extLst>
            <a:ext uri="{FF2B5EF4-FFF2-40B4-BE49-F238E27FC236}">
              <a16:creationId xmlns:a16="http://schemas.microsoft.com/office/drawing/2014/main" id="{CE434B10-131E-4727-83E6-738E33918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48</xdr:row>
      <xdr:rowOff>19050</xdr:rowOff>
    </xdr:to>
    <xdr:graphicFrame macro="">
      <xdr:nvGraphicFramePr>
        <xdr:cNvPr id="6145" name="Діагр. 1">
          <a:extLst>
            <a:ext uri="{FF2B5EF4-FFF2-40B4-BE49-F238E27FC236}">
              <a16:creationId xmlns:a16="http://schemas.microsoft.com/office/drawing/2014/main" id="{3926226B-9AD8-4911-A1ED-696637FCC6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123825</xdr:rowOff>
    </xdr:from>
    <xdr:to>
      <xdr:col>9</xdr:col>
      <xdr:colOff>295275</xdr:colOff>
      <xdr:row>29</xdr:row>
      <xdr:rowOff>76200</xdr:rowOff>
    </xdr:to>
    <xdr:graphicFrame macro="">
      <xdr:nvGraphicFramePr>
        <xdr:cNvPr id="14344" name="Діагр. 8">
          <a:extLst>
            <a:ext uri="{FF2B5EF4-FFF2-40B4-BE49-F238E27FC236}">
              <a16:creationId xmlns:a16="http://schemas.microsoft.com/office/drawing/2014/main" id="{53B9A153-DDFA-4C33-804A-B858DB501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37</xdr:row>
      <xdr:rowOff>76200</xdr:rowOff>
    </xdr:to>
    <xdr:graphicFrame macro="">
      <xdr:nvGraphicFramePr>
        <xdr:cNvPr id="8193" name="Діагр. 1">
          <a:extLst>
            <a:ext uri="{FF2B5EF4-FFF2-40B4-BE49-F238E27FC236}">
              <a16:creationId xmlns:a16="http://schemas.microsoft.com/office/drawing/2014/main" id="{C23F8B35-3695-4973-9245-DADE5FDD5B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N42"/>
  <sheetViews>
    <sheetView zoomScale="85" workbookViewId="0">
      <selection activeCell="M34" sqref="M34"/>
    </sheetView>
  </sheetViews>
  <sheetFormatPr defaultRowHeight="12.75" x14ac:dyDescent="0.2"/>
  <cols>
    <col min="1" max="1" width="29.140625" style="3" customWidth="1"/>
    <col min="2" max="6" width="16.7109375" customWidth="1"/>
  </cols>
  <sheetData>
    <row r="1" spans="1:14" ht="16.5" thickBot="1" x14ac:dyDescent="0.25">
      <c r="A1" s="66" t="s">
        <v>15</v>
      </c>
      <c r="B1" s="66"/>
      <c r="C1" s="66"/>
      <c r="D1" s="67"/>
      <c r="E1" s="67"/>
      <c r="F1" s="67"/>
    </row>
    <row r="2" spans="1:14" ht="30.75" thickBot="1" x14ac:dyDescent="0.25">
      <c r="A2" s="25" t="s">
        <v>16</v>
      </c>
      <c r="B2" s="25" t="s">
        <v>17</v>
      </c>
      <c r="C2" s="25" t="s">
        <v>18</v>
      </c>
      <c r="D2" s="25" t="s">
        <v>19</v>
      </c>
      <c r="E2" s="25" t="s">
        <v>20</v>
      </c>
      <c r="F2" s="25" t="s">
        <v>21</v>
      </c>
      <c r="G2" s="2"/>
      <c r="I2" s="1"/>
    </row>
    <row r="3" spans="1:14" ht="14.25" x14ac:dyDescent="0.2">
      <c r="A3" s="79" t="s">
        <v>23</v>
      </c>
      <c r="B3" s="80">
        <v>-4.7592862966684413E-3</v>
      </c>
      <c r="C3" s="80">
        <v>1.562713385488812E-2</v>
      </c>
      <c r="D3" s="80">
        <v>-7.3594245737286955E-3</v>
      </c>
      <c r="E3" s="80">
        <v>-7.2325452745727698E-3</v>
      </c>
      <c r="F3" s="80">
        <v>-2.01164050997793E-4</v>
      </c>
      <c r="G3" s="54"/>
      <c r="H3" s="54"/>
      <c r="I3" s="2"/>
      <c r="J3" s="2"/>
      <c r="K3" s="2"/>
      <c r="L3" s="2"/>
    </row>
    <row r="4" spans="1:14" ht="14.25" x14ac:dyDescent="0.2">
      <c r="A4" s="79" t="s">
        <v>24</v>
      </c>
      <c r="B4" s="80">
        <v>-5.5822283188536881E-3</v>
      </c>
      <c r="C4" s="80">
        <v>-2.8538681214542727E-2</v>
      </c>
      <c r="D4" s="80">
        <v>-1.5198110610578859E-2</v>
      </c>
      <c r="E4" s="80">
        <v>-3.1354045672794539E-3</v>
      </c>
      <c r="F4" s="80">
        <v>-3.3581452228098274E-2</v>
      </c>
      <c r="G4" s="54"/>
      <c r="H4" s="54"/>
      <c r="I4" s="2"/>
      <c r="J4" s="2"/>
      <c r="K4" s="2"/>
      <c r="L4" s="2"/>
    </row>
    <row r="5" spans="1:14" ht="15" thickBot="1" x14ac:dyDescent="0.25">
      <c r="A5" s="180" t="s">
        <v>22</v>
      </c>
      <c r="B5" s="71">
        <v>-6.6880005720823754E-2</v>
      </c>
      <c r="C5" s="71">
        <v>-0.11018509829681411</v>
      </c>
      <c r="D5" s="71">
        <v>-1.7358394211655703E-2</v>
      </c>
      <c r="E5" s="71">
        <v>-0.15358405034302164</v>
      </c>
      <c r="F5" s="71">
        <v>-0.10489876222355987</v>
      </c>
      <c r="G5" s="54"/>
      <c r="H5" s="54"/>
      <c r="I5" s="2"/>
      <c r="J5" s="2"/>
      <c r="K5" s="2"/>
      <c r="L5" s="2"/>
    </row>
    <row r="6" spans="1:14" ht="14.25" x14ac:dyDescent="0.2">
      <c r="A6" s="64"/>
      <c r="B6" s="63"/>
      <c r="C6" s="63"/>
      <c r="D6" s="65"/>
      <c r="E6" s="65"/>
      <c r="F6" s="65"/>
      <c r="G6" s="10"/>
      <c r="J6" s="2"/>
      <c r="K6" s="2"/>
      <c r="L6" s="2"/>
      <c r="M6" s="2"/>
      <c r="N6" s="2"/>
    </row>
    <row r="7" spans="1:14" ht="14.25" x14ac:dyDescent="0.2">
      <c r="A7" s="64"/>
      <c r="B7" s="65"/>
      <c r="C7" s="65"/>
      <c r="D7" s="65"/>
      <c r="E7" s="65"/>
      <c r="F7" s="65"/>
      <c r="J7" s="4"/>
      <c r="K7" s="4"/>
      <c r="L7" s="4"/>
      <c r="M7" s="4"/>
      <c r="N7" s="4"/>
    </row>
    <row r="8" spans="1:14" ht="14.25" x14ac:dyDescent="0.2">
      <c r="A8" s="64"/>
      <c r="B8" s="65"/>
      <c r="C8" s="65"/>
      <c r="D8" s="65"/>
      <c r="E8" s="65"/>
      <c r="F8" s="65"/>
    </row>
    <row r="9" spans="1:14" ht="14.25" x14ac:dyDescent="0.2">
      <c r="A9" s="64"/>
      <c r="B9" s="65"/>
      <c r="C9" s="65"/>
      <c r="D9" s="65"/>
      <c r="E9" s="65"/>
      <c r="F9" s="65"/>
    </row>
    <row r="10" spans="1:14" ht="14.25" x14ac:dyDescent="0.2">
      <c r="A10" s="64"/>
      <c r="B10" s="65"/>
      <c r="C10" s="65"/>
      <c r="D10" s="65"/>
      <c r="E10" s="65"/>
      <c r="F10" s="65"/>
      <c r="N10" s="10"/>
    </row>
    <row r="11" spans="1:14" ht="14.25" x14ac:dyDescent="0.2">
      <c r="A11" s="64"/>
      <c r="B11" s="65"/>
      <c r="C11" s="65"/>
      <c r="D11" s="65"/>
      <c r="E11" s="65"/>
      <c r="F11" s="65"/>
    </row>
    <row r="12" spans="1:14" ht="14.25" x14ac:dyDescent="0.2">
      <c r="A12" s="64"/>
      <c r="B12" s="65"/>
      <c r="C12" s="65"/>
      <c r="D12" s="65"/>
      <c r="E12" s="65"/>
      <c r="F12" s="65"/>
    </row>
    <row r="13" spans="1:14" ht="14.25" x14ac:dyDescent="0.2">
      <c r="A13" s="64"/>
      <c r="B13" s="65"/>
      <c r="C13" s="65"/>
      <c r="D13" s="65"/>
      <c r="E13" s="65"/>
      <c r="F13" s="65"/>
    </row>
    <row r="14" spans="1:14" ht="14.25" x14ac:dyDescent="0.2">
      <c r="A14" s="64"/>
      <c r="B14" s="65"/>
      <c r="C14" s="65"/>
      <c r="D14" s="65"/>
      <c r="E14" s="65"/>
      <c r="F14" s="65"/>
    </row>
    <row r="15" spans="1:14" ht="14.25" x14ac:dyDescent="0.2">
      <c r="A15" s="64"/>
      <c r="B15" s="65"/>
      <c r="C15" s="65"/>
      <c r="D15" s="65"/>
      <c r="E15" s="65"/>
      <c r="F15" s="65"/>
    </row>
    <row r="16" spans="1:14" ht="14.25" x14ac:dyDescent="0.2">
      <c r="A16" s="64"/>
      <c r="B16" s="65"/>
      <c r="C16" s="65"/>
      <c r="D16" s="65"/>
      <c r="E16" s="65"/>
      <c r="F16" s="65"/>
    </row>
    <row r="17" spans="1:6" ht="14.25" x14ac:dyDescent="0.2">
      <c r="A17" s="64"/>
      <c r="B17" s="65"/>
      <c r="C17" s="65"/>
      <c r="D17" s="65"/>
      <c r="E17" s="65"/>
      <c r="F17" s="65"/>
    </row>
    <row r="18" spans="1:6" ht="14.25" x14ac:dyDescent="0.2">
      <c r="A18" s="64"/>
      <c r="B18" s="65"/>
      <c r="C18" s="65"/>
      <c r="D18" s="65"/>
      <c r="E18" s="65"/>
      <c r="F18" s="65"/>
    </row>
    <row r="19" spans="1:6" ht="14.25" x14ac:dyDescent="0.2">
      <c r="A19" s="64"/>
      <c r="B19" s="65"/>
      <c r="C19" s="65"/>
      <c r="D19" s="65"/>
      <c r="E19" s="65"/>
      <c r="F19" s="65"/>
    </row>
    <row r="20" spans="1:6" ht="14.25" x14ac:dyDescent="0.2">
      <c r="A20" s="64"/>
      <c r="B20" s="65"/>
      <c r="C20" s="65"/>
      <c r="D20" s="65"/>
      <c r="E20" s="65"/>
      <c r="F20" s="65"/>
    </row>
    <row r="21" spans="1:6" ht="14.25" x14ac:dyDescent="0.2">
      <c r="A21" s="64"/>
      <c r="B21" s="65"/>
      <c r="C21" s="65"/>
      <c r="D21" s="65"/>
      <c r="E21" s="65"/>
      <c r="F21" s="65"/>
    </row>
    <row r="22" spans="1:6" ht="14.25" x14ac:dyDescent="0.2">
      <c r="A22" s="64"/>
      <c r="B22" s="65"/>
      <c r="C22" s="65"/>
      <c r="D22" s="65"/>
      <c r="E22" s="65"/>
      <c r="F22" s="65"/>
    </row>
    <row r="23" spans="1:6" ht="14.25" x14ac:dyDescent="0.2">
      <c r="A23" s="64"/>
      <c r="B23" s="65"/>
      <c r="C23" s="65"/>
      <c r="D23" s="65"/>
      <c r="E23" s="65"/>
      <c r="F23" s="65"/>
    </row>
    <row r="24" spans="1:6" ht="14.25" x14ac:dyDescent="0.2">
      <c r="A24" s="64"/>
      <c r="B24" s="65"/>
      <c r="C24" s="65"/>
      <c r="D24" s="65"/>
      <c r="E24" s="65"/>
      <c r="F24" s="65"/>
    </row>
    <row r="25" spans="1:6" ht="14.25" x14ac:dyDescent="0.2">
      <c r="A25" s="64"/>
      <c r="B25" s="65"/>
      <c r="C25" s="65"/>
      <c r="D25" s="65"/>
      <c r="E25" s="65"/>
      <c r="F25" s="65"/>
    </row>
    <row r="26" spans="1:6" ht="14.25" x14ac:dyDescent="0.2">
      <c r="A26" s="64"/>
      <c r="B26" s="65"/>
      <c r="C26" s="65"/>
      <c r="D26" s="65"/>
      <c r="E26" s="65"/>
      <c r="F26" s="65"/>
    </row>
    <row r="27" spans="1:6" ht="15" x14ac:dyDescent="0.2">
      <c r="A27" s="181" t="s">
        <v>25</v>
      </c>
      <c r="B27" s="182" t="s">
        <v>26</v>
      </c>
      <c r="C27" s="183" t="s">
        <v>27</v>
      </c>
      <c r="D27" s="69"/>
      <c r="E27" s="65"/>
      <c r="F27" s="65"/>
    </row>
    <row r="28" spans="1:6" ht="14.25" x14ac:dyDescent="0.2">
      <c r="A28" s="184" t="s">
        <v>18</v>
      </c>
      <c r="B28" s="27">
        <v>-2.8538681214542727E-2</v>
      </c>
      <c r="C28" s="60">
        <v>-0.11018509829681411</v>
      </c>
      <c r="D28" s="69"/>
      <c r="E28" s="65"/>
      <c r="F28" s="65"/>
    </row>
    <row r="29" spans="1:6" ht="14.25" x14ac:dyDescent="0.2">
      <c r="A29" s="188" t="s">
        <v>31</v>
      </c>
      <c r="B29" s="27">
        <v>-2.1574712379913596E-2</v>
      </c>
      <c r="C29" s="60">
        <v>7.6390301709095887E-2</v>
      </c>
      <c r="D29" s="69"/>
      <c r="E29" s="65"/>
      <c r="F29" s="65"/>
    </row>
    <row r="30" spans="1:6" ht="14.25" x14ac:dyDescent="0.2">
      <c r="A30" s="188" t="s">
        <v>17</v>
      </c>
      <c r="B30" s="27">
        <v>-5.5822283188536881E-3</v>
      </c>
      <c r="C30" s="60">
        <v>-6.6880005720823754E-2</v>
      </c>
      <c r="D30" s="69"/>
      <c r="E30" s="65"/>
      <c r="F30" s="65"/>
    </row>
    <row r="31" spans="1:6" ht="14.25" x14ac:dyDescent="0.2">
      <c r="A31" s="189" t="s">
        <v>30</v>
      </c>
      <c r="B31" s="27">
        <v>4.8074011687111451E-3</v>
      </c>
      <c r="C31" s="60">
        <v>0.1727413452199249</v>
      </c>
      <c r="D31" s="69"/>
      <c r="E31" s="65"/>
      <c r="F31" s="65"/>
    </row>
    <row r="32" spans="1:6" ht="28.5" x14ac:dyDescent="0.2">
      <c r="A32" s="187" t="s">
        <v>35</v>
      </c>
      <c r="B32" s="27">
        <v>8.2163300851234577E-3</v>
      </c>
      <c r="C32" s="60">
        <v>0.17448975500220532</v>
      </c>
      <c r="D32" s="69"/>
      <c r="E32" s="65"/>
      <c r="F32" s="65"/>
    </row>
    <row r="33" spans="1:6" ht="14.25" x14ac:dyDescent="0.2">
      <c r="A33" s="185" t="s">
        <v>28</v>
      </c>
      <c r="B33" s="27">
        <v>9.170821745784874E-3</v>
      </c>
      <c r="C33" s="60">
        <v>0.22465877565327408</v>
      </c>
      <c r="D33" s="69"/>
      <c r="E33" s="65"/>
      <c r="F33" s="65"/>
    </row>
    <row r="34" spans="1:6" ht="14.25" x14ac:dyDescent="0.2">
      <c r="A34" s="185" t="s">
        <v>36</v>
      </c>
      <c r="B34" s="27">
        <v>9.5753442936745703E-3</v>
      </c>
      <c r="C34" s="60">
        <v>-3.6250949868885218E-2</v>
      </c>
      <c r="D34" s="69"/>
      <c r="E34" s="65"/>
      <c r="F34" s="65"/>
    </row>
    <row r="35" spans="1:6" ht="14.25" x14ac:dyDescent="0.2">
      <c r="A35" s="187" t="s">
        <v>34</v>
      </c>
      <c r="B35" s="27">
        <v>2.0431747482144935E-2</v>
      </c>
      <c r="C35" s="60">
        <v>0.22199425523184257</v>
      </c>
      <c r="D35" s="69"/>
      <c r="E35" s="65"/>
      <c r="F35" s="65"/>
    </row>
    <row r="36" spans="1:6" ht="14.25" x14ac:dyDescent="0.2">
      <c r="A36" s="190" t="s">
        <v>32</v>
      </c>
      <c r="B36" s="27">
        <v>3.1214225515832972E-2</v>
      </c>
      <c r="C36" s="60">
        <v>5.4991726852832157E-2</v>
      </c>
      <c r="D36" s="69"/>
      <c r="E36" s="65"/>
      <c r="F36" s="65"/>
    </row>
    <row r="37" spans="1:6" ht="14.25" x14ac:dyDescent="0.2">
      <c r="A37" s="185" t="s">
        <v>29</v>
      </c>
      <c r="B37" s="27">
        <v>3.5299901513347276E-2</v>
      </c>
      <c r="C37" s="60">
        <v>0.2185660330184036</v>
      </c>
      <c r="D37" s="69"/>
      <c r="E37" s="65"/>
      <c r="F37" s="65"/>
    </row>
    <row r="38" spans="1:6" ht="14.25" x14ac:dyDescent="0.2">
      <c r="A38" s="186" t="s">
        <v>37</v>
      </c>
      <c r="B38" s="27">
        <v>5.3436615001565269E-2</v>
      </c>
      <c r="C38" s="60">
        <v>0.22704261182955277</v>
      </c>
      <c r="D38" s="69"/>
      <c r="E38" s="65"/>
      <c r="F38" s="65"/>
    </row>
    <row r="39" spans="1:6" ht="14.25" x14ac:dyDescent="0.2">
      <c r="A39" s="185" t="s">
        <v>33</v>
      </c>
      <c r="B39" s="27">
        <v>5.3833821171694662E-2</v>
      </c>
      <c r="C39" s="60">
        <v>0.14550604378666354</v>
      </c>
      <c r="D39" s="69"/>
      <c r="E39" s="65"/>
      <c r="F39" s="65"/>
    </row>
    <row r="40" spans="1:6" ht="15" thickBot="1" x14ac:dyDescent="0.25">
      <c r="A40" s="191" t="s">
        <v>38</v>
      </c>
      <c r="B40" s="70">
        <v>6.6728639863259165E-2</v>
      </c>
      <c r="C40" s="71">
        <v>0.33465900030953066</v>
      </c>
      <c r="D40" s="69"/>
      <c r="E40" s="65"/>
      <c r="F40" s="65"/>
    </row>
    <row r="41" spans="1:6" ht="14.25" x14ac:dyDescent="0.2">
      <c r="A41" s="64"/>
      <c r="B41" s="65"/>
      <c r="C41" s="65"/>
      <c r="D41" s="69"/>
      <c r="E41" s="65"/>
      <c r="F41" s="65"/>
    </row>
    <row r="42" spans="1:6" ht="14.25" x14ac:dyDescent="0.2">
      <c r="A42" s="64"/>
      <c r="B42" s="65"/>
      <c r="C42" s="65"/>
      <c r="D42" s="69"/>
      <c r="E42" s="65"/>
      <c r="F42" s="65"/>
    </row>
  </sheetData>
  <autoFilter ref="A27:C27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K6"/>
  <sheetViews>
    <sheetView zoomScale="85" workbookViewId="0">
      <selection activeCell="H36" sqref="H36"/>
    </sheetView>
  </sheetViews>
  <sheetFormatPr defaultRowHeight="14.25" x14ac:dyDescent="0.2"/>
  <cols>
    <col min="1" max="1" width="4.7109375" style="30" customWidth="1"/>
    <col min="2" max="2" width="37" style="28" bestFit="1" customWidth="1"/>
    <col min="3" max="4" width="12.7109375" style="30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8" bestFit="1" customWidth="1"/>
    <col min="10" max="10" width="34.7109375" style="28" customWidth="1"/>
    <col min="11" max="11" width="35.85546875" style="28" customWidth="1"/>
    <col min="12" max="16384" width="9.140625" style="28"/>
  </cols>
  <sheetData>
    <row r="1" spans="1:11" ht="16.5" thickBot="1" x14ac:dyDescent="0.25">
      <c r="A1" s="162" t="s">
        <v>127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1" ht="45.75" thickBot="1" x14ac:dyDescent="0.25">
      <c r="A2" s="25" t="s">
        <v>40</v>
      </c>
      <c r="B2" s="205" t="s">
        <v>79</v>
      </c>
      <c r="C2" s="15" t="s">
        <v>112</v>
      </c>
      <c r="D2" s="41" t="s">
        <v>113</v>
      </c>
      <c r="E2" s="41" t="s">
        <v>42</v>
      </c>
      <c r="F2" s="41" t="s">
        <v>128</v>
      </c>
      <c r="G2" s="41" t="s">
        <v>129</v>
      </c>
      <c r="H2" s="41" t="s">
        <v>130</v>
      </c>
      <c r="I2" s="17" t="s">
        <v>46</v>
      </c>
      <c r="J2" s="18" t="s">
        <v>47</v>
      </c>
    </row>
    <row r="3" spans="1:11" ht="30.75" customHeight="1" x14ac:dyDescent="0.2">
      <c r="A3" s="21">
        <v>1</v>
      </c>
      <c r="B3" s="75" t="s">
        <v>131</v>
      </c>
      <c r="C3" s="213" t="s">
        <v>117</v>
      </c>
      <c r="D3" s="214" t="s">
        <v>133</v>
      </c>
      <c r="E3" s="76">
        <v>11299819.18</v>
      </c>
      <c r="F3" s="77">
        <v>174756</v>
      </c>
      <c r="G3" s="76">
        <v>64.660550596259924</v>
      </c>
      <c r="H3" s="48">
        <v>100</v>
      </c>
      <c r="I3" s="196" t="s">
        <v>67</v>
      </c>
      <c r="J3" s="78" t="s">
        <v>7</v>
      </c>
      <c r="K3" s="44"/>
    </row>
    <row r="4" spans="1:11" ht="30.75" customHeight="1" x14ac:dyDescent="0.2">
      <c r="A4" s="21">
        <v>2</v>
      </c>
      <c r="B4" s="75" t="s">
        <v>132</v>
      </c>
      <c r="C4" s="213" t="s">
        <v>117</v>
      </c>
      <c r="D4" s="214" t="s">
        <v>133</v>
      </c>
      <c r="E4" s="76">
        <v>904660.14009999996</v>
      </c>
      <c r="F4" s="77">
        <v>648</v>
      </c>
      <c r="G4" s="76">
        <v>1396.0804631172839</v>
      </c>
      <c r="H4" s="48">
        <v>5000</v>
      </c>
      <c r="I4" s="196" t="s">
        <v>134</v>
      </c>
      <c r="J4" s="78" t="s">
        <v>0</v>
      </c>
      <c r="K4" s="45"/>
    </row>
    <row r="5" spans="1:11" ht="15.75" thickBot="1" x14ac:dyDescent="0.25">
      <c r="A5" s="163" t="s">
        <v>99</v>
      </c>
      <c r="B5" s="164"/>
      <c r="C5" s="101" t="s">
        <v>4</v>
      </c>
      <c r="D5" s="101" t="s">
        <v>4</v>
      </c>
      <c r="E5" s="90">
        <f>SUM(E3:E4)</f>
        <v>12204479.3201</v>
      </c>
      <c r="F5" s="91">
        <f>SUM(F3:F4)</f>
        <v>175404</v>
      </c>
      <c r="G5" s="101" t="s">
        <v>4</v>
      </c>
      <c r="H5" s="101" t="s">
        <v>4</v>
      </c>
      <c r="I5" s="101" t="s">
        <v>4</v>
      </c>
      <c r="J5" s="101" t="s">
        <v>4</v>
      </c>
    </row>
    <row r="6" spans="1:11" ht="15" thickBot="1" x14ac:dyDescent="0.25">
      <c r="A6" s="175"/>
      <c r="B6" s="175"/>
      <c r="C6" s="175"/>
      <c r="D6" s="175"/>
      <c r="E6" s="175"/>
      <c r="F6" s="175"/>
      <c r="G6" s="175"/>
      <c r="H6" s="175"/>
      <c r="I6" s="153"/>
      <c r="J6" s="153"/>
    </row>
  </sheetData>
  <mergeCells count="3">
    <mergeCell ref="A1:J1"/>
    <mergeCell ref="A5:B5"/>
    <mergeCell ref="A6:H6"/>
  </mergeCells>
  <phoneticPr fontId="12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K12"/>
  <sheetViews>
    <sheetView zoomScale="85" workbookViewId="0">
      <selection sqref="A1:K3"/>
    </sheetView>
  </sheetViews>
  <sheetFormatPr defaultRowHeight="14.25" x14ac:dyDescent="0.2"/>
  <cols>
    <col min="1" max="1" width="4.42578125" style="30" customWidth="1"/>
    <col min="2" max="2" width="46.7109375" style="30" customWidth="1"/>
    <col min="3" max="4" width="14.7109375" style="29" customWidth="1"/>
    <col min="5" max="8" width="12.7109375" style="30" customWidth="1"/>
    <col min="9" max="9" width="16.140625" style="30" bestFit="1" customWidth="1"/>
    <col min="10" max="10" width="19.140625" style="30" customWidth="1"/>
    <col min="11" max="11" width="21.42578125" style="30" bestFit="1" customWidth="1"/>
    <col min="12" max="16384" width="9.140625" style="30"/>
  </cols>
  <sheetData>
    <row r="1" spans="1:11" s="46" customFormat="1" ht="16.5" thickBot="1" x14ac:dyDescent="0.25">
      <c r="A1" s="162" t="s">
        <v>135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1" s="22" customFormat="1" ht="15.75" customHeight="1" thickBot="1" x14ac:dyDescent="0.25">
      <c r="A2" s="169" t="s">
        <v>40</v>
      </c>
      <c r="B2" s="93"/>
      <c r="C2" s="94"/>
      <c r="D2" s="95"/>
      <c r="E2" s="171" t="s">
        <v>78</v>
      </c>
      <c r="F2" s="171"/>
      <c r="G2" s="171"/>
      <c r="H2" s="171"/>
      <c r="I2" s="171"/>
      <c r="J2" s="171"/>
      <c r="K2" s="171"/>
    </row>
    <row r="3" spans="1:11" s="22" customFormat="1" ht="51.75" thickBot="1" x14ac:dyDescent="0.25">
      <c r="A3" s="170"/>
      <c r="B3" s="96" t="s">
        <v>79</v>
      </c>
      <c r="C3" s="199" t="s">
        <v>80</v>
      </c>
      <c r="D3" s="199" t="s">
        <v>81</v>
      </c>
      <c r="E3" s="17" t="s">
        <v>82</v>
      </c>
      <c r="F3" s="17" t="s">
        <v>83</v>
      </c>
      <c r="G3" s="17" t="s">
        <v>84</v>
      </c>
      <c r="H3" s="17" t="s">
        <v>85</v>
      </c>
      <c r="I3" s="18" t="s">
        <v>86</v>
      </c>
      <c r="J3" s="18" t="s">
        <v>87</v>
      </c>
      <c r="K3" s="200" t="s">
        <v>88</v>
      </c>
    </row>
    <row r="4" spans="1:11" s="22" customFormat="1" collapsed="1" x14ac:dyDescent="0.2">
      <c r="A4" s="21">
        <v>1</v>
      </c>
      <c r="B4" s="26" t="s">
        <v>132</v>
      </c>
      <c r="C4" s="97">
        <v>38945</v>
      </c>
      <c r="D4" s="97">
        <v>39016</v>
      </c>
      <c r="E4" s="92">
        <v>-3.0371201016240135E-2</v>
      </c>
      <c r="F4" s="92">
        <v>-3.117179060566766E-2</v>
      </c>
      <c r="G4" s="92" t="s">
        <v>13</v>
      </c>
      <c r="H4" s="92">
        <v>-0.20581346976651482</v>
      </c>
      <c r="I4" s="92">
        <v>-0.1476912461426837</v>
      </c>
      <c r="J4" s="98">
        <v>-0.72078390737654474</v>
      </c>
      <c r="K4" s="109">
        <v>-9.3324730762086916E-2</v>
      </c>
    </row>
    <row r="5" spans="1:11" s="22" customFormat="1" collapsed="1" x14ac:dyDescent="0.2">
      <c r="A5" s="21">
        <v>2</v>
      </c>
      <c r="B5" s="26" t="s">
        <v>131</v>
      </c>
      <c r="C5" s="97">
        <v>40555</v>
      </c>
      <c r="D5" s="97">
        <v>40626</v>
      </c>
      <c r="E5" s="92">
        <v>-3.6791703439956414E-2</v>
      </c>
      <c r="F5" s="92">
        <v>-3.6383940807245052E-2</v>
      </c>
      <c r="G5" s="92">
        <v>-0.10329533249752643</v>
      </c>
      <c r="H5" s="92">
        <v>-6.5649155610473908E-2</v>
      </c>
      <c r="I5" s="92">
        <v>-6.2106278304436047E-2</v>
      </c>
      <c r="J5" s="98">
        <v>-0.35339449403740619</v>
      </c>
      <c r="K5" s="110">
        <v>-4.9374745014025612E-2</v>
      </c>
    </row>
    <row r="6" spans="1:11" s="22" customFormat="1" ht="15.75" collapsed="1" thickBot="1" x14ac:dyDescent="0.25">
      <c r="A6" s="154"/>
      <c r="B6" s="155" t="s">
        <v>89</v>
      </c>
      <c r="C6" s="156" t="s">
        <v>4</v>
      </c>
      <c r="D6" s="156" t="s">
        <v>4</v>
      </c>
      <c r="E6" s="157">
        <f>AVERAGE(E4:E5)</f>
        <v>-3.3581452228098274E-2</v>
      </c>
      <c r="F6" s="157">
        <f>AVERAGE(F4:F5)</f>
        <v>-3.3777865706456356E-2</v>
      </c>
      <c r="G6" s="157">
        <f>AVERAGE(G4:G5)</f>
        <v>-0.10329533249752643</v>
      </c>
      <c r="H6" s="157">
        <f>AVERAGE(H4:H5)</f>
        <v>-0.13573131268849437</v>
      </c>
      <c r="I6" s="157">
        <f>AVERAGE(I4:I5)</f>
        <v>-0.10489876222355987</v>
      </c>
      <c r="J6" s="156" t="s">
        <v>4</v>
      </c>
      <c r="K6" s="157">
        <f>AVERAGE(K4:K5)</f>
        <v>-7.1349737888056264E-2</v>
      </c>
    </row>
    <row r="7" spans="1:11" s="22" customFormat="1" hidden="1" x14ac:dyDescent="0.2">
      <c r="A7" s="178" t="s">
        <v>9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</row>
    <row r="8" spans="1:11" s="22" customFormat="1" ht="15" hidden="1" thickBot="1" x14ac:dyDescent="0.25">
      <c r="A8" s="177" t="s">
        <v>10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</row>
    <row r="9" spans="1:11" s="22" customFormat="1" ht="15.75" hidden="1" customHeight="1" x14ac:dyDescent="0.2">
      <c r="C9" s="59"/>
      <c r="D9" s="59"/>
    </row>
    <row r="10" spans="1:11" ht="15" thickBot="1" x14ac:dyDescent="0.25">
      <c r="A10" s="176"/>
      <c r="B10" s="176"/>
      <c r="C10" s="176"/>
      <c r="D10" s="176"/>
      <c r="E10" s="176"/>
      <c r="F10" s="176"/>
      <c r="G10" s="176"/>
      <c r="H10" s="176"/>
      <c r="I10" s="158"/>
      <c r="J10" s="158"/>
      <c r="K10" s="158"/>
    </row>
    <row r="11" spans="1:11" x14ac:dyDescent="0.2">
      <c r="B11" s="28"/>
      <c r="C11" s="99"/>
      <c r="E11" s="99"/>
    </row>
    <row r="12" spans="1:11" x14ac:dyDescent="0.2">
      <c r="E12" s="99"/>
      <c r="F12" s="99"/>
    </row>
  </sheetData>
  <mergeCells count="6">
    <mergeCell ref="A10:H10"/>
    <mergeCell ref="A8:K8"/>
    <mergeCell ref="A1:J1"/>
    <mergeCell ref="A2:A3"/>
    <mergeCell ref="E2:K2"/>
    <mergeCell ref="A7:K7"/>
  </mergeCells>
  <phoneticPr fontId="12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119"/>
  <sheetViews>
    <sheetView zoomScale="70" zoomScaleNormal="70" workbookViewId="0">
      <selection activeCell="D43" sqref="D43"/>
    </sheetView>
  </sheetViews>
  <sheetFormatPr defaultRowHeight="14.25" x14ac:dyDescent="0.2"/>
  <cols>
    <col min="1" max="1" width="4" style="20" customWidth="1"/>
    <col min="2" max="2" width="50.7109375" style="20" customWidth="1"/>
    <col min="3" max="3" width="24.7109375" style="20" customWidth="1"/>
    <col min="4" max="4" width="24.7109375" style="47" customWidth="1"/>
    <col min="5" max="7" width="24.7109375" style="20" customWidth="1"/>
    <col min="8" max="16384" width="9.140625" style="20"/>
  </cols>
  <sheetData>
    <row r="1" spans="1:8" s="28" customFormat="1" ht="16.5" thickBot="1" x14ac:dyDescent="0.25">
      <c r="A1" s="168" t="s">
        <v>136</v>
      </c>
      <c r="B1" s="168"/>
      <c r="C1" s="168"/>
      <c r="D1" s="168"/>
      <c r="E1" s="168"/>
      <c r="F1" s="168"/>
      <c r="G1" s="168"/>
    </row>
    <row r="2" spans="1:8" s="28" customFormat="1" ht="15.75" customHeight="1" thickBot="1" x14ac:dyDescent="0.25">
      <c r="A2" s="179" t="s">
        <v>40</v>
      </c>
      <c r="B2" s="82"/>
      <c r="C2" s="202" t="s">
        <v>93</v>
      </c>
      <c r="D2" s="203"/>
      <c r="E2" s="215" t="s">
        <v>137</v>
      </c>
      <c r="F2" s="215"/>
      <c r="G2" s="83"/>
    </row>
    <row r="3" spans="1:8" s="28" customFormat="1" ht="45.75" thickBot="1" x14ac:dyDescent="0.25">
      <c r="A3" s="170"/>
      <c r="B3" s="17" t="s">
        <v>79</v>
      </c>
      <c r="C3" s="96" t="s">
        <v>95</v>
      </c>
      <c r="D3" s="96" t="s">
        <v>96</v>
      </c>
      <c r="E3" s="96" t="s">
        <v>97</v>
      </c>
      <c r="F3" s="96" t="s">
        <v>96</v>
      </c>
      <c r="G3" s="18" t="s">
        <v>98</v>
      </c>
    </row>
    <row r="4" spans="1:8" s="28" customFormat="1" x14ac:dyDescent="0.2">
      <c r="A4" s="21">
        <v>1</v>
      </c>
      <c r="B4" s="35" t="s">
        <v>131</v>
      </c>
      <c r="C4" s="36">
        <v>-346.49828000000122</v>
      </c>
      <c r="D4" s="92">
        <v>-2.975174609399675E-2</v>
      </c>
      <c r="E4" s="37">
        <v>1268</v>
      </c>
      <c r="F4" s="92">
        <v>7.308862860831873E-3</v>
      </c>
      <c r="G4" s="38">
        <v>81.997535447753123</v>
      </c>
    </row>
    <row r="5" spans="1:8" s="28" customFormat="1" x14ac:dyDescent="0.2">
      <c r="A5" s="21">
        <v>2</v>
      </c>
      <c r="B5" s="35" t="s">
        <v>132</v>
      </c>
      <c r="C5" s="36">
        <v>-28.336220000000086</v>
      </c>
      <c r="D5" s="92">
        <v>-3.0371201016221504E-2</v>
      </c>
      <c r="E5" s="37">
        <v>0</v>
      </c>
      <c r="F5" s="92">
        <v>0</v>
      </c>
      <c r="G5" s="38">
        <v>0</v>
      </c>
    </row>
    <row r="6" spans="1:8" s="28" customFormat="1" ht="15.75" thickBot="1" x14ac:dyDescent="0.25">
      <c r="A6" s="104"/>
      <c r="B6" s="84" t="s">
        <v>99</v>
      </c>
      <c r="C6" s="85">
        <v>-374.8345000000013</v>
      </c>
      <c r="D6" s="89">
        <v>-2.979769050685958E-2</v>
      </c>
      <c r="E6" s="86">
        <v>1268</v>
      </c>
      <c r="F6" s="89">
        <v>7.281664905591032E-3</v>
      </c>
      <c r="G6" s="105">
        <v>81.997535447753123</v>
      </c>
    </row>
    <row r="7" spans="1:8" s="28" customFormat="1" ht="15" customHeight="1" thickBot="1" x14ac:dyDescent="0.25">
      <c r="A7" s="165"/>
      <c r="B7" s="165"/>
      <c r="C7" s="165"/>
      <c r="D7" s="165"/>
      <c r="E7" s="165"/>
      <c r="F7" s="165"/>
      <c r="G7" s="165"/>
      <c r="H7" s="7"/>
    </row>
    <row r="8" spans="1:8" s="28" customFormat="1" x14ac:dyDescent="0.2">
      <c r="D8" s="6"/>
    </row>
    <row r="9" spans="1:8" s="28" customFormat="1" x14ac:dyDescent="0.2">
      <c r="D9" s="6"/>
    </row>
    <row r="10" spans="1:8" s="28" customFormat="1" x14ac:dyDescent="0.2">
      <c r="D10" s="6"/>
    </row>
    <row r="11" spans="1:8" s="28" customFormat="1" x14ac:dyDescent="0.2">
      <c r="D11" s="6"/>
    </row>
    <row r="12" spans="1:8" s="28" customFormat="1" x14ac:dyDescent="0.2">
      <c r="D12" s="6"/>
    </row>
    <row r="13" spans="1:8" s="28" customFormat="1" x14ac:dyDescent="0.2">
      <c r="D13" s="6"/>
    </row>
    <row r="14" spans="1:8" s="28" customFormat="1" x14ac:dyDescent="0.2">
      <c r="D14" s="6"/>
    </row>
    <row r="15" spans="1:8" s="28" customFormat="1" x14ac:dyDescent="0.2">
      <c r="D15" s="6"/>
    </row>
    <row r="16" spans="1:8" s="28" customFormat="1" x14ac:dyDescent="0.2">
      <c r="D16" s="6"/>
    </row>
    <row r="17" spans="2:5" s="28" customFormat="1" x14ac:dyDescent="0.2">
      <c r="D17" s="6"/>
    </row>
    <row r="18" spans="2:5" s="28" customFormat="1" x14ac:dyDescent="0.2">
      <c r="D18" s="6"/>
    </row>
    <row r="19" spans="2:5" s="28" customFormat="1" x14ac:dyDescent="0.2">
      <c r="D19" s="6"/>
    </row>
    <row r="20" spans="2:5" s="28" customFormat="1" x14ac:dyDescent="0.2">
      <c r="D20" s="6"/>
    </row>
    <row r="21" spans="2:5" s="28" customFormat="1" x14ac:dyDescent="0.2">
      <c r="D21" s="6"/>
    </row>
    <row r="22" spans="2:5" s="28" customFormat="1" x14ac:dyDescent="0.2">
      <c r="D22" s="6"/>
    </row>
    <row r="23" spans="2:5" s="28" customFormat="1" x14ac:dyDescent="0.2">
      <c r="D23" s="6"/>
    </row>
    <row r="24" spans="2:5" s="28" customFormat="1" x14ac:dyDescent="0.2">
      <c r="D24" s="6"/>
    </row>
    <row r="25" spans="2:5" s="28" customFormat="1" x14ac:dyDescent="0.2">
      <c r="D25" s="6"/>
    </row>
    <row r="26" spans="2:5" s="28" customFormat="1" x14ac:dyDescent="0.2">
      <c r="D26" s="6"/>
    </row>
    <row r="27" spans="2:5" s="28" customFormat="1" x14ac:dyDescent="0.2">
      <c r="D27" s="6"/>
    </row>
    <row r="28" spans="2:5" s="28" customFormat="1" x14ac:dyDescent="0.2">
      <c r="D28" s="6"/>
    </row>
    <row r="29" spans="2:5" s="28" customFormat="1" ht="15" thickBot="1" x14ac:dyDescent="0.25">
      <c r="B29" s="73"/>
      <c r="C29" s="73"/>
      <c r="D29" s="74"/>
      <c r="E29" s="73"/>
    </row>
    <row r="30" spans="2:5" s="28" customFormat="1" x14ac:dyDescent="0.2"/>
    <row r="31" spans="2:5" s="28" customFormat="1" x14ac:dyDescent="0.2"/>
    <row r="32" spans="2:5" s="28" customFormat="1" x14ac:dyDescent="0.2"/>
    <row r="33" spans="2:6" s="28" customFormat="1" x14ac:dyDescent="0.2"/>
    <row r="34" spans="2:6" s="28" customFormat="1" ht="15" thickBot="1" x14ac:dyDescent="0.25"/>
    <row r="35" spans="2:6" s="28" customFormat="1" ht="30.75" thickBot="1" x14ac:dyDescent="0.25">
      <c r="B35" s="216" t="s">
        <v>79</v>
      </c>
      <c r="C35" s="205" t="s">
        <v>100</v>
      </c>
      <c r="D35" s="205" t="s">
        <v>101</v>
      </c>
      <c r="E35" s="205" t="s">
        <v>102</v>
      </c>
    </row>
    <row r="36" spans="2:6" s="28" customFormat="1" x14ac:dyDescent="0.2">
      <c r="B36" s="117" t="str">
        <f t="shared" ref="B36:D37" si="0">B4</f>
        <v>Іndeks Ukrainskoi Birzhi</v>
      </c>
      <c r="C36" s="118">
        <f t="shared" si="0"/>
        <v>-346.49828000000122</v>
      </c>
      <c r="D36" s="142">
        <f t="shared" si="0"/>
        <v>-2.975174609399675E-2</v>
      </c>
      <c r="E36" s="119">
        <f>G4</f>
        <v>81.997535447753123</v>
      </c>
    </row>
    <row r="37" spans="2:6" x14ac:dyDescent="0.2">
      <c r="B37" s="35" t="str">
        <f t="shared" si="0"/>
        <v>ТАSК Universal</v>
      </c>
      <c r="C37" s="36">
        <f t="shared" si="0"/>
        <v>-28.336220000000086</v>
      </c>
      <c r="D37" s="143">
        <f t="shared" si="0"/>
        <v>-3.0371201016221504E-2</v>
      </c>
      <c r="E37" s="38">
        <f>G5</f>
        <v>0</v>
      </c>
      <c r="F37" s="19"/>
    </row>
    <row r="38" spans="2:6" x14ac:dyDescent="0.2">
      <c r="B38" s="35"/>
      <c r="C38" s="36"/>
      <c r="D38" s="143"/>
      <c r="E38" s="38"/>
      <c r="F38" s="19"/>
    </row>
    <row r="39" spans="2:6" x14ac:dyDescent="0.2">
      <c r="B39" s="144"/>
      <c r="C39" s="145"/>
      <c r="D39" s="146"/>
      <c r="E39" s="147"/>
      <c r="F39" s="19"/>
    </row>
    <row r="40" spans="2:6" x14ac:dyDescent="0.2">
      <c r="B40" s="28"/>
      <c r="C40" s="148"/>
      <c r="D40" s="6"/>
      <c r="F40" s="19"/>
    </row>
    <row r="41" spans="2:6" x14ac:dyDescent="0.2">
      <c r="B41" s="28"/>
      <c r="C41" s="28"/>
      <c r="D41" s="6"/>
      <c r="F41" s="19"/>
    </row>
    <row r="42" spans="2:6" x14ac:dyDescent="0.2">
      <c r="B42" s="28"/>
      <c r="C42" s="28"/>
      <c r="D42" s="6"/>
      <c r="F42" s="19"/>
    </row>
    <row r="43" spans="2:6" x14ac:dyDescent="0.2">
      <c r="B43" s="28"/>
      <c r="C43" s="28"/>
      <c r="D43" s="6"/>
      <c r="F43" s="19"/>
    </row>
    <row r="44" spans="2:6" x14ac:dyDescent="0.2">
      <c r="B44" s="28"/>
      <c r="C44" s="28"/>
      <c r="D44" s="6"/>
      <c r="F44" s="19"/>
    </row>
    <row r="45" spans="2:6" x14ac:dyDescent="0.2">
      <c r="B45" s="28"/>
      <c r="C45" s="28"/>
      <c r="D45" s="6"/>
      <c r="F45" s="19"/>
    </row>
    <row r="46" spans="2:6" x14ac:dyDescent="0.2">
      <c r="B46" s="28"/>
      <c r="C46" s="28"/>
      <c r="D46" s="6"/>
      <c r="F46" s="19"/>
    </row>
    <row r="47" spans="2:6" x14ac:dyDescent="0.2">
      <c r="B47" s="28"/>
      <c r="C47" s="28"/>
      <c r="D47" s="6"/>
    </row>
    <row r="48" spans="2:6" x14ac:dyDescent="0.2">
      <c r="B48" s="28"/>
      <c r="C48" s="28"/>
      <c r="D48" s="6"/>
    </row>
    <row r="49" spans="2:4" x14ac:dyDescent="0.2">
      <c r="B49" s="28"/>
      <c r="C49" s="28"/>
      <c r="D49" s="6"/>
    </row>
    <row r="50" spans="2:4" x14ac:dyDescent="0.2">
      <c r="B50" s="28"/>
      <c r="C50" s="28"/>
      <c r="D50" s="6"/>
    </row>
    <row r="51" spans="2:4" x14ac:dyDescent="0.2">
      <c r="B51" s="28"/>
      <c r="C51" s="28"/>
      <c r="D51" s="6"/>
    </row>
    <row r="52" spans="2:4" x14ac:dyDescent="0.2">
      <c r="B52" s="28"/>
      <c r="C52" s="28"/>
      <c r="D52" s="6"/>
    </row>
    <row r="53" spans="2:4" x14ac:dyDescent="0.2">
      <c r="B53" s="28"/>
      <c r="C53" s="28"/>
      <c r="D53" s="6"/>
    </row>
    <row r="54" spans="2:4" x14ac:dyDescent="0.2">
      <c r="B54" s="28"/>
      <c r="C54" s="28"/>
      <c r="D54" s="6"/>
    </row>
    <row r="55" spans="2:4" x14ac:dyDescent="0.2">
      <c r="B55" s="28"/>
      <c r="C55" s="28"/>
      <c r="D55" s="6"/>
    </row>
    <row r="56" spans="2:4" x14ac:dyDescent="0.2">
      <c r="B56" s="28"/>
      <c r="C56" s="28"/>
      <c r="D56" s="6"/>
    </row>
    <row r="57" spans="2:4" x14ac:dyDescent="0.2">
      <c r="B57" s="28"/>
      <c r="C57" s="28"/>
      <c r="D57" s="6"/>
    </row>
    <row r="58" spans="2:4" x14ac:dyDescent="0.2">
      <c r="B58" s="28"/>
      <c r="C58" s="28"/>
      <c r="D58" s="6"/>
    </row>
    <row r="59" spans="2:4" x14ac:dyDescent="0.2">
      <c r="B59" s="28"/>
      <c r="C59" s="28"/>
      <c r="D59" s="6"/>
    </row>
    <row r="60" spans="2:4" x14ac:dyDescent="0.2">
      <c r="B60" s="28"/>
      <c r="C60" s="28"/>
      <c r="D60" s="6"/>
    </row>
    <row r="61" spans="2:4" x14ac:dyDescent="0.2">
      <c r="B61" s="28"/>
      <c r="C61" s="28"/>
      <c r="D61" s="6"/>
    </row>
    <row r="62" spans="2:4" x14ac:dyDescent="0.2">
      <c r="B62" s="28"/>
      <c r="C62" s="28"/>
      <c r="D62" s="6"/>
    </row>
    <row r="63" spans="2:4" x14ac:dyDescent="0.2">
      <c r="B63" s="28"/>
      <c r="C63" s="28"/>
      <c r="D63" s="6"/>
    </row>
    <row r="64" spans="2:4" x14ac:dyDescent="0.2">
      <c r="B64" s="28"/>
      <c r="C64" s="28"/>
      <c r="D64" s="6"/>
    </row>
    <row r="65" spans="2:4" x14ac:dyDescent="0.2">
      <c r="B65" s="28"/>
      <c r="C65" s="28"/>
      <c r="D65" s="6"/>
    </row>
    <row r="66" spans="2:4" x14ac:dyDescent="0.2">
      <c r="B66" s="28"/>
      <c r="C66" s="28"/>
      <c r="D66" s="6"/>
    </row>
    <row r="67" spans="2:4" x14ac:dyDescent="0.2">
      <c r="B67" s="28"/>
      <c r="C67" s="28"/>
      <c r="D67" s="6"/>
    </row>
    <row r="68" spans="2:4" x14ac:dyDescent="0.2">
      <c r="B68" s="28"/>
      <c r="C68" s="28"/>
      <c r="D68" s="6"/>
    </row>
    <row r="69" spans="2:4" x14ac:dyDescent="0.2">
      <c r="B69" s="28"/>
      <c r="C69" s="28"/>
      <c r="D69" s="6"/>
    </row>
    <row r="70" spans="2:4" x14ac:dyDescent="0.2">
      <c r="B70" s="28"/>
      <c r="C70" s="28"/>
      <c r="D70" s="6"/>
    </row>
    <row r="71" spans="2:4" x14ac:dyDescent="0.2">
      <c r="B71" s="28"/>
      <c r="C71" s="28"/>
      <c r="D71" s="6"/>
    </row>
    <row r="72" spans="2:4" x14ac:dyDescent="0.2">
      <c r="B72" s="28"/>
      <c r="C72" s="28"/>
      <c r="D72" s="6"/>
    </row>
    <row r="73" spans="2:4" x14ac:dyDescent="0.2">
      <c r="B73" s="28"/>
      <c r="C73" s="28"/>
      <c r="D73" s="6"/>
    </row>
    <row r="74" spans="2:4" x14ac:dyDescent="0.2">
      <c r="B74" s="28"/>
      <c r="C74" s="28"/>
      <c r="D74" s="6"/>
    </row>
    <row r="75" spans="2:4" x14ac:dyDescent="0.2">
      <c r="B75" s="28"/>
      <c r="C75" s="28"/>
      <c r="D75" s="6"/>
    </row>
    <row r="76" spans="2:4" x14ac:dyDescent="0.2">
      <c r="B76" s="28"/>
      <c r="C76" s="28"/>
      <c r="D76" s="6"/>
    </row>
    <row r="77" spans="2:4" x14ac:dyDescent="0.2">
      <c r="B77" s="28"/>
      <c r="C77" s="28"/>
      <c r="D77" s="6"/>
    </row>
    <row r="78" spans="2:4" x14ac:dyDescent="0.2">
      <c r="B78" s="28"/>
      <c r="C78" s="28"/>
      <c r="D78" s="6"/>
    </row>
    <row r="79" spans="2:4" x14ac:dyDescent="0.2">
      <c r="B79" s="28"/>
      <c r="C79" s="28"/>
      <c r="D79" s="6"/>
    </row>
    <row r="80" spans="2:4" x14ac:dyDescent="0.2">
      <c r="B80" s="28"/>
      <c r="C80" s="28"/>
      <c r="D80" s="6"/>
    </row>
    <row r="81" spans="2:4" x14ac:dyDescent="0.2">
      <c r="B81" s="28"/>
      <c r="C81" s="28"/>
      <c r="D81" s="6"/>
    </row>
    <row r="82" spans="2:4" x14ac:dyDescent="0.2">
      <c r="B82" s="28"/>
      <c r="C82" s="28"/>
      <c r="D82" s="6"/>
    </row>
    <row r="83" spans="2:4" x14ac:dyDescent="0.2">
      <c r="B83" s="28"/>
      <c r="C83" s="28"/>
      <c r="D83" s="6"/>
    </row>
    <row r="84" spans="2:4" x14ac:dyDescent="0.2">
      <c r="B84" s="28"/>
      <c r="C84" s="28"/>
      <c r="D84" s="6"/>
    </row>
    <row r="85" spans="2:4" x14ac:dyDescent="0.2">
      <c r="B85" s="28"/>
      <c r="C85" s="28"/>
      <c r="D85" s="6"/>
    </row>
    <row r="86" spans="2:4" x14ac:dyDescent="0.2">
      <c r="B86" s="28"/>
      <c r="C86" s="28"/>
      <c r="D86" s="6"/>
    </row>
    <row r="87" spans="2:4" x14ac:dyDescent="0.2">
      <c r="B87" s="28"/>
      <c r="C87" s="28"/>
      <c r="D87" s="6"/>
    </row>
    <row r="88" spans="2:4" x14ac:dyDescent="0.2">
      <c r="B88" s="28"/>
      <c r="C88" s="28"/>
      <c r="D88" s="6"/>
    </row>
    <row r="89" spans="2:4" x14ac:dyDescent="0.2">
      <c r="B89" s="28"/>
      <c r="C89" s="28"/>
      <c r="D89" s="6"/>
    </row>
    <row r="90" spans="2:4" x14ac:dyDescent="0.2">
      <c r="B90" s="28"/>
      <c r="C90" s="28"/>
      <c r="D90" s="6"/>
    </row>
    <row r="91" spans="2:4" x14ac:dyDescent="0.2">
      <c r="B91" s="28"/>
      <c r="C91" s="28"/>
      <c r="D91" s="6"/>
    </row>
    <row r="92" spans="2:4" x14ac:dyDescent="0.2">
      <c r="B92" s="28"/>
      <c r="C92" s="28"/>
      <c r="D92" s="6"/>
    </row>
    <row r="93" spans="2:4" x14ac:dyDescent="0.2">
      <c r="B93" s="28"/>
      <c r="C93" s="28"/>
      <c r="D93" s="6"/>
    </row>
    <row r="94" spans="2:4" x14ac:dyDescent="0.2">
      <c r="B94" s="28"/>
      <c r="C94" s="28"/>
      <c r="D94" s="6"/>
    </row>
    <row r="95" spans="2:4" x14ac:dyDescent="0.2">
      <c r="B95" s="28"/>
      <c r="C95" s="28"/>
      <c r="D95" s="6"/>
    </row>
    <row r="96" spans="2:4" x14ac:dyDescent="0.2">
      <c r="B96" s="28"/>
      <c r="C96" s="28"/>
      <c r="D96" s="6"/>
    </row>
    <row r="97" spans="2:4" x14ac:dyDescent="0.2">
      <c r="B97" s="28"/>
      <c r="C97" s="28"/>
      <c r="D97" s="6"/>
    </row>
    <row r="98" spans="2:4" x14ac:dyDescent="0.2">
      <c r="B98" s="28"/>
      <c r="C98" s="28"/>
      <c r="D98" s="6"/>
    </row>
    <row r="99" spans="2:4" x14ac:dyDescent="0.2">
      <c r="B99" s="28"/>
      <c r="C99" s="28"/>
      <c r="D99" s="6"/>
    </row>
    <row r="100" spans="2:4" x14ac:dyDescent="0.2">
      <c r="B100" s="28"/>
      <c r="C100" s="28"/>
      <c r="D100" s="6"/>
    </row>
    <row r="101" spans="2:4" x14ac:dyDescent="0.2">
      <c r="B101" s="28"/>
      <c r="C101" s="28"/>
      <c r="D101" s="6"/>
    </row>
    <row r="102" spans="2:4" x14ac:dyDescent="0.2">
      <c r="B102" s="28"/>
      <c r="C102" s="28"/>
      <c r="D102" s="6"/>
    </row>
    <row r="103" spans="2:4" x14ac:dyDescent="0.2">
      <c r="B103" s="28"/>
      <c r="C103" s="28"/>
      <c r="D103" s="6"/>
    </row>
    <row r="104" spans="2:4" x14ac:dyDescent="0.2">
      <c r="B104" s="28"/>
      <c r="C104" s="28"/>
      <c r="D104" s="6"/>
    </row>
    <row r="105" spans="2:4" x14ac:dyDescent="0.2">
      <c r="B105" s="28"/>
      <c r="C105" s="28"/>
      <c r="D105" s="6"/>
    </row>
    <row r="106" spans="2:4" x14ac:dyDescent="0.2">
      <c r="B106" s="28"/>
      <c r="C106" s="28"/>
      <c r="D106" s="6"/>
    </row>
    <row r="107" spans="2:4" x14ac:dyDescent="0.2">
      <c r="B107" s="28"/>
      <c r="C107" s="28"/>
      <c r="D107" s="6"/>
    </row>
    <row r="108" spans="2:4" x14ac:dyDescent="0.2">
      <c r="B108" s="28"/>
      <c r="C108" s="28"/>
      <c r="D108" s="6"/>
    </row>
    <row r="109" spans="2:4" x14ac:dyDescent="0.2">
      <c r="B109" s="28"/>
      <c r="C109" s="28"/>
      <c r="D109" s="6"/>
    </row>
    <row r="110" spans="2:4" x14ac:dyDescent="0.2">
      <c r="B110" s="28"/>
      <c r="C110" s="28"/>
      <c r="D110" s="6"/>
    </row>
    <row r="111" spans="2:4" x14ac:dyDescent="0.2">
      <c r="B111" s="28"/>
      <c r="C111" s="28"/>
      <c r="D111" s="6"/>
    </row>
    <row r="112" spans="2:4" x14ac:dyDescent="0.2">
      <c r="B112" s="28"/>
      <c r="C112" s="28"/>
      <c r="D112" s="6"/>
    </row>
    <row r="113" spans="2:4" x14ac:dyDescent="0.2">
      <c r="B113" s="28"/>
      <c r="C113" s="28"/>
      <c r="D113" s="6"/>
    </row>
    <row r="114" spans="2:4" x14ac:dyDescent="0.2">
      <c r="B114" s="28"/>
      <c r="C114" s="28"/>
      <c r="D114" s="6"/>
    </row>
    <row r="115" spans="2:4" x14ac:dyDescent="0.2">
      <c r="B115" s="28"/>
      <c r="C115" s="28"/>
      <c r="D115" s="6"/>
    </row>
    <row r="116" spans="2:4" x14ac:dyDescent="0.2">
      <c r="B116" s="28"/>
      <c r="C116" s="28"/>
      <c r="D116" s="6"/>
    </row>
    <row r="117" spans="2:4" x14ac:dyDescent="0.2">
      <c r="B117" s="28"/>
      <c r="C117" s="28"/>
      <c r="D117" s="6"/>
    </row>
    <row r="118" spans="2:4" x14ac:dyDescent="0.2">
      <c r="B118" s="28"/>
      <c r="C118" s="28"/>
      <c r="D118" s="6"/>
    </row>
    <row r="119" spans="2:4" x14ac:dyDescent="0.2">
      <c r="B119" s="28"/>
      <c r="C119" s="28"/>
      <c r="D119" s="6"/>
    </row>
  </sheetData>
  <mergeCells count="5">
    <mergeCell ref="A1:G1"/>
    <mergeCell ref="A7:G7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D14"/>
  <sheetViews>
    <sheetView tabSelected="1" zoomScale="85" workbookViewId="0">
      <selection activeCell="A15" sqref="A15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1" t="s">
        <v>79</v>
      </c>
      <c r="B1" s="62" t="s">
        <v>103</v>
      </c>
      <c r="C1" s="10"/>
      <c r="D1" s="10"/>
    </row>
    <row r="2" spans="1:4" ht="14.25" x14ac:dyDescent="0.2">
      <c r="A2" s="26" t="s">
        <v>131</v>
      </c>
      <c r="B2" s="127">
        <v>-3.6791703439956414E-2</v>
      </c>
      <c r="C2" s="10"/>
      <c r="D2" s="10"/>
    </row>
    <row r="3" spans="1:4" ht="14.25" x14ac:dyDescent="0.2">
      <c r="A3" s="26" t="s">
        <v>132</v>
      </c>
      <c r="B3" s="128">
        <v>-3.0371201016240135E-2</v>
      </c>
      <c r="C3" s="10"/>
      <c r="D3" s="10"/>
    </row>
    <row r="4" spans="1:4" ht="14.25" x14ac:dyDescent="0.2">
      <c r="A4" s="185" t="s">
        <v>104</v>
      </c>
      <c r="B4" s="128">
        <v>-3.3581452228098274E-2</v>
      </c>
      <c r="C4" s="10"/>
      <c r="D4" s="10"/>
    </row>
    <row r="5" spans="1:4" ht="14.25" x14ac:dyDescent="0.2">
      <c r="A5" s="185" t="s">
        <v>18</v>
      </c>
      <c r="B5" s="128">
        <v>-2.8538681214542727E-2</v>
      </c>
      <c r="C5" s="10"/>
      <c r="D5" s="10"/>
    </row>
    <row r="6" spans="1:4" ht="14.25" x14ac:dyDescent="0.2">
      <c r="A6" s="185" t="s">
        <v>17</v>
      </c>
      <c r="B6" s="128">
        <v>-5.5822283188536881E-3</v>
      </c>
      <c r="C6" s="10"/>
      <c r="D6" s="10"/>
    </row>
    <row r="7" spans="1:4" ht="14.25" x14ac:dyDescent="0.2">
      <c r="A7" s="185" t="s">
        <v>105</v>
      </c>
      <c r="B7" s="128">
        <v>5.6363415078182211E-2</v>
      </c>
      <c r="C7" s="10"/>
      <c r="D7" s="10"/>
    </row>
    <row r="8" spans="1:4" ht="14.25" x14ac:dyDescent="0.2">
      <c r="A8" s="185" t="s">
        <v>106</v>
      </c>
      <c r="B8" s="128">
        <v>4.1861497329644504E-2</v>
      </c>
      <c r="C8" s="10"/>
      <c r="D8" s="10"/>
    </row>
    <row r="9" spans="1:4" ht="14.25" x14ac:dyDescent="0.2">
      <c r="A9" s="185" t="s">
        <v>107</v>
      </c>
      <c r="B9" s="128">
        <v>1.4438356164383563E-2</v>
      </c>
      <c r="C9" s="10"/>
      <c r="D9" s="10"/>
    </row>
    <row r="10" spans="1:4" ht="15" thickBot="1" x14ac:dyDescent="0.25">
      <c r="A10" s="212" t="s">
        <v>108</v>
      </c>
      <c r="B10" s="129">
        <v>3.5762781847481717E-2</v>
      </c>
      <c r="C10" s="10"/>
      <c r="D10" s="10"/>
    </row>
    <row r="11" spans="1:4" x14ac:dyDescent="0.2">
      <c r="C11" s="10"/>
      <c r="D11" s="10"/>
    </row>
    <row r="12" spans="1:4" x14ac:dyDescent="0.2">
      <c r="A12" s="10"/>
      <c r="B12" s="10"/>
      <c r="C12" s="10"/>
      <c r="D12" s="10"/>
    </row>
    <row r="13" spans="1:4" x14ac:dyDescent="0.2">
      <c r="B13" s="10"/>
      <c r="C13" s="10"/>
      <c r="D13" s="10"/>
    </row>
    <row r="14" spans="1:4" x14ac:dyDescent="0.2">
      <c r="C14" s="10"/>
    </row>
  </sheetData>
  <autoFilter ref="A1:B1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I34"/>
  <sheetViews>
    <sheetView zoomScale="80" zoomScaleNormal="40" workbookViewId="0">
      <selection activeCell="G27" sqref="G27"/>
    </sheetView>
  </sheetViews>
  <sheetFormatPr defaultRowHeight="14.25" x14ac:dyDescent="0.2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 x14ac:dyDescent="0.25">
      <c r="A1" s="162" t="s">
        <v>39</v>
      </c>
      <c r="B1" s="162"/>
      <c r="C1" s="162"/>
      <c r="D1" s="162"/>
      <c r="E1" s="162"/>
      <c r="F1" s="162"/>
      <c r="G1" s="162"/>
      <c r="H1" s="162"/>
      <c r="I1" s="13"/>
    </row>
    <row r="2" spans="1:9" ht="30.75" thickBot="1" x14ac:dyDescent="0.25">
      <c r="A2" s="15" t="s">
        <v>40</v>
      </c>
      <c r="B2" s="16" t="s">
        <v>41</v>
      </c>
      <c r="C2" s="17" t="s">
        <v>42</v>
      </c>
      <c r="D2" s="17" t="s">
        <v>43</v>
      </c>
      <c r="E2" s="17" t="s">
        <v>44</v>
      </c>
      <c r="F2" s="17" t="s">
        <v>45</v>
      </c>
      <c r="G2" s="17" t="s">
        <v>46</v>
      </c>
      <c r="H2" s="18" t="s">
        <v>47</v>
      </c>
      <c r="I2" s="19"/>
    </row>
    <row r="3" spans="1:9" x14ac:dyDescent="0.2">
      <c r="A3" s="21">
        <v>1</v>
      </c>
      <c r="B3" s="192" t="s">
        <v>48</v>
      </c>
      <c r="C3" s="76">
        <v>29702147.309999999</v>
      </c>
      <c r="D3" s="77">
        <v>47199</v>
      </c>
      <c r="E3" s="76">
        <v>629.29611453632492</v>
      </c>
      <c r="F3" s="77">
        <v>100</v>
      </c>
      <c r="G3" s="193" t="s">
        <v>67</v>
      </c>
      <c r="H3" s="78" t="s">
        <v>7</v>
      </c>
      <c r="I3" s="19"/>
    </row>
    <row r="4" spans="1:9" x14ac:dyDescent="0.2">
      <c r="A4" s="21">
        <v>2</v>
      </c>
      <c r="B4" s="192" t="s">
        <v>49</v>
      </c>
      <c r="C4" s="76">
        <v>10021414.359999999</v>
      </c>
      <c r="D4" s="77">
        <v>6983221</v>
      </c>
      <c r="E4" s="76">
        <v>1.435070486814036</v>
      </c>
      <c r="F4" s="77">
        <v>1</v>
      </c>
      <c r="G4" s="192" t="s">
        <v>68</v>
      </c>
      <c r="H4" s="78" t="s">
        <v>3</v>
      </c>
      <c r="I4" s="19"/>
    </row>
    <row r="5" spans="1:9" ht="14.25" customHeight="1" x14ac:dyDescent="0.2">
      <c r="A5" s="21">
        <v>3</v>
      </c>
      <c r="B5" s="192" t="s">
        <v>50</v>
      </c>
      <c r="C5" s="76">
        <v>7634654.4299999997</v>
      </c>
      <c r="D5" s="77">
        <v>2094</v>
      </c>
      <c r="E5" s="76">
        <v>3645.9667765042977</v>
      </c>
      <c r="F5" s="77">
        <v>1000</v>
      </c>
      <c r="G5" s="194" t="s">
        <v>69</v>
      </c>
      <c r="H5" s="78" t="s">
        <v>1</v>
      </c>
      <c r="I5" s="19"/>
    </row>
    <row r="6" spans="1:9" x14ac:dyDescent="0.2">
      <c r="A6" s="21">
        <v>4</v>
      </c>
      <c r="B6" s="192" t="s">
        <v>51</v>
      </c>
      <c r="C6" s="76">
        <v>6157082.5</v>
      </c>
      <c r="D6" s="77">
        <v>1578</v>
      </c>
      <c r="E6" s="76">
        <v>3901.826679340938</v>
      </c>
      <c r="F6" s="77">
        <v>1000</v>
      </c>
      <c r="G6" s="192" t="s">
        <v>68</v>
      </c>
      <c r="H6" s="78" t="s">
        <v>3</v>
      </c>
      <c r="I6" s="19"/>
    </row>
    <row r="7" spans="1:9" ht="14.25" customHeight="1" x14ac:dyDescent="0.2">
      <c r="A7" s="21">
        <v>5</v>
      </c>
      <c r="B7" s="192" t="s">
        <v>63</v>
      </c>
      <c r="C7" s="76">
        <v>5033225.7001</v>
      </c>
      <c r="D7" s="77">
        <v>3571</v>
      </c>
      <c r="E7" s="76">
        <v>1409.472332707925</v>
      </c>
      <c r="F7" s="77">
        <v>1000</v>
      </c>
      <c r="G7" s="192" t="s">
        <v>70</v>
      </c>
      <c r="H7" s="78" t="s">
        <v>8</v>
      </c>
      <c r="I7" s="19"/>
    </row>
    <row r="8" spans="1:9" x14ac:dyDescent="0.2">
      <c r="A8" s="21">
        <v>6</v>
      </c>
      <c r="B8" s="192" t="s">
        <v>64</v>
      </c>
      <c r="C8" s="76">
        <v>4931344.97</v>
      </c>
      <c r="D8" s="77">
        <v>4206</v>
      </c>
      <c r="E8" s="76">
        <v>1172.4548193057535</v>
      </c>
      <c r="F8" s="77">
        <v>1000</v>
      </c>
      <c r="G8" s="193" t="s">
        <v>67</v>
      </c>
      <c r="H8" s="78" t="s">
        <v>7</v>
      </c>
      <c r="I8" s="19"/>
    </row>
    <row r="9" spans="1:9" x14ac:dyDescent="0.2">
      <c r="A9" s="21">
        <v>7</v>
      </c>
      <c r="B9" s="192" t="s">
        <v>52</v>
      </c>
      <c r="C9" s="76">
        <v>4316349.41</v>
      </c>
      <c r="D9" s="77">
        <v>1256</v>
      </c>
      <c r="E9" s="76">
        <v>3436.5839251592356</v>
      </c>
      <c r="F9" s="77">
        <v>1000</v>
      </c>
      <c r="G9" s="195" t="s">
        <v>71</v>
      </c>
      <c r="H9" s="78" t="s">
        <v>5</v>
      </c>
      <c r="I9" s="19"/>
    </row>
    <row r="10" spans="1:9" x14ac:dyDescent="0.2">
      <c r="A10" s="21">
        <v>8</v>
      </c>
      <c r="B10" s="192" t="s">
        <v>53</v>
      </c>
      <c r="C10" s="76">
        <v>3427695.26</v>
      </c>
      <c r="D10" s="77">
        <v>678</v>
      </c>
      <c r="E10" s="76">
        <v>5055.5977286135694</v>
      </c>
      <c r="F10" s="77">
        <v>1000</v>
      </c>
      <c r="G10" s="195" t="s">
        <v>71</v>
      </c>
      <c r="H10" s="78" t="s">
        <v>5</v>
      </c>
      <c r="I10" s="19"/>
    </row>
    <row r="11" spans="1:9" x14ac:dyDescent="0.2">
      <c r="A11" s="21">
        <v>9</v>
      </c>
      <c r="B11" s="192" t="s">
        <v>54</v>
      </c>
      <c r="C11" s="76">
        <v>2465024.23</v>
      </c>
      <c r="D11" s="77">
        <v>10300</v>
      </c>
      <c r="E11" s="76">
        <v>239.32274077669902</v>
      </c>
      <c r="F11" s="77">
        <v>100</v>
      </c>
      <c r="G11" s="193" t="s">
        <v>67</v>
      </c>
      <c r="H11" s="78" t="s">
        <v>7</v>
      </c>
      <c r="I11" s="19"/>
    </row>
    <row r="12" spans="1:9" x14ac:dyDescent="0.2">
      <c r="A12" s="21">
        <v>10</v>
      </c>
      <c r="B12" s="192" t="s">
        <v>55</v>
      </c>
      <c r="C12" s="76">
        <v>1787155.86</v>
      </c>
      <c r="D12" s="77">
        <v>27043</v>
      </c>
      <c r="E12" s="76">
        <v>66.085710165292312</v>
      </c>
      <c r="F12" s="77">
        <v>100</v>
      </c>
      <c r="G12" s="192" t="s">
        <v>72</v>
      </c>
      <c r="H12" s="78" t="s">
        <v>14</v>
      </c>
      <c r="I12" s="19"/>
    </row>
    <row r="13" spans="1:9" x14ac:dyDescent="0.2">
      <c r="A13" s="21">
        <v>11</v>
      </c>
      <c r="B13" s="192" t="s">
        <v>61</v>
      </c>
      <c r="C13" s="76">
        <v>1744104.51</v>
      </c>
      <c r="D13" s="77">
        <v>1350</v>
      </c>
      <c r="E13" s="76">
        <v>1291.9292666666668</v>
      </c>
      <c r="F13" s="77">
        <v>1000</v>
      </c>
      <c r="G13" s="196" t="s">
        <v>73</v>
      </c>
      <c r="H13" s="78" t="s">
        <v>6</v>
      </c>
      <c r="I13" s="19"/>
    </row>
    <row r="14" spans="1:9" x14ac:dyDescent="0.2">
      <c r="A14" s="21">
        <v>12</v>
      </c>
      <c r="B14" s="192" t="s">
        <v>62</v>
      </c>
      <c r="C14" s="76">
        <v>1665646.37</v>
      </c>
      <c r="D14" s="77">
        <v>578</v>
      </c>
      <c r="E14" s="76">
        <v>2881.7411245674743</v>
      </c>
      <c r="F14" s="77">
        <v>1000</v>
      </c>
      <c r="G14" s="194" t="s">
        <v>69</v>
      </c>
      <c r="H14" s="78" t="s">
        <v>1</v>
      </c>
      <c r="I14" s="19"/>
    </row>
    <row r="15" spans="1:9" x14ac:dyDescent="0.2">
      <c r="A15" s="21">
        <v>13</v>
      </c>
      <c r="B15" s="192" t="s">
        <v>56</v>
      </c>
      <c r="C15" s="76">
        <v>1312831.1299999999</v>
      </c>
      <c r="D15" s="77">
        <v>1778</v>
      </c>
      <c r="E15" s="76">
        <v>738.37521372328456</v>
      </c>
      <c r="F15" s="77">
        <v>1000</v>
      </c>
      <c r="G15" s="194" t="s">
        <v>69</v>
      </c>
      <c r="H15" s="78" t="s">
        <v>1</v>
      </c>
      <c r="I15" s="19"/>
    </row>
    <row r="16" spans="1:9" x14ac:dyDescent="0.2">
      <c r="A16" s="21">
        <v>14</v>
      </c>
      <c r="B16" s="192" t="s">
        <v>57</v>
      </c>
      <c r="C16" s="76">
        <v>1205849.1399999999</v>
      </c>
      <c r="D16" s="77">
        <v>379</v>
      </c>
      <c r="E16" s="76">
        <v>3181.66</v>
      </c>
      <c r="F16" s="77">
        <v>1000</v>
      </c>
      <c r="G16" s="194" t="s">
        <v>69</v>
      </c>
      <c r="H16" s="78" t="s">
        <v>1</v>
      </c>
      <c r="I16" s="19"/>
    </row>
    <row r="17" spans="1:9" x14ac:dyDescent="0.2">
      <c r="A17" s="21">
        <v>15</v>
      </c>
      <c r="B17" s="192" t="s">
        <v>58</v>
      </c>
      <c r="C17" s="76">
        <v>1085494.43</v>
      </c>
      <c r="D17" s="77">
        <v>953</v>
      </c>
      <c r="E17" s="76">
        <v>1139.0287827911857</v>
      </c>
      <c r="F17" s="77">
        <v>1000</v>
      </c>
      <c r="G17" s="196" t="s">
        <v>74</v>
      </c>
      <c r="H17" s="78" t="s">
        <v>0</v>
      </c>
      <c r="I17" s="19"/>
    </row>
    <row r="18" spans="1:9" x14ac:dyDescent="0.2">
      <c r="A18" s="21">
        <v>16</v>
      </c>
      <c r="B18" s="192" t="s">
        <v>59</v>
      </c>
      <c r="C18" s="76">
        <v>763586.41</v>
      </c>
      <c r="D18" s="77">
        <v>7524</v>
      </c>
      <c r="E18" s="76">
        <v>101.48676368952685</v>
      </c>
      <c r="F18" s="77">
        <v>100</v>
      </c>
      <c r="G18" s="196" t="s">
        <v>75</v>
      </c>
      <c r="H18" s="78" t="s">
        <v>11</v>
      </c>
      <c r="I18" s="19"/>
    </row>
    <row r="19" spans="1:9" x14ac:dyDescent="0.2">
      <c r="A19" s="21">
        <v>17</v>
      </c>
      <c r="B19" s="192" t="s">
        <v>60</v>
      </c>
      <c r="C19" s="76">
        <v>323481.45990000002</v>
      </c>
      <c r="D19" s="77">
        <v>8840</v>
      </c>
      <c r="E19" s="76">
        <v>36.592925328054299</v>
      </c>
      <c r="F19" s="77">
        <v>100</v>
      </c>
      <c r="G19" s="192" t="s">
        <v>76</v>
      </c>
      <c r="H19" s="78" t="s">
        <v>12</v>
      </c>
      <c r="I19" s="19"/>
    </row>
    <row r="20" spans="1:9" ht="15" customHeight="1" thickBot="1" x14ac:dyDescent="0.25">
      <c r="A20" s="163" t="s">
        <v>99</v>
      </c>
      <c r="B20" s="164"/>
      <c r="C20" s="90">
        <f>SUM(C3:C19)</f>
        <v>83577087.480000019</v>
      </c>
      <c r="D20" s="91">
        <f>SUM(D3:D19)</f>
        <v>7102548</v>
      </c>
      <c r="E20" s="52" t="s">
        <v>4</v>
      </c>
      <c r="F20" s="52" t="s">
        <v>4</v>
      </c>
      <c r="G20" s="52" t="s">
        <v>4</v>
      </c>
      <c r="H20" s="52" t="s">
        <v>4</v>
      </c>
    </row>
    <row r="21" spans="1:9" ht="15" customHeight="1" x14ac:dyDescent="0.2">
      <c r="A21" s="166" t="s">
        <v>65</v>
      </c>
      <c r="B21" s="166"/>
      <c r="C21" s="166"/>
      <c r="D21" s="166"/>
      <c r="E21" s="166"/>
      <c r="F21" s="166"/>
      <c r="G21" s="166"/>
      <c r="H21" s="166"/>
    </row>
    <row r="22" spans="1:9" ht="15" customHeight="1" thickBot="1" x14ac:dyDescent="0.25">
      <c r="A22" s="165"/>
      <c r="B22" s="165"/>
      <c r="C22" s="165"/>
      <c r="D22" s="165"/>
      <c r="E22" s="165"/>
      <c r="F22" s="165"/>
      <c r="G22" s="165"/>
      <c r="H22" s="165"/>
    </row>
    <row r="24" spans="1:9" x14ac:dyDescent="0.2">
      <c r="B24" s="20" t="s">
        <v>66</v>
      </c>
      <c r="C24" s="23">
        <f>C20-SUM(C3:C13)</f>
        <v>6356888.9399000108</v>
      </c>
      <c r="D24" s="116">
        <f>C24/$C$20</f>
        <v>7.6060187445766314E-2</v>
      </c>
    </row>
    <row r="25" spans="1:9" x14ac:dyDescent="0.2">
      <c r="B25" s="75" t="str">
        <f t="shared" ref="B25:C33" si="0">B3</f>
        <v>КІNТО-Klasychnyi</v>
      </c>
      <c r="C25" s="76">
        <f t="shared" si="0"/>
        <v>29702147.309999999</v>
      </c>
      <c r="D25" s="116">
        <f>C25/$C$20</f>
        <v>0.35538624526856977</v>
      </c>
      <c r="H25" s="19"/>
    </row>
    <row r="26" spans="1:9" x14ac:dyDescent="0.2">
      <c r="B26" s="75" t="str">
        <f t="shared" si="0"/>
        <v>OTP Fond Aktsii</v>
      </c>
      <c r="C26" s="76">
        <f t="shared" si="0"/>
        <v>10021414.359999999</v>
      </c>
      <c r="D26" s="116">
        <f t="shared" ref="D26:D34" si="1">C26/$C$20</f>
        <v>0.11990624059971128</v>
      </c>
      <c r="H26" s="19"/>
    </row>
    <row r="27" spans="1:9" x14ac:dyDescent="0.2">
      <c r="B27" s="75" t="str">
        <f t="shared" si="0"/>
        <v>UNIVER.UA/Myhailo Hrushevskyi: Fond Derzhavnykh Paperiv</v>
      </c>
      <c r="C27" s="76">
        <f t="shared" si="0"/>
        <v>7634654.4299999997</v>
      </c>
      <c r="D27" s="116">
        <f t="shared" si="1"/>
        <v>9.1348653802119761E-2</v>
      </c>
      <c r="H27" s="19"/>
    </row>
    <row r="28" spans="1:9" x14ac:dyDescent="0.2">
      <c r="B28" s="75" t="str">
        <f t="shared" si="0"/>
        <v>OTP Klasychnyi'</v>
      </c>
      <c r="C28" s="76">
        <f t="shared" si="0"/>
        <v>6157082.5</v>
      </c>
      <c r="D28" s="116">
        <f t="shared" si="1"/>
        <v>7.3669503037819883E-2</v>
      </c>
      <c r="H28" s="19"/>
    </row>
    <row r="29" spans="1:9" x14ac:dyDescent="0.2">
      <c r="B29" s="75" t="str">
        <f t="shared" si="0"/>
        <v>Sofiivskyi</v>
      </c>
      <c r="C29" s="76">
        <f t="shared" si="0"/>
        <v>5033225.7001</v>
      </c>
      <c r="D29" s="116">
        <f t="shared" si="1"/>
        <v>6.0222554432809709E-2</v>
      </c>
      <c r="H29" s="19"/>
    </row>
    <row r="30" spans="1:9" x14ac:dyDescent="0.2">
      <c r="B30" s="75" t="str">
        <f t="shared" si="0"/>
        <v>КІNTO-Ekviti</v>
      </c>
      <c r="C30" s="76">
        <f t="shared" si="0"/>
        <v>4931344.97</v>
      </c>
      <c r="D30" s="116">
        <f t="shared" si="1"/>
        <v>5.9003551316382852E-2</v>
      </c>
      <c r="H30" s="19"/>
    </row>
    <row r="31" spans="1:9" x14ac:dyDescent="0.2">
      <c r="B31" s="75" t="str">
        <f t="shared" si="0"/>
        <v>Altus – Depozyt</v>
      </c>
      <c r="C31" s="76">
        <f t="shared" si="0"/>
        <v>4316349.41</v>
      </c>
      <c r="D31" s="116">
        <f t="shared" si="1"/>
        <v>5.1645128349715484E-2</v>
      </c>
      <c r="H31" s="19"/>
    </row>
    <row r="32" spans="1:9" x14ac:dyDescent="0.2">
      <c r="B32" s="75" t="str">
        <f t="shared" si="0"/>
        <v>Altus – Zbalansovanyi</v>
      </c>
      <c r="C32" s="76">
        <f t="shared" si="0"/>
        <v>3427695.26</v>
      </c>
      <c r="D32" s="116">
        <f t="shared" si="1"/>
        <v>4.1012379868109745E-2</v>
      </c>
      <c r="H32" s="19"/>
    </row>
    <row r="33" spans="2:4" x14ac:dyDescent="0.2">
      <c r="B33" s="75" t="str">
        <f t="shared" si="0"/>
        <v>KINTO-Kaznacheiskyi</v>
      </c>
      <c r="C33" s="76">
        <f t="shared" si="0"/>
        <v>2465024.23</v>
      </c>
      <c r="D33" s="116">
        <f t="shared" si="1"/>
        <v>2.9494019285966143E-2</v>
      </c>
    </row>
    <row r="34" spans="2:4" x14ac:dyDescent="0.2">
      <c r="B34" s="75" t="str">
        <f>B13</f>
        <v>VSI</v>
      </c>
      <c r="C34" s="76">
        <f>C13</f>
        <v>1744104.51</v>
      </c>
      <c r="D34" s="116">
        <f t="shared" si="1"/>
        <v>2.086821355694363E-2</v>
      </c>
    </row>
  </sheetData>
  <mergeCells count="4">
    <mergeCell ref="A1:H1"/>
    <mergeCell ref="A20:B20"/>
    <mergeCell ref="A22:H22"/>
    <mergeCell ref="A21:H21"/>
  </mergeCells>
  <phoneticPr fontId="12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L62"/>
  <sheetViews>
    <sheetView zoomScale="80" zoomScaleNormal="80" workbookViewId="0">
      <selection activeCell="D33" sqref="D33"/>
    </sheetView>
  </sheetViews>
  <sheetFormatPr defaultRowHeight="14.25" x14ac:dyDescent="0.2"/>
  <cols>
    <col min="1" max="1" width="4.28515625" style="31" customWidth="1"/>
    <col min="2" max="2" width="61.7109375" style="31" bestFit="1" customWidth="1"/>
    <col min="3" max="4" width="14.7109375" style="32" customWidth="1"/>
    <col min="5" max="8" width="12.7109375" style="33" customWidth="1"/>
    <col min="9" max="9" width="16.140625" style="31" bestFit="1" customWidth="1"/>
    <col min="10" max="10" width="18.5703125" style="31" customWidth="1"/>
    <col min="11" max="11" width="20.7109375" style="31" customWidth="1"/>
    <col min="12" max="16384" width="9.140625" style="31"/>
  </cols>
  <sheetData>
    <row r="1" spans="1:11" s="14" customFormat="1" ht="16.5" thickBot="1" x14ac:dyDescent="0.25">
      <c r="A1" s="168" t="s">
        <v>77</v>
      </c>
      <c r="B1" s="168"/>
      <c r="C1" s="168"/>
      <c r="D1" s="168"/>
      <c r="E1" s="168"/>
      <c r="F1" s="168"/>
      <c r="G1" s="168"/>
      <c r="H1" s="168"/>
      <c r="I1" s="168"/>
      <c r="J1" s="197"/>
    </row>
    <row r="2" spans="1:11" s="20" customFormat="1" ht="15.75" customHeight="1" thickBot="1" x14ac:dyDescent="0.25">
      <c r="A2" s="169" t="s">
        <v>40</v>
      </c>
      <c r="B2" s="93"/>
      <c r="C2" s="94"/>
      <c r="D2" s="95"/>
      <c r="E2" s="171" t="s">
        <v>78</v>
      </c>
      <c r="F2" s="171"/>
      <c r="G2" s="171"/>
      <c r="H2" s="171"/>
      <c r="I2" s="171"/>
      <c r="J2" s="171"/>
      <c r="K2" s="171"/>
    </row>
    <row r="3" spans="1:11" s="22" customFormat="1" ht="51.75" thickBot="1" x14ac:dyDescent="0.25">
      <c r="A3" s="170"/>
      <c r="B3" s="198" t="s">
        <v>79</v>
      </c>
      <c r="C3" s="199" t="s">
        <v>80</v>
      </c>
      <c r="D3" s="199" t="s">
        <v>81</v>
      </c>
      <c r="E3" s="17" t="s">
        <v>82</v>
      </c>
      <c r="F3" s="17" t="s">
        <v>83</v>
      </c>
      <c r="G3" s="17" t="s">
        <v>84</v>
      </c>
      <c r="H3" s="17" t="s">
        <v>85</v>
      </c>
      <c r="I3" s="18" t="s">
        <v>86</v>
      </c>
      <c r="J3" s="18" t="s">
        <v>87</v>
      </c>
      <c r="K3" s="200" t="s">
        <v>88</v>
      </c>
    </row>
    <row r="4" spans="1:11" s="20" customFormat="1" collapsed="1" x14ac:dyDescent="0.2">
      <c r="A4" s="21">
        <v>1</v>
      </c>
      <c r="B4" s="185" t="s">
        <v>48</v>
      </c>
      <c r="C4" s="135">
        <v>38118</v>
      </c>
      <c r="D4" s="135">
        <v>38182</v>
      </c>
      <c r="E4" s="136">
        <v>-1.7384609568416698E-2</v>
      </c>
      <c r="F4" s="136">
        <v>-1.5816140572560311E-2</v>
      </c>
      <c r="G4" s="136">
        <v>-1.0386705794610429E-2</v>
      </c>
      <c r="H4" s="136">
        <v>-1.2242851646564468E-2</v>
      </c>
      <c r="I4" s="136" t="s">
        <v>13</v>
      </c>
      <c r="J4" s="137">
        <v>5.2929611453630541</v>
      </c>
      <c r="K4" s="109">
        <v>0.12768910578739145</v>
      </c>
    </row>
    <row r="5" spans="1:11" s="20" customFormat="1" collapsed="1" x14ac:dyDescent="0.2">
      <c r="A5" s="21">
        <v>2</v>
      </c>
      <c r="B5" s="185" t="s">
        <v>53</v>
      </c>
      <c r="C5" s="135">
        <v>38828</v>
      </c>
      <c r="D5" s="135">
        <v>39028</v>
      </c>
      <c r="E5" s="136">
        <v>9.9033182628387451E-3</v>
      </c>
      <c r="F5" s="136">
        <v>1.9743838220493526E-2</v>
      </c>
      <c r="G5" s="136">
        <v>6.2966294268156808E-2</v>
      </c>
      <c r="H5" s="136">
        <v>0.1077697149736252</v>
      </c>
      <c r="I5" s="136">
        <v>9.4615977434450826E-2</v>
      </c>
      <c r="J5" s="137">
        <v>4.0555977286136882</v>
      </c>
      <c r="K5" s="110">
        <v>0.13287507557231204</v>
      </c>
    </row>
    <row r="6" spans="1:11" s="20" customFormat="1" collapsed="1" x14ac:dyDescent="0.2">
      <c r="A6" s="21">
        <v>3</v>
      </c>
      <c r="B6" s="185" t="s">
        <v>62</v>
      </c>
      <c r="C6" s="135">
        <v>38919</v>
      </c>
      <c r="D6" s="135">
        <v>39092</v>
      </c>
      <c r="E6" s="136">
        <v>5.9633254197459795E-3</v>
      </c>
      <c r="F6" s="136">
        <v>2.0447918638182294E-3</v>
      </c>
      <c r="G6" s="136">
        <v>-3.964060266658076E-3</v>
      </c>
      <c r="H6" s="136">
        <v>5.0625063068737708E-2</v>
      </c>
      <c r="I6" s="136">
        <v>2.8699885582699425E-2</v>
      </c>
      <c r="J6" s="137">
        <v>1.8817411245675513</v>
      </c>
      <c r="K6" s="110">
        <v>8.610585150515937E-2</v>
      </c>
    </row>
    <row r="7" spans="1:11" s="20" customFormat="1" collapsed="1" x14ac:dyDescent="0.2">
      <c r="A7" s="21">
        <v>4</v>
      </c>
      <c r="B7" s="185" t="s">
        <v>56</v>
      </c>
      <c r="C7" s="135">
        <v>38919</v>
      </c>
      <c r="D7" s="135">
        <v>39092</v>
      </c>
      <c r="E7" s="136">
        <v>-5.7830878256815987E-3</v>
      </c>
      <c r="F7" s="136">
        <v>-5.7038086415466149E-2</v>
      </c>
      <c r="G7" s="136">
        <v>-0.1073893626075213</v>
      </c>
      <c r="H7" s="136">
        <v>-0.14662753209822954</v>
      </c>
      <c r="I7" s="136">
        <v>-0.15024497403464354</v>
      </c>
      <c r="J7" s="137">
        <v>-0.26162478627670127</v>
      </c>
      <c r="K7" s="110">
        <v>-2.3392285140144242E-2</v>
      </c>
    </row>
    <row r="8" spans="1:11" s="20" customFormat="1" collapsed="1" x14ac:dyDescent="0.2">
      <c r="A8" s="21">
        <v>5</v>
      </c>
      <c r="B8" s="185" t="s">
        <v>60</v>
      </c>
      <c r="C8" s="135">
        <v>38968</v>
      </c>
      <c r="D8" s="135">
        <v>39140</v>
      </c>
      <c r="E8" s="136">
        <v>-0.25793637235888589</v>
      </c>
      <c r="F8" s="136">
        <v>-0.26230409893085704</v>
      </c>
      <c r="G8" s="136">
        <v>-0.26694389188013812</v>
      </c>
      <c r="H8" s="136">
        <v>-0.27813433520152531</v>
      </c>
      <c r="I8" s="136">
        <v>-0.27549075442432747</v>
      </c>
      <c r="J8" s="137">
        <v>-0.63407074671945263</v>
      </c>
      <c r="K8" s="110">
        <v>-7.6209381061871806E-2</v>
      </c>
    </row>
    <row r="9" spans="1:11" s="20" customFormat="1" collapsed="1" x14ac:dyDescent="0.2">
      <c r="A9" s="21">
        <v>6</v>
      </c>
      <c r="B9" s="185" t="s">
        <v>51</v>
      </c>
      <c r="C9" s="135">
        <v>39413</v>
      </c>
      <c r="D9" s="135">
        <v>39589</v>
      </c>
      <c r="E9" s="136">
        <v>1.4240597548117462E-2</v>
      </c>
      <c r="F9" s="136">
        <v>2.5998918515480751E-2</v>
      </c>
      <c r="G9" s="136">
        <v>8.7118335194323659E-2</v>
      </c>
      <c r="H9" s="136">
        <v>0.17420428530969034</v>
      </c>
      <c r="I9" s="136">
        <v>0.14540596864660715</v>
      </c>
      <c r="J9" s="137">
        <v>2.9018266793413057</v>
      </c>
      <c r="K9" s="110">
        <v>0.12623717622691433</v>
      </c>
    </row>
    <row r="10" spans="1:11" s="20" customFormat="1" collapsed="1" x14ac:dyDescent="0.2">
      <c r="A10" s="21">
        <v>7</v>
      </c>
      <c r="B10" s="185" t="s">
        <v>58</v>
      </c>
      <c r="C10" s="135">
        <v>39429</v>
      </c>
      <c r="D10" s="135">
        <v>39618</v>
      </c>
      <c r="E10" s="136">
        <v>3.7033190147386374E-3</v>
      </c>
      <c r="F10" s="136">
        <v>9.5826204989337693E-3</v>
      </c>
      <c r="G10" s="136">
        <v>-3.9585617333687817E-2</v>
      </c>
      <c r="H10" s="136">
        <v>-0.11346482652776202</v>
      </c>
      <c r="I10" s="136">
        <v>-7.4238228049272714E-2</v>
      </c>
      <c r="J10" s="137">
        <v>0.13902878279121178</v>
      </c>
      <c r="K10" s="110">
        <v>1.1512213570182173E-2</v>
      </c>
    </row>
    <row r="11" spans="1:11" s="20" customFormat="1" collapsed="1" x14ac:dyDescent="0.2">
      <c r="A11" s="21">
        <v>8</v>
      </c>
      <c r="B11" s="185" t="s">
        <v>59</v>
      </c>
      <c r="C11" s="135">
        <v>39560</v>
      </c>
      <c r="D11" s="135">
        <v>39770</v>
      </c>
      <c r="E11" s="136">
        <v>4.2550475499325557E-3</v>
      </c>
      <c r="F11" s="136">
        <v>-3.0500473495385427E-2</v>
      </c>
      <c r="G11" s="136">
        <v>-3.0303815369096099E-2</v>
      </c>
      <c r="H11" s="136">
        <v>-4.5815490115824309E-2</v>
      </c>
      <c r="I11" s="136" t="s">
        <v>13</v>
      </c>
      <c r="J11" s="137">
        <v>1.4867636895300684E-2</v>
      </c>
      <c r="K11" s="110">
        <v>1.3479298728613642E-3</v>
      </c>
    </row>
    <row r="12" spans="1:11" s="20" customFormat="1" collapsed="1" x14ac:dyDescent="0.2">
      <c r="A12" s="21">
        <v>9</v>
      </c>
      <c r="B12" s="185" t="s">
        <v>64</v>
      </c>
      <c r="C12" s="135">
        <v>39884</v>
      </c>
      <c r="D12" s="135">
        <v>40001</v>
      </c>
      <c r="E12" s="136">
        <v>-6.180920482779062E-2</v>
      </c>
      <c r="F12" s="136">
        <v>-7.0061853908374272E-2</v>
      </c>
      <c r="G12" s="136">
        <v>-7.4828192865259324E-2</v>
      </c>
      <c r="H12" s="136" t="s">
        <v>13</v>
      </c>
      <c r="I12" s="136">
        <v>-8.812915807837729E-2</v>
      </c>
      <c r="J12" s="137">
        <v>0.17245481930577666</v>
      </c>
      <c r="K12" s="110">
        <v>1.5531099694265471E-2</v>
      </c>
    </row>
    <row r="13" spans="1:11" s="20" customFormat="1" x14ac:dyDescent="0.2">
      <c r="A13" s="21">
        <v>10</v>
      </c>
      <c r="B13" s="185" t="s">
        <v>55</v>
      </c>
      <c r="C13" s="135">
        <v>40031</v>
      </c>
      <c r="D13" s="135">
        <v>40129</v>
      </c>
      <c r="E13" s="136">
        <v>-2.2910659314579696E-2</v>
      </c>
      <c r="F13" s="136">
        <v>-2.8022335311733593E-2</v>
      </c>
      <c r="G13" s="136" t="s">
        <v>13</v>
      </c>
      <c r="H13" s="136">
        <v>-9.5980226554649661E-2</v>
      </c>
      <c r="I13" s="136">
        <v>-7.727411369533943E-2</v>
      </c>
      <c r="J13" s="137">
        <v>-0.33914289834707068</v>
      </c>
      <c r="K13" s="110">
        <v>-4.068477929772496E-2</v>
      </c>
    </row>
    <row r="14" spans="1:11" s="20" customFormat="1" collapsed="1" x14ac:dyDescent="0.2">
      <c r="A14" s="21">
        <v>11</v>
      </c>
      <c r="B14" s="185" t="s">
        <v>49</v>
      </c>
      <c r="C14" s="135">
        <v>40253</v>
      </c>
      <c r="D14" s="135">
        <v>40366</v>
      </c>
      <c r="E14" s="136">
        <v>-1.5814124405295282E-2</v>
      </c>
      <c r="F14" s="136">
        <v>-1.5649059748213623E-2</v>
      </c>
      <c r="G14" s="136">
        <v>-1.3396471913929453E-2</v>
      </c>
      <c r="H14" s="136">
        <v>1.9126245772621786E-2</v>
      </c>
      <c r="I14" s="136">
        <v>2.553897251055437E-2</v>
      </c>
      <c r="J14" s="137">
        <v>0.43507048681403582</v>
      </c>
      <c r="K14" s="110">
        <v>3.950350139643044E-2</v>
      </c>
    </row>
    <row r="15" spans="1:11" s="20" customFormat="1" x14ac:dyDescent="0.2">
      <c r="A15" s="21">
        <v>12</v>
      </c>
      <c r="B15" s="185" t="s">
        <v>63</v>
      </c>
      <c r="C15" s="135">
        <v>40114</v>
      </c>
      <c r="D15" s="135">
        <v>40401</v>
      </c>
      <c r="E15" s="136">
        <v>3.4730946326866352E-4</v>
      </c>
      <c r="F15" s="136">
        <v>-5.7134991706426774E-3</v>
      </c>
      <c r="G15" s="136">
        <v>-1.7784207070182134E-2</v>
      </c>
      <c r="H15" s="136">
        <v>-0.17183711375112909</v>
      </c>
      <c r="I15" s="136">
        <v>-0.17030948974463456</v>
      </c>
      <c r="J15" s="137">
        <v>0.40947233270793326</v>
      </c>
      <c r="K15" s="110">
        <v>3.7895656286982993E-2</v>
      </c>
    </row>
    <row r="16" spans="1:11" s="20" customFormat="1" x14ac:dyDescent="0.2">
      <c r="A16" s="21">
        <v>13</v>
      </c>
      <c r="B16" s="185" t="s">
        <v>52</v>
      </c>
      <c r="C16" s="135">
        <v>40226</v>
      </c>
      <c r="D16" s="135">
        <v>40430</v>
      </c>
      <c r="E16" s="136">
        <v>1.5925819467721425E-2</v>
      </c>
      <c r="F16" s="136">
        <v>1.3614259631660408E-2</v>
      </c>
      <c r="G16" s="136">
        <v>3.380829130767582E-2</v>
      </c>
      <c r="H16" s="136">
        <v>4.6509562155574002E-2</v>
      </c>
      <c r="I16" s="136">
        <v>4.2944900056121282E-2</v>
      </c>
      <c r="J16" s="137">
        <v>2.4365839251591965</v>
      </c>
      <c r="K16" s="110">
        <v>0.14447489587047535</v>
      </c>
    </row>
    <row r="17" spans="1:12" s="20" customFormat="1" x14ac:dyDescent="0.2">
      <c r="A17" s="21">
        <v>14</v>
      </c>
      <c r="B17" s="185" t="s">
        <v>57</v>
      </c>
      <c r="C17" s="135">
        <v>40427</v>
      </c>
      <c r="D17" s="135">
        <v>40543</v>
      </c>
      <c r="E17" s="136">
        <v>9.5339724645109314E-3</v>
      </c>
      <c r="F17" s="136">
        <v>2.0616000871684026E-2</v>
      </c>
      <c r="G17" s="136">
        <v>6.3795580168634958E-2</v>
      </c>
      <c r="H17" s="136">
        <v>0.14425448567173538</v>
      </c>
      <c r="I17" s="136">
        <v>0.12209443522805352</v>
      </c>
      <c r="J17" s="137">
        <v>2.1816600000000546</v>
      </c>
      <c r="K17" s="110">
        <v>0.13991340681948161</v>
      </c>
    </row>
    <row r="18" spans="1:12" s="20" customFormat="1" x14ac:dyDescent="0.2">
      <c r="A18" s="21">
        <v>15</v>
      </c>
      <c r="B18" s="185" t="s">
        <v>61</v>
      </c>
      <c r="C18" s="135">
        <v>40444</v>
      </c>
      <c r="D18" s="135">
        <v>40638</v>
      </c>
      <c r="E18" s="136">
        <v>2.5630610741771864E-2</v>
      </c>
      <c r="F18" s="136">
        <v>4.2885032576363002E-3</v>
      </c>
      <c r="G18" s="136">
        <v>-1.2365297696000255E-2</v>
      </c>
      <c r="H18" s="136">
        <v>-5.5460704255431592E-2</v>
      </c>
      <c r="I18" s="136">
        <v>-4.6474414236402861E-2</v>
      </c>
      <c r="J18" s="137">
        <v>0.29192926666666219</v>
      </c>
      <c r="K18" s="110">
        <v>3.0309694576561741E-2</v>
      </c>
    </row>
    <row r="19" spans="1:12" s="20" customFormat="1" collapsed="1" x14ac:dyDescent="0.2">
      <c r="A19" s="21">
        <v>16</v>
      </c>
      <c r="B19" s="185" t="s">
        <v>50</v>
      </c>
      <c r="C19" s="135">
        <v>40427</v>
      </c>
      <c r="D19" s="135">
        <v>40708</v>
      </c>
      <c r="E19" s="136">
        <v>1.9032020475043154E-2</v>
      </c>
      <c r="F19" s="136">
        <v>1.501104833361766E-2</v>
      </c>
      <c r="G19" s="136">
        <v>6.0791231126958944E-2</v>
      </c>
      <c r="H19" s="136">
        <v>0.13327690929151537</v>
      </c>
      <c r="I19" s="136">
        <v>0.11054625319904554</v>
      </c>
      <c r="J19" s="137">
        <v>2.6459667765042103</v>
      </c>
      <c r="K19" s="110">
        <v>0.16678735673270695</v>
      </c>
    </row>
    <row r="20" spans="1:12" s="20" customFormat="1" collapsed="1" x14ac:dyDescent="0.2">
      <c r="A20" s="21">
        <v>17</v>
      </c>
      <c r="B20" s="185" t="s">
        <v>54</v>
      </c>
      <c r="C20" s="135">
        <v>41026</v>
      </c>
      <c r="D20" s="135">
        <v>41242</v>
      </c>
      <c r="E20" s="136">
        <v>1.473483751311977E-2</v>
      </c>
      <c r="F20" s="136">
        <v>-7.5763554416128365E-3</v>
      </c>
      <c r="G20" s="136">
        <v>2.6010025832038153E-2</v>
      </c>
      <c r="H20" s="136">
        <v>6.345705672979185E-2</v>
      </c>
      <c r="I20" s="136">
        <v>5.1938826430630192E-2</v>
      </c>
      <c r="J20" s="137">
        <v>1.3932274077669766</v>
      </c>
      <c r="K20" s="110">
        <v>0.13433272720244038</v>
      </c>
    </row>
    <row r="21" spans="1:12" s="20" customFormat="1" ht="15.75" thickBot="1" x14ac:dyDescent="0.25">
      <c r="A21" s="134"/>
      <c r="B21" s="138" t="s">
        <v>89</v>
      </c>
      <c r="C21" s="139" t="s">
        <v>4</v>
      </c>
      <c r="D21" s="139" t="s">
        <v>4</v>
      </c>
      <c r="E21" s="140">
        <f>AVERAGE(E4:E20)</f>
        <v>-1.5198110610578859E-2</v>
      </c>
      <c r="F21" s="140">
        <f>AVERAGE(F4:F20)</f>
        <v>-2.2457760105971839E-2</v>
      </c>
      <c r="G21" s="140">
        <f>AVERAGE(G4:G20)</f>
        <v>-1.5153616556205916E-2</v>
      </c>
      <c r="H21" s="140">
        <f>AVERAGE(H4:H20)</f>
        <v>-1.1271234823614022E-2</v>
      </c>
      <c r="I21" s="140">
        <f>AVERAGE(I4:I20)</f>
        <v>-1.7358394211655703E-2</v>
      </c>
      <c r="J21" s="139" t="s">
        <v>4</v>
      </c>
      <c r="K21" s="140">
        <f>AVERAGE(K4:K20)</f>
        <v>6.2013485036142624E-2</v>
      </c>
      <c r="L21" s="141"/>
    </row>
    <row r="22" spans="1:12" s="20" customFormat="1" x14ac:dyDescent="0.2">
      <c r="A22" s="172" t="s">
        <v>90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2"/>
    </row>
    <row r="23" spans="1:12" s="20" customFormat="1" ht="15" collapsed="1" thickBot="1" x14ac:dyDescent="0.25">
      <c r="A23" s="167"/>
      <c r="B23" s="167"/>
      <c r="C23" s="167"/>
      <c r="D23" s="167"/>
      <c r="E23" s="167"/>
      <c r="F23" s="167"/>
      <c r="G23" s="167"/>
      <c r="H23" s="167"/>
      <c r="I23" s="152"/>
      <c r="J23" s="152"/>
      <c r="K23" s="152"/>
    </row>
    <row r="24" spans="1:12" s="20" customFormat="1" collapsed="1" x14ac:dyDescent="0.2">
      <c r="E24" s="99"/>
      <c r="J24" s="19"/>
    </row>
    <row r="25" spans="1:12" s="20" customFormat="1" collapsed="1" x14ac:dyDescent="0.2">
      <c r="E25" s="100"/>
      <c r="J25" s="19"/>
    </row>
    <row r="26" spans="1:12" s="20" customFormat="1" x14ac:dyDescent="0.2">
      <c r="E26" s="99"/>
      <c r="F26" s="99"/>
      <c r="J26" s="19"/>
    </row>
    <row r="27" spans="1:12" s="20" customFormat="1" collapsed="1" x14ac:dyDescent="0.2">
      <c r="E27" s="100"/>
      <c r="I27" s="100"/>
      <c r="J27" s="19"/>
    </row>
    <row r="28" spans="1:12" s="20" customFormat="1" collapsed="1" x14ac:dyDescent="0.2"/>
    <row r="29" spans="1:12" s="20" customFormat="1" collapsed="1" x14ac:dyDescent="0.2"/>
    <row r="30" spans="1:12" s="20" customFormat="1" collapsed="1" x14ac:dyDescent="0.2"/>
    <row r="31" spans="1:12" s="20" customFormat="1" collapsed="1" x14ac:dyDescent="0.2"/>
    <row r="32" spans="1:12" s="20" customFormat="1" collapsed="1" x14ac:dyDescent="0.2"/>
    <row r="33" spans="3:8" s="20" customFormat="1" collapsed="1" x14ac:dyDescent="0.2"/>
    <row r="34" spans="3:8" s="20" customFormat="1" collapsed="1" x14ac:dyDescent="0.2"/>
    <row r="35" spans="3:8" s="20" customFormat="1" collapsed="1" x14ac:dyDescent="0.2"/>
    <row r="36" spans="3:8" s="20" customFormat="1" collapsed="1" x14ac:dyDescent="0.2"/>
    <row r="37" spans="3:8" s="20" customFormat="1" collapsed="1" x14ac:dyDescent="0.2"/>
    <row r="38" spans="3:8" s="20" customFormat="1" collapsed="1" x14ac:dyDescent="0.2"/>
    <row r="39" spans="3:8" s="20" customFormat="1" collapsed="1" x14ac:dyDescent="0.2"/>
    <row r="40" spans="3:8" s="20" customFormat="1" collapsed="1" x14ac:dyDescent="0.2"/>
    <row r="41" spans="3:8" s="20" customFormat="1" x14ac:dyDescent="0.2"/>
    <row r="42" spans="3:8" s="20" customFormat="1" x14ac:dyDescent="0.2"/>
    <row r="43" spans="3:8" s="28" customFormat="1" x14ac:dyDescent="0.2">
      <c r="C43" s="29"/>
      <c r="D43" s="29"/>
      <c r="E43" s="30"/>
      <c r="F43" s="30"/>
      <c r="G43" s="30"/>
      <c r="H43" s="30"/>
    </row>
    <row r="44" spans="3:8" s="28" customFormat="1" x14ac:dyDescent="0.2">
      <c r="C44" s="29"/>
      <c r="D44" s="29"/>
      <c r="E44" s="30"/>
      <c r="F44" s="30"/>
      <c r="G44" s="30"/>
      <c r="H44" s="30"/>
    </row>
    <row r="45" spans="3:8" s="28" customFormat="1" x14ac:dyDescent="0.2">
      <c r="C45" s="29"/>
      <c r="D45" s="29"/>
      <c r="E45" s="30"/>
      <c r="F45" s="30"/>
      <c r="G45" s="30"/>
      <c r="H45" s="30"/>
    </row>
    <row r="46" spans="3:8" s="28" customFormat="1" x14ac:dyDescent="0.2">
      <c r="C46" s="29"/>
      <c r="D46" s="29"/>
      <c r="E46" s="30"/>
      <c r="F46" s="30"/>
      <c r="G46" s="30"/>
      <c r="H46" s="30"/>
    </row>
    <row r="47" spans="3:8" s="28" customFormat="1" x14ac:dyDescent="0.2">
      <c r="C47" s="29"/>
      <c r="D47" s="29"/>
      <c r="E47" s="30"/>
      <c r="F47" s="30"/>
      <c r="G47" s="30"/>
      <c r="H47" s="30"/>
    </row>
    <row r="48" spans="3:8" s="28" customFormat="1" x14ac:dyDescent="0.2">
      <c r="C48" s="29"/>
      <c r="D48" s="29"/>
      <c r="E48" s="30"/>
      <c r="F48" s="30"/>
      <c r="G48" s="30"/>
      <c r="H48" s="30"/>
    </row>
    <row r="49" spans="3:8" s="28" customFormat="1" x14ac:dyDescent="0.2">
      <c r="C49" s="29"/>
      <c r="D49" s="29"/>
      <c r="E49" s="30"/>
      <c r="F49" s="30"/>
      <c r="G49" s="30"/>
      <c r="H49" s="30"/>
    </row>
    <row r="50" spans="3:8" s="28" customFormat="1" x14ac:dyDescent="0.2">
      <c r="C50" s="29"/>
      <c r="D50" s="29"/>
      <c r="E50" s="30"/>
      <c r="F50" s="30"/>
      <c r="G50" s="30"/>
      <c r="H50" s="30"/>
    </row>
    <row r="51" spans="3:8" s="28" customFormat="1" x14ac:dyDescent="0.2">
      <c r="C51" s="29"/>
      <c r="D51" s="29"/>
      <c r="E51" s="30"/>
      <c r="F51" s="30"/>
      <c r="G51" s="30"/>
      <c r="H51" s="30"/>
    </row>
    <row r="52" spans="3:8" s="28" customFormat="1" x14ac:dyDescent="0.2">
      <c r="C52" s="29"/>
      <c r="D52" s="29"/>
      <c r="E52" s="30"/>
      <c r="F52" s="30"/>
      <c r="G52" s="30"/>
      <c r="H52" s="30"/>
    </row>
    <row r="53" spans="3:8" s="28" customFormat="1" x14ac:dyDescent="0.2">
      <c r="C53" s="29"/>
      <c r="D53" s="29"/>
      <c r="E53" s="30"/>
      <c r="F53" s="30"/>
      <c r="G53" s="30"/>
      <c r="H53" s="30"/>
    </row>
    <row r="54" spans="3:8" s="28" customFormat="1" x14ac:dyDescent="0.2">
      <c r="C54" s="29"/>
      <c r="D54" s="29"/>
      <c r="E54" s="30"/>
      <c r="F54" s="30"/>
      <c r="G54" s="30"/>
      <c r="H54" s="30"/>
    </row>
    <row r="55" spans="3:8" s="28" customFormat="1" x14ac:dyDescent="0.2">
      <c r="C55" s="29"/>
      <c r="D55" s="29"/>
      <c r="E55" s="30"/>
      <c r="F55" s="30"/>
      <c r="G55" s="30"/>
      <c r="H55" s="30"/>
    </row>
    <row r="56" spans="3:8" s="28" customFormat="1" x14ac:dyDescent="0.2">
      <c r="C56" s="29"/>
      <c r="D56" s="29"/>
      <c r="E56" s="30"/>
      <c r="F56" s="30"/>
      <c r="G56" s="30"/>
      <c r="H56" s="30"/>
    </row>
    <row r="57" spans="3:8" s="28" customFormat="1" x14ac:dyDescent="0.2">
      <c r="C57" s="29"/>
      <c r="D57" s="29"/>
      <c r="E57" s="30"/>
      <c r="F57" s="30"/>
      <c r="G57" s="30"/>
      <c r="H57" s="30"/>
    </row>
    <row r="58" spans="3:8" s="28" customFormat="1" x14ac:dyDescent="0.2">
      <c r="C58" s="29"/>
      <c r="D58" s="29"/>
      <c r="E58" s="30"/>
      <c r="F58" s="30"/>
      <c r="G58" s="30"/>
      <c r="H58" s="30"/>
    </row>
    <row r="59" spans="3:8" s="28" customFormat="1" x14ac:dyDescent="0.2">
      <c r="C59" s="29"/>
      <c r="D59" s="29"/>
      <c r="E59" s="30"/>
      <c r="F59" s="30"/>
      <c r="G59" s="30"/>
      <c r="H59" s="30"/>
    </row>
    <row r="60" spans="3:8" s="28" customFormat="1" x14ac:dyDescent="0.2">
      <c r="C60" s="29"/>
      <c r="D60" s="29"/>
      <c r="E60" s="30"/>
      <c r="F60" s="30"/>
      <c r="G60" s="30"/>
      <c r="H60" s="30"/>
    </row>
    <row r="61" spans="3:8" s="28" customFormat="1" x14ac:dyDescent="0.2">
      <c r="C61" s="29"/>
      <c r="D61" s="29"/>
      <c r="E61" s="30"/>
      <c r="F61" s="30"/>
      <c r="G61" s="30"/>
      <c r="H61" s="30"/>
    </row>
    <row r="62" spans="3:8" s="28" customFormat="1" x14ac:dyDescent="0.2">
      <c r="C62" s="29"/>
      <c r="D62" s="29"/>
      <c r="E62" s="30"/>
      <c r="F62" s="30"/>
      <c r="G62" s="30"/>
      <c r="H62" s="30"/>
    </row>
  </sheetData>
  <mergeCells count="5">
    <mergeCell ref="A23:H23"/>
    <mergeCell ref="A1:I1"/>
    <mergeCell ref="A2:A3"/>
    <mergeCell ref="E2:K2"/>
    <mergeCell ref="A22:K22"/>
  </mergeCells>
  <phoneticPr fontId="12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H70"/>
  <sheetViews>
    <sheetView zoomScale="80" zoomScaleNormal="80" workbookViewId="0">
      <selection activeCell="B58" sqref="B58:E58"/>
    </sheetView>
  </sheetViews>
  <sheetFormatPr defaultRowHeight="14.25" x14ac:dyDescent="0.2"/>
  <cols>
    <col min="1" max="1" width="3.85546875" style="28" customWidth="1"/>
    <col min="2" max="2" width="61.85546875" style="28" bestFit="1" customWidth="1"/>
    <col min="3" max="3" width="24.7109375" style="28" customWidth="1"/>
    <col min="4" max="4" width="24.7109375" style="39" customWidth="1"/>
    <col min="5" max="7" width="24.7109375" style="28" customWidth="1"/>
    <col min="8" max="16384" width="9.140625" style="28"/>
  </cols>
  <sheetData>
    <row r="1" spans="1:8" ht="16.5" thickBot="1" x14ac:dyDescent="0.25">
      <c r="A1" s="168" t="s">
        <v>91</v>
      </c>
      <c r="B1" s="168"/>
      <c r="C1" s="168"/>
      <c r="D1" s="168"/>
      <c r="E1" s="168"/>
      <c r="F1" s="168"/>
      <c r="G1" s="168"/>
    </row>
    <row r="2" spans="1:8" ht="15.75" customHeight="1" thickBot="1" x14ac:dyDescent="0.25">
      <c r="A2" s="201" t="s">
        <v>92</v>
      </c>
      <c r="B2" s="82"/>
      <c r="C2" s="202" t="s">
        <v>93</v>
      </c>
      <c r="D2" s="203"/>
      <c r="E2" s="202" t="s">
        <v>94</v>
      </c>
      <c r="F2" s="203"/>
      <c r="G2" s="83"/>
    </row>
    <row r="3" spans="1:8" ht="45.75" thickBot="1" x14ac:dyDescent="0.25">
      <c r="A3" s="204"/>
      <c r="B3" s="205" t="s">
        <v>79</v>
      </c>
      <c r="C3" s="96" t="s">
        <v>95</v>
      </c>
      <c r="D3" s="96" t="s">
        <v>96</v>
      </c>
      <c r="E3" s="96" t="s">
        <v>97</v>
      </c>
      <c r="F3" s="96" t="s">
        <v>96</v>
      </c>
      <c r="G3" s="18" t="s">
        <v>98</v>
      </c>
    </row>
    <row r="4" spans="1:8" ht="15" customHeight="1" x14ac:dyDescent="0.2">
      <c r="A4" s="21">
        <v>1</v>
      </c>
      <c r="B4" s="35" t="s">
        <v>61</v>
      </c>
      <c r="C4" s="36">
        <v>150.65507000000005</v>
      </c>
      <c r="D4" s="88">
        <v>9.4546501582127435E-2</v>
      </c>
      <c r="E4" s="37">
        <v>85</v>
      </c>
      <c r="F4" s="88">
        <v>6.7193675889328064E-2</v>
      </c>
      <c r="G4" s="38">
        <v>110.09575747035582</v>
      </c>
      <c r="H4" s="49"/>
    </row>
    <row r="5" spans="1:8" ht="14.25" customHeight="1" x14ac:dyDescent="0.2">
      <c r="A5" s="21">
        <v>2</v>
      </c>
      <c r="B5" s="35" t="s">
        <v>50</v>
      </c>
      <c r="C5" s="36">
        <v>142.58913999999967</v>
      </c>
      <c r="D5" s="88">
        <v>1.9032020475091144E-2</v>
      </c>
      <c r="E5" s="37">
        <v>0</v>
      </c>
      <c r="F5" s="88">
        <v>0</v>
      </c>
      <c r="G5" s="38">
        <v>0</v>
      </c>
      <c r="H5" s="49"/>
    </row>
    <row r="6" spans="1:8" x14ac:dyDescent="0.2">
      <c r="A6" s="21">
        <v>3</v>
      </c>
      <c r="B6" s="35" t="s">
        <v>52</v>
      </c>
      <c r="C6" s="36">
        <v>67.66379999999981</v>
      </c>
      <c r="D6" s="88">
        <v>1.5925819467729412E-2</v>
      </c>
      <c r="E6" s="37">
        <v>0</v>
      </c>
      <c r="F6" s="88">
        <v>0</v>
      </c>
      <c r="G6" s="38">
        <v>0</v>
      </c>
    </row>
    <row r="7" spans="1:8" x14ac:dyDescent="0.2">
      <c r="A7" s="21">
        <v>4</v>
      </c>
      <c r="B7" s="35" t="s">
        <v>53</v>
      </c>
      <c r="C7" s="36">
        <v>33.612679999999699</v>
      </c>
      <c r="D7" s="88">
        <v>9.9033182628101239E-3</v>
      </c>
      <c r="E7" s="37">
        <v>0</v>
      </c>
      <c r="F7" s="88">
        <v>0</v>
      </c>
      <c r="G7" s="38">
        <v>0</v>
      </c>
    </row>
    <row r="8" spans="1:8" x14ac:dyDescent="0.2">
      <c r="A8" s="21">
        <v>5</v>
      </c>
      <c r="B8" s="35" t="s">
        <v>57</v>
      </c>
      <c r="C8" s="36">
        <v>11.387959999999962</v>
      </c>
      <c r="D8" s="88">
        <v>9.5339724644713554E-3</v>
      </c>
      <c r="E8" s="37">
        <v>0</v>
      </c>
      <c r="F8" s="88">
        <v>0</v>
      </c>
      <c r="G8" s="38">
        <v>0</v>
      </c>
    </row>
    <row r="9" spans="1:8" x14ac:dyDescent="0.2">
      <c r="A9" s="21">
        <v>6</v>
      </c>
      <c r="B9" s="35" t="s">
        <v>62</v>
      </c>
      <c r="C9" s="36">
        <v>9.8739100000001496</v>
      </c>
      <c r="D9" s="88">
        <v>5.9633254197259383E-3</v>
      </c>
      <c r="E9" s="37">
        <v>0</v>
      </c>
      <c r="F9" s="88">
        <v>0</v>
      </c>
      <c r="G9" s="38">
        <v>0</v>
      </c>
    </row>
    <row r="10" spans="1:8" x14ac:dyDescent="0.2">
      <c r="A10" s="21">
        <v>7</v>
      </c>
      <c r="B10" s="35" t="s">
        <v>58</v>
      </c>
      <c r="C10" s="36">
        <v>4.0050999999998611</v>
      </c>
      <c r="D10" s="88">
        <v>3.7033190147145148E-3</v>
      </c>
      <c r="E10" s="37">
        <v>0</v>
      </c>
      <c r="F10" s="88">
        <v>0</v>
      </c>
      <c r="G10" s="38">
        <v>0</v>
      </c>
      <c r="H10" s="49"/>
    </row>
    <row r="11" spans="1:8" x14ac:dyDescent="0.2">
      <c r="A11" s="21">
        <v>8</v>
      </c>
      <c r="B11" s="35" t="s">
        <v>59</v>
      </c>
      <c r="C11" s="36">
        <v>3.2353300000000744</v>
      </c>
      <c r="D11" s="88">
        <v>4.2550475498766629E-3</v>
      </c>
      <c r="E11" s="37">
        <v>0</v>
      </c>
      <c r="F11" s="88">
        <v>0</v>
      </c>
      <c r="G11" s="38">
        <v>0</v>
      </c>
      <c r="H11" s="49"/>
    </row>
    <row r="12" spans="1:8" x14ac:dyDescent="0.2">
      <c r="A12" s="21">
        <v>9</v>
      </c>
      <c r="B12" s="35" t="s">
        <v>63</v>
      </c>
      <c r="C12" s="36">
        <v>1.7474800000004473</v>
      </c>
      <c r="D12" s="88">
        <v>3.4730946325466089E-4</v>
      </c>
      <c r="E12" s="37">
        <v>0</v>
      </c>
      <c r="F12" s="88">
        <v>0</v>
      </c>
      <c r="G12" s="38">
        <v>0</v>
      </c>
    </row>
    <row r="13" spans="1:8" x14ac:dyDescent="0.2">
      <c r="A13" s="21">
        <v>10</v>
      </c>
      <c r="B13" s="35" t="s">
        <v>55</v>
      </c>
      <c r="C13" s="36">
        <v>-41.904989999999991</v>
      </c>
      <c r="D13" s="88">
        <v>-2.2910659314587585E-2</v>
      </c>
      <c r="E13" s="37">
        <v>0</v>
      </c>
      <c r="F13" s="88">
        <v>0</v>
      </c>
      <c r="G13" s="38">
        <v>0</v>
      </c>
    </row>
    <row r="14" spans="1:8" x14ac:dyDescent="0.2">
      <c r="A14" s="21">
        <v>11</v>
      </c>
      <c r="B14" s="35" t="s">
        <v>60</v>
      </c>
      <c r="C14" s="36">
        <v>-112.44</v>
      </c>
      <c r="D14" s="88">
        <v>-0.25793637235889605</v>
      </c>
      <c r="E14" s="37">
        <v>0</v>
      </c>
      <c r="F14" s="88">
        <v>0</v>
      </c>
      <c r="G14" s="38">
        <v>0</v>
      </c>
    </row>
    <row r="15" spans="1:8" x14ac:dyDescent="0.2">
      <c r="A15" s="21">
        <v>12</v>
      </c>
      <c r="B15" s="35" t="s">
        <v>56</v>
      </c>
      <c r="C15" s="36">
        <v>-9.8643900000001299</v>
      </c>
      <c r="D15" s="88">
        <v>-7.4577934610379039E-3</v>
      </c>
      <c r="E15" s="37">
        <v>-3</v>
      </c>
      <c r="F15" s="88">
        <v>-1.6844469399213925E-3</v>
      </c>
      <c r="G15" s="38">
        <v>-2.2034031611454661</v>
      </c>
    </row>
    <row r="16" spans="1:8" x14ac:dyDescent="0.2">
      <c r="A16" s="21">
        <v>13</v>
      </c>
      <c r="B16" s="35" t="s">
        <v>64</v>
      </c>
      <c r="C16" s="36">
        <v>-356.12573000000049</v>
      </c>
      <c r="D16" s="88">
        <v>-6.7352757150975884E-2</v>
      </c>
      <c r="E16" s="37">
        <v>-25</v>
      </c>
      <c r="F16" s="88">
        <v>-5.90876861262113E-3</v>
      </c>
      <c r="G16" s="38">
        <v>-29.029526825809498</v>
      </c>
    </row>
    <row r="17" spans="1:8" x14ac:dyDescent="0.2">
      <c r="A17" s="21">
        <v>14</v>
      </c>
      <c r="B17" s="35" t="s">
        <v>48</v>
      </c>
      <c r="C17" s="36">
        <v>-654.22215000000233</v>
      </c>
      <c r="D17" s="88">
        <v>-2.1551396350675538E-2</v>
      </c>
      <c r="E17" s="37">
        <v>-201</v>
      </c>
      <c r="F17" s="88">
        <v>-4.2405063291139243E-3</v>
      </c>
      <c r="G17" s="38">
        <v>-126.58309701666806</v>
      </c>
    </row>
    <row r="18" spans="1:8" x14ac:dyDescent="0.2">
      <c r="A18" s="21">
        <v>15</v>
      </c>
      <c r="B18" s="35" t="s">
        <v>54</v>
      </c>
      <c r="C18" s="36">
        <v>-147.45925</v>
      </c>
      <c r="D18" s="88">
        <v>-5.6444088978507147E-2</v>
      </c>
      <c r="E18" s="37">
        <v>-777</v>
      </c>
      <c r="F18" s="88">
        <v>-7.0145346212873522E-2</v>
      </c>
      <c r="G18" s="38">
        <v>-183.90334083543291</v>
      </c>
    </row>
    <row r="19" spans="1:8" x14ac:dyDescent="0.2">
      <c r="A19" s="21">
        <v>16</v>
      </c>
      <c r="B19" s="35" t="s">
        <v>51</v>
      </c>
      <c r="C19" s="36">
        <v>-132.83198000000044</v>
      </c>
      <c r="D19" s="88">
        <v>-2.1118248971804851E-2</v>
      </c>
      <c r="E19" s="37">
        <v>-57</v>
      </c>
      <c r="F19" s="88">
        <v>-3.4862385321100919E-2</v>
      </c>
      <c r="G19" s="38">
        <v>-219.06851656128737</v>
      </c>
    </row>
    <row r="20" spans="1:8" x14ac:dyDescent="0.2">
      <c r="A20" s="21">
        <v>17</v>
      </c>
      <c r="B20" s="35" t="s">
        <v>49</v>
      </c>
      <c r="C20" s="36">
        <v>-1275.5943500000017</v>
      </c>
      <c r="D20" s="88">
        <v>-0.11291434597822857</v>
      </c>
      <c r="E20" s="37">
        <v>-764382</v>
      </c>
      <c r="F20" s="88">
        <v>-9.8660450206341233E-2</v>
      </c>
      <c r="G20" s="38">
        <v>-1096.6351408497462</v>
      </c>
    </row>
    <row r="21" spans="1:8" ht="15.75" thickBot="1" x14ac:dyDescent="0.25">
      <c r="A21" s="81"/>
      <c r="B21" s="84" t="s">
        <v>99</v>
      </c>
      <c r="C21" s="85">
        <v>-2305.6723700000052</v>
      </c>
      <c r="D21" s="89">
        <v>-2.6846742862327862E-2</v>
      </c>
      <c r="E21" s="86">
        <v>-765360</v>
      </c>
      <c r="F21" s="89">
        <v>-9.7276175572973148E-2</v>
      </c>
      <c r="G21" s="87">
        <v>-1547.3272677797336</v>
      </c>
      <c r="H21" s="49"/>
    </row>
    <row r="22" spans="1:8" ht="15" customHeight="1" thickBot="1" x14ac:dyDescent="0.25">
      <c r="A22" s="173"/>
      <c r="B22" s="173"/>
      <c r="C22" s="173"/>
      <c r="D22" s="173"/>
      <c r="E22" s="173"/>
      <c r="F22" s="173"/>
      <c r="G22" s="173"/>
      <c r="H22" s="151"/>
    </row>
    <row r="44" spans="2:5" ht="15" x14ac:dyDescent="0.2">
      <c r="B44" s="55"/>
      <c r="C44" s="56"/>
      <c r="D44" s="57"/>
      <c r="E44" s="58"/>
    </row>
    <row r="45" spans="2:5" ht="15" x14ac:dyDescent="0.2">
      <c r="B45" s="55"/>
      <c r="C45" s="56"/>
      <c r="D45" s="57"/>
      <c r="E45" s="58"/>
    </row>
    <row r="46" spans="2:5" ht="15" x14ac:dyDescent="0.2">
      <c r="B46" s="55"/>
      <c r="C46" s="56"/>
      <c r="D46" s="57"/>
      <c r="E46" s="58"/>
    </row>
    <row r="47" spans="2:5" ht="15" x14ac:dyDescent="0.2">
      <c r="B47" s="55"/>
      <c r="C47" s="56"/>
      <c r="D47" s="57"/>
      <c r="E47" s="58"/>
    </row>
    <row r="48" spans="2:5" ht="15" x14ac:dyDescent="0.2">
      <c r="B48" s="55"/>
      <c r="C48" s="56"/>
      <c r="D48" s="57"/>
      <c r="E48" s="58"/>
    </row>
    <row r="49" spans="2:6" ht="15" x14ac:dyDescent="0.2">
      <c r="B49" s="55"/>
      <c r="C49" s="56"/>
      <c r="D49" s="57"/>
      <c r="E49" s="58"/>
    </row>
    <row r="50" spans="2:6" ht="15.75" thickBot="1" x14ac:dyDescent="0.25">
      <c r="B50" s="72"/>
      <c r="C50" s="72"/>
      <c r="D50" s="72"/>
      <c r="E50" s="72"/>
    </row>
    <row r="53" spans="2:6" ht="14.25" customHeight="1" x14ac:dyDescent="0.2"/>
    <row r="54" spans="2:6" x14ac:dyDescent="0.2">
      <c r="F54" s="49"/>
    </row>
    <row r="56" spans="2:6" x14ac:dyDescent="0.2">
      <c r="F56"/>
    </row>
    <row r="57" spans="2:6" x14ac:dyDescent="0.2">
      <c r="F57"/>
    </row>
    <row r="58" spans="2:6" ht="30.75" thickBot="1" x14ac:dyDescent="0.25">
      <c r="B58" s="159" t="s">
        <v>79</v>
      </c>
      <c r="C58" s="96" t="s">
        <v>100</v>
      </c>
      <c r="D58" s="96" t="s">
        <v>101</v>
      </c>
      <c r="E58" s="34" t="s">
        <v>102</v>
      </c>
      <c r="F58"/>
    </row>
    <row r="59" spans="2:6" x14ac:dyDescent="0.2">
      <c r="B59" s="35" t="str">
        <f t="shared" ref="B59:D63" si="0">B4</f>
        <v>VSI</v>
      </c>
      <c r="C59" s="36">
        <f t="shared" si="0"/>
        <v>150.65507000000005</v>
      </c>
      <c r="D59" s="88">
        <f t="shared" si="0"/>
        <v>9.4546501582127435E-2</v>
      </c>
      <c r="E59" s="38">
        <f>G4</f>
        <v>110.09575747035582</v>
      </c>
    </row>
    <row r="60" spans="2:6" x14ac:dyDescent="0.2">
      <c r="B60" s="35" t="str">
        <f t="shared" si="0"/>
        <v>UNIVER.UA/Myhailo Hrushevskyi: Fond Derzhavnykh Paperiv</v>
      </c>
      <c r="C60" s="36">
        <f t="shared" si="0"/>
        <v>142.58913999999967</v>
      </c>
      <c r="D60" s="88">
        <f t="shared" si="0"/>
        <v>1.9032020475091144E-2</v>
      </c>
      <c r="E60" s="38">
        <f>G5</f>
        <v>0</v>
      </c>
    </row>
    <row r="61" spans="2:6" x14ac:dyDescent="0.2">
      <c r="B61" s="35" t="str">
        <f t="shared" si="0"/>
        <v>Altus – Depozyt</v>
      </c>
      <c r="C61" s="36">
        <f t="shared" si="0"/>
        <v>67.66379999999981</v>
      </c>
      <c r="D61" s="88">
        <f t="shared" si="0"/>
        <v>1.5925819467729412E-2</v>
      </c>
      <c r="E61" s="38">
        <f>G6</f>
        <v>0</v>
      </c>
    </row>
    <row r="62" spans="2:6" x14ac:dyDescent="0.2">
      <c r="B62" s="35" t="str">
        <f t="shared" si="0"/>
        <v>Altus – Zbalansovanyi</v>
      </c>
      <c r="C62" s="36">
        <f t="shared" si="0"/>
        <v>33.612679999999699</v>
      </c>
      <c r="D62" s="88">
        <f t="shared" si="0"/>
        <v>9.9033182628101239E-3</v>
      </c>
      <c r="E62" s="38">
        <f>G7</f>
        <v>0</v>
      </c>
    </row>
    <row r="63" spans="2:6" x14ac:dyDescent="0.2">
      <c r="B63" s="112" t="str">
        <f t="shared" si="0"/>
        <v>UNIVER.UA/Taras Shevchenko: Fond Zaoshchadzhen</v>
      </c>
      <c r="C63" s="113">
        <f t="shared" si="0"/>
        <v>11.387959999999962</v>
      </c>
      <c r="D63" s="114">
        <f t="shared" si="0"/>
        <v>9.5339724644713554E-3</v>
      </c>
      <c r="E63" s="115">
        <f>G8</f>
        <v>0</v>
      </c>
    </row>
    <row r="64" spans="2:6" x14ac:dyDescent="0.2">
      <c r="B64" s="111" t="str">
        <f t="shared" ref="B64:D67" si="1">B16</f>
        <v>КІNTO-Ekviti</v>
      </c>
      <c r="C64" s="36">
        <f t="shared" si="1"/>
        <v>-356.12573000000049</v>
      </c>
      <c r="D64" s="88">
        <f t="shared" si="1"/>
        <v>-6.7352757150975884E-2</v>
      </c>
      <c r="E64" s="38">
        <f>G16</f>
        <v>-29.029526825809498</v>
      </c>
    </row>
    <row r="65" spans="2:5" x14ac:dyDescent="0.2">
      <c r="B65" s="111" t="str">
        <f t="shared" si="1"/>
        <v>КІNТО-Klasychnyi</v>
      </c>
      <c r="C65" s="36">
        <f t="shared" si="1"/>
        <v>-654.22215000000233</v>
      </c>
      <c r="D65" s="88">
        <f t="shared" si="1"/>
        <v>-2.1551396350675538E-2</v>
      </c>
      <c r="E65" s="38">
        <f>G17</f>
        <v>-126.58309701666806</v>
      </c>
    </row>
    <row r="66" spans="2:5" x14ac:dyDescent="0.2">
      <c r="B66" s="111" t="str">
        <f t="shared" si="1"/>
        <v>KINTO-Kaznacheiskyi</v>
      </c>
      <c r="C66" s="36">
        <f t="shared" si="1"/>
        <v>-147.45925</v>
      </c>
      <c r="D66" s="88">
        <f t="shared" si="1"/>
        <v>-5.6444088978507147E-2</v>
      </c>
      <c r="E66" s="38">
        <f>G18</f>
        <v>-183.90334083543291</v>
      </c>
    </row>
    <row r="67" spans="2:5" x14ac:dyDescent="0.2">
      <c r="B67" s="111" t="str">
        <f t="shared" si="1"/>
        <v>OTP Klasychnyi'</v>
      </c>
      <c r="C67" s="36">
        <f t="shared" si="1"/>
        <v>-132.83198000000044</v>
      </c>
      <c r="D67" s="88">
        <f t="shared" si="1"/>
        <v>-2.1118248971804851E-2</v>
      </c>
      <c r="E67" s="38">
        <f>G19</f>
        <v>-219.06851656128737</v>
      </c>
    </row>
    <row r="68" spans="2:5" x14ac:dyDescent="0.2">
      <c r="B68" s="111" t="str">
        <f>B20</f>
        <v>OTP Fond Aktsii</v>
      </c>
      <c r="C68" s="36">
        <f>C20</f>
        <v>-1275.5943500000017</v>
      </c>
      <c r="D68" s="88">
        <f>D20</f>
        <v>-0.11291434597822857</v>
      </c>
      <c r="E68" s="38">
        <f>G20</f>
        <v>-1096.6351408497462</v>
      </c>
    </row>
    <row r="69" spans="2:5" x14ac:dyDescent="0.2">
      <c r="B69" s="122" t="s">
        <v>66</v>
      </c>
      <c r="C69" s="123">
        <f>C21-SUM(C59:C68)</f>
        <v>-145.3475599999997</v>
      </c>
      <c r="D69" s="124"/>
      <c r="E69" s="123">
        <f>G21-SUM(E59:E68)</f>
        <v>-2.2034031611453884</v>
      </c>
    </row>
    <row r="70" spans="2:5" ht="15" x14ac:dyDescent="0.2">
      <c r="B70" s="120" t="s">
        <v>99</v>
      </c>
      <c r="C70" s="121">
        <f>SUM(C59:C69)</f>
        <v>-2305.6723700000052</v>
      </c>
      <c r="D70" s="121"/>
      <c r="E70" s="121">
        <f>SUM(E59:E69)</f>
        <v>-1547.3272677797336</v>
      </c>
    </row>
  </sheetData>
  <mergeCells count="5">
    <mergeCell ref="A22:G22"/>
    <mergeCell ref="A1:G1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C107"/>
  <sheetViews>
    <sheetView zoomScale="80" workbookViewId="0">
      <selection activeCell="A32" sqref="A32"/>
    </sheetView>
  </sheetViews>
  <sheetFormatPr defaultRowHeight="12.75" x14ac:dyDescent="0.2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 x14ac:dyDescent="0.25">
      <c r="A1" s="61" t="s">
        <v>79</v>
      </c>
      <c r="B1" s="62" t="s">
        <v>103</v>
      </c>
      <c r="C1" s="10"/>
    </row>
    <row r="2" spans="1:3" ht="14.25" x14ac:dyDescent="0.2">
      <c r="A2" s="160" t="s">
        <v>60</v>
      </c>
      <c r="B2" s="161">
        <v>-0.25793637235888589</v>
      </c>
      <c r="C2" s="10"/>
    </row>
    <row r="3" spans="1:3" ht="14.25" x14ac:dyDescent="0.2">
      <c r="A3" s="125" t="s">
        <v>64</v>
      </c>
      <c r="B3" s="130">
        <v>-6.180920482779062E-2</v>
      </c>
      <c r="C3" s="10"/>
    </row>
    <row r="4" spans="1:3" ht="14.25" x14ac:dyDescent="0.2">
      <c r="A4" s="125" t="s">
        <v>55</v>
      </c>
      <c r="B4" s="130">
        <v>-2.2910659314579696E-2</v>
      </c>
      <c r="C4" s="10"/>
    </row>
    <row r="5" spans="1:3" ht="14.25" x14ac:dyDescent="0.2">
      <c r="A5" s="125" t="s">
        <v>48</v>
      </c>
      <c r="B5" s="131">
        <v>-1.7384609568416698E-2</v>
      </c>
      <c r="C5" s="10"/>
    </row>
    <row r="6" spans="1:3" ht="14.25" x14ac:dyDescent="0.2">
      <c r="A6" s="125" t="s">
        <v>49</v>
      </c>
      <c r="B6" s="131">
        <v>-1.5814124405295282E-2</v>
      </c>
      <c r="C6" s="10"/>
    </row>
    <row r="7" spans="1:3" ht="14.25" x14ac:dyDescent="0.2">
      <c r="A7" s="125" t="s">
        <v>56</v>
      </c>
      <c r="B7" s="131">
        <v>-5.7830878256815987E-3</v>
      </c>
      <c r="C7" s="10"/>
    </row>
    <row r="8" spans="1:3" ht="14.25" x14ac:dyDescent="0.2">
      <c r="A8" s="125" t="s">
        <v>63</v>
      </c>
      <c r="B8" s="131">
        <v>3.4730946326866352E-4</v>
      </c>
      <c r="C8" s="10"/>
    </row>
    <row r="9" spans="1:3" ht="14.25" x14ac:dyDescent="0.2">
      <c r="A9" s="125" t="s">
        <v>58</v>
      </c>
      <c r="B9" s="131">
        <v>3.7033190147386374E-3</v>
      </c>
      <c r="C9" s="10"/>
    </row>
    <row r="10" spans="1:3" ht="14.25" x14ac:dyDescent="0.2">
      <c r="A10" s="125" t="s">
        <v>59</v>
      </c>
      <c r="B10" s="131">
        <v>4.2550475499325557E-3</v>
      </c>
      <c r="C10" s="10"/>
    </row>
    <row r="11" spans="1:3" ht="14.25" x14ac:dyDescent="0.2">
      <c r="A11" s="125" t="s">
        <v>62</v>
      </c>
      <c r="B11" s="131">
        <v>5.9633254197459795E-3</v>
      </c>
      <c r="C11" s="10"/>
    </row>
    <row r="12" spans="1:3" ht="14.25" x14ac:dyDescent="0.2">
      <c r="A12" s="125" t="s">
        <v>57</v>
      </c>
      <c r="B12" s="131">
        <v>9.5339724645109314E-3</v>
      </c>
      <c r="C12" s="10"/>
    </row>
    <row r="13" spans="1:3" ht="14.25" x14ac:dyDescent="0.2">
      <c r="A13" s="126" t="s">
        <v>53</v>
      </c>
      <c r="B13" s="132">
        <v>9.9033182628387451E-3</v>
      </c>
      <c r="C13" s="10"/>
    </row>
    <row r="14" spans="1:3" ht="14.25" x14ac:dyDescent="0.2">
      <c r="A14" s="125" t="s">
        <v>51</v>
      </c>
      <c r="B14" s="131">
        <v>1.4240597548117462E-2</v>
      </c>
      <c r="C14" s="10"/>
    </row>
    <row r="15" spans="1:3" ht="14.25" x14ac:dyDescent="0.2">
      <c r="A15" s="125" t="s">
        <v>54</v>
      </c>
      <c r="B15" s="131">
        <v>1.473483751311977E-2</v>
      </c>
      <c r="C15" s="10"/>
    </row>
    <row r="16" spans="1:3" ht="14.25" x14ac:dyDescent="0.2">
      <c r="A16" s="125" t="s">
        <v>52</v>
      </c>
      <c r="B16" s="131">
        <v>1.5925819467721425E-2</v>
      </c>
      <c r="C16" s="10"/>
    </row>
    <row r="17" spans="1:3" ht="14.25" x14ac:dyDescent="0.2">
      <c r="A17" s="125" t="s">
        <v>50</v>
      </c>
      <c r="B17" s="131">
        <v>1.9032020475043154E-2</v>
      </c>
      <c r="C17" s="10"/>
    </row>
    <row r="18" spans="1:3" ht="14.25" x14ac:dyDescent="0.2">
      <c r="A18" s="125" t="s">
        <v>61</v>
      </c>
      <c r="B18" s="131">
        <v>2.5630610741771864E-2</v>
      </c>
      <c r="C18" s="10"/>
    </row>
    <row r="19" spans="1:3" ht="14.25" x14ac:dyDescent="0.2">
      <c r="A19" s="206" t="s">
        <v>104</v>
      </c>
      <c r="B19" s="130">
        <v>-1.5198110610578859E-2</v>
      </c>
      <c r="C19" s="10"/>
    </row>
    <row r="20" spans="1:3" ht="14.25" x14ac:dyDescent="0.2">
      <c r="A20" s="206" t="s">
        <v>18</v>
      </c>
      <c r="B20" s="130">
        <v>-2.8538681214542727E-2</v>
      </c>
      <c r="C20" s="10"/>
    </row>
    <row r="21" spans="1:3" ht="14.25" x14ac:dyDescent="0.2">
      <c r="A21" s="206" t="s">
        <v>17</v>
      </c>
      <c r="B21" s="130">
        <v>-5.5822283188536881E-3</v>
      </c>
      <c r="C21" s="53"/>
    </row>
    <row r="22" spans="1:3" ht="14.25" x14ac:dyDescent="0.2">
      <c r="A22" s="206" t="s">
        <v>105</v>
      </c>
      <c r="B22" s="130">
        <v>5.6363415078182211E-2</v>
      </c>
      <c r="C22" s="9"/>
    </row>
    <row r="23" spans="1:3" ht="14.25" x14ac:dyDescent="0.2">
      <c r="A23" s="206" t="s">
        <v>106</v>
      </c>
      <c r="B23" s="130">
        <v>4.1861497329644504E-2</v>
      </c>
      <c r="C23" s="68"/>
    </row>
    <row r="24" spans="1:3" ht="14.25" x14ac:dyDescent="0.2">
      <c r="A24" s="206" t="s">
        <v>107</v>
      </c>
      <c r="B24" s="130">
        <v>1.4438356164383563E-2</v>
      </c>
      <c r="C24" s="10"/>
    </row>
    <row r="25" spans="1:3" ht="15" thickBot="1" x14ac:dyDescent="0.25">
      <c r="A25" s="207" t="s">
        <v>108</v>
      </c>
      <c r="B25" s="133">
        <v>3.5762781847481717E-2</v>
      </c>
      <c r="C25" s="10"/>
    </row>
    <row r="26" spans="1:3" x14ac:dyDescent="0.2">
      <c r="B26" s="10"/>
      <c r="C26" s="10"/>
    </row>
    <row r="27" spans="1:3" x14ac:dyDescent="0.2">
      <c r="C27" s="10"/>
    </row>
    <row r="28" spans="1:3" x14ac:dyDescent="0.2">
      <c r="B28" s="10"/>
      <c r="C28" s="10"/>
    </row>
    <row r="29" spans="1:3" x14ac:dyDescent="0.2">
      <c r="C29" s="10"/>
    </row>
    <row r="30" spans="1:3" x14ac:dyDescent="0.2">
      <c r="B30" s="10"/>
    </row>
    <row r="31" spans="1:3" x14ac:dyDescent="0.2">
      <c r="B31" s="10"/>
    </row>
    <row r="32" spans="1:3" x14ac:dyDescent="0.2">
      <c r="B32" s="10"/>
    </row>
    <row r="33" spans="2:2" x14ac:dyDescent="0.2">
      <c r="B33" s="10"/>
    </row>
    <row r="34" spans="2:2" x14ac:dyDescent="0.2">
      <c r="B34" s="10"/>
    </row>
    <row r="35" spans="2:2" x14ac:dyDescent="0.2">
      <c r="B35" s="10"/>
    </row>
    <row r="36" spans="2:2" x14ac:dyDescent="0.2">
      <c r="B36" s="10"/>
    </row>
    <row r="37" spans="2:2" x14ac:dyDescent="0.2">
      <c r="B37" s="10"/>
    </row>
    <row r="38" spans="2:2" x14ac:dyDescent="0.2">
      <c r="B38" s="10"/>
    </row>
    <row r="39" spans="2:2" x14ac:dyDescent="0.2">
      <c r="B39" s="10"/>
    </row>
    <row r="40" spans="2:2" x14ac:dyDescent="0.2">
      <c r="B40" s="10"/>
    </row>
    <row r="41" spans="2:2" x14ac:dyDescent="0.2">
      <c r="B41" s="10"/>
    </row>
    <row r="42" spans="2:2" x14ac:dyDescent="0.2">
      <c r="B42" s="10"/>
    </row>
    <row r="43" spans="2:2" x14ac:dyDescent="0.2">
      <c r="B43" s="10"/>
    </row>
    <row r="44" spans="2:2" x14ac:dyDescent="0.2">
      <c r="B44" s="10"/>
    </row>
    <row r="45" spans="2:2" x14ac:dyDescent="0.2">
      <c r="B45" s="10"/>
    </row>
    <row r="46" spans="2:2" x14ac:dyDescent="0.2">
      <c r="B46" s="10"/>
    </row>
    <row r="47" spans="2:2" x14ac:dyDescent="0.2">
      <c r="B47" s="10"/>
    </row>
    <row r="48" spans="2:2" x14ac:dyDescent="0.2">
      <c r="B48" s="10"/>
    </row>
    <row r="49" spans="2:2" x14ac:dyDescent="0.2">
      <c r="B49" s="10"/>
    </row>
    <row r="50" spans="2:2" x14ac:dyDescent="0.2">
      <c r="B50" s="10"/>
    </row>
    <row r="51" spans="2:2" x14ac:dyDescent="0.2">
      <c r="B51" s="10"/>
    </row>
    <row r="52" spans="2:2" x14ac:dyDescent="0.2">
      <c r="B52" s="10"/>
    </row>
    <row r="53" spans="2:2" x14ac:dyDescent="0.2">
      <c r="B53" s="10"/>
    </row>
    <row r="54" spans="2:2" x14ac:dyDescent="0.2">
      <c r="B54" s="10"/>
    </row>
    <row r="55" spans="2:2" x14ac:dyDescent="0.2">
      <c r="B55" s="10"/>
    </row>
    <row r="56" spans="2:2" x14ac:dyDescent="0.2">
      <c r="B56" s="10"/>
    </row>
    <row r="57" spans="2:2" x14ac:dyDescent="0.2">
      <c r="B57" s="10"/>
    </row>
    <row r="58" spans="2:2" x14ac:dyDescent="0.2">
      <c r="B58" s="10"/>
    </row>
    <row r="59" spans="2:2" x14ac:dyDescent="0.2">
      <c r="B59" s="10"/>
    </row>
    <row r="60" spans="2:2" x14ac:dyDescent="0.2">
      <c r="B60" s="10"/>
    </row>
    <row r="61" spans="2:2" x14ac:dyDescent="0.2">
      <c r="B61" s="10"/>
    </row>
    <row r="62" spans="2:2" x14ac:dyDescent="0.2">
      <c r="B62" s="10"/>
    </row>
    <row r="63" spans="2:2" x14ac:dyDescent="0.2">
      <c r="B63" s="10"/>
    </row>
    <row r="64" spans="2:2" x14ac:dyDescent="0.2">
      <c r="B64" s="10"/>
    </row>
    <row r="65" spans="2:2" x14ac:dyDescent="0.2">
      <c r="B65" s="10"/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  <row r="71" spans="2:2" x14ac:dyDescent="0.2">
      <c r="B71" s="10"/>
    </row>
    <row r="72" spans="2:2" x14ac:dyDescent="0.2">
      <c r="B72" s="10"/>
    </row>
    <row r="73" spans="2:2" x14ac:dyDescent="0.2">
      <c r="B73" s="10"/>
    </row>
    <row r="74" spans="2:2" x14ac:dyDescent="0.2">
      <c r="B74" s="10"/>
    </row>
    <row r="75" spans="2:2" x14ac:dyDescent="0.2">
      <c r="B75" s="10"/>
    </row>
    <row r="76" spans="2:2" x14ac:dyDescent="0.2">
      <c r="B76" s="10"/>
    </row>
    <row r="77" spans="2:2" x14ac:dyDescent="0.2">
      <c r="B77" s="10"/>
    </row>
    <row r="78" spans="2:2" x14ac:dyDescent="0.2">
      <c r="B78" s="10"/>
    </row>
    <row r="79" spans="2:2" x14ac:dyDescent="0.2">
      <c r="B79" s="10"/>
    </row>
    <row r="80" spans="2:2" x14ac:dyDescent="0.2">
      <c r="B80" s="10"/>
    </row>
    <row r="81" spans="2:2" x14ac:dyDescent="0.2">
      <c r="B81" s="10"/>
    </row>
    <row r="82" spans="2:2" x14ac:dyDescent="0.2">
      <c r="B82" s="10"/>
    </row>
    <row r="83" spans="2:2" x14ac:dyDescent="0.2">
      <c r="B83" s="10"/>
    </row>
    <row r="84" spans="2:2" x14ac:dyDescent="0.2">
      <c r="B84" s="10"/>
    </row>
    <row r="85" spans="2:2" x14ac:dyDescent="0.2">
      <c r="B85" s="10"/>
    </row>
    <row r="86" spans="2:2" x14ac:dyDescent="0.2">
      <c r="B86" s="10"/>
    </row>
    <row r="87" spans="2:2" x14ac:dyDescent="0.2">
      <c r="B87" s="10"/>
    </row>
    <row r="88" spans="2:2" x14ac:dyDescent="0.2">
      <c r="B88" s="10"/>
    </row>
    <row r="89" spans="2:2" x14ac:dyDescent="0.2">
      <c r="B89" s="10"/>
    </row>
    <row r="90" spans="2:2" x14ac:dyDescent="0.2">
      <c r="B90" s="10"/>
    </row>
    <row r="91" spans="2:2" x14ac:dyDescent="0.2">
      <c r="B91" s="10"/>
    </row>
    <row r="92" spans="2:2" x14ac:dyDescent="0.2">
      <c r="B92" s="10"/>
    </row>
    <row r="93" spans="2:2" x14ac:dyDescent="0.2">
      <c r="B93" s="10"/>
    </row>
    <row r="94" spans="2:2" x14ac:dyDescent="0.2">
      <c r="B94" s="10"/>
    </row>
    <row r="95" spans="2:2" x14ac:dyDescent="0.2">
      <c r="B95" s="10"/>
    </row>
    <row r="96" spans="2:2" x14ac:dyDescent="0.2">
      <c r="B96" s="10"/>
    </row>
    <row r="97" spans="2:2" x14ac:dyDescent="0.2">
      <c r="B97" s="10"/>
    </row>
    <row r="98" spans="2:2" x14ac:dyDescent="0.2">
      <c r="B98" s="10"/>
    </row>
    <row r="99" spans="2:2" x14ac:dyDescent="0.2">
      <c r="B99" s="10"/>
    </row>
    <row r="100" spans="2:2" x14ac:dyDescent="0.2">
      <c r="B100" s="10"/>
    </row>
    <row r="101" spans="2:2" x14ac:dyDescent="0.2">
      <c r="B101" s="10"/>
    </row>
    <row r="102" spans="2:2" x14ac:dyDescent="0.2">
      <c r="B102" s="10"/>
    </row>
    <row r="103" spans="2:2" x14ac:dyDescent="0.2">
      <c r="B103" s="10"/>
    </row>
    <row r="104" spans="2:2" x14ac:dyDescent="0.2">
      <c r="B104" s="10"/>
    </row>
    <row r="105" spans="2:2" x14ac:dyDescent="0.2">
      <c r="B105" s="10"/>
    </row>
    <row r="106" spans="2:2" x14ac:dyDescent="0.2">
      <c r="B106" s="10"/>
    </row>
    <row r="107" spans="2:2" x14ac:dyDescent="0.2">
      <c r="B107" s="10"/>
    </row>
  </sheetData>
  <autoFilter ref="A1:B1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M7"/>
  <sheetViews>
    <sheetView zoomScale="85" workbookViewId="0">
      <selection sqref="A1:J1"/>
    </sheetView>
  </sheetViews>
  <sheetFormatPr defaultRowHeight="14.25" x14ac:dyDescent="0.2"/>
  <cols>
    <col min="1" max="1" width="4.7109375" style="30" customWidth="1"/>
    <col min="2" max="2" width="35.85546875" style="28" customWidth="1"/>
    <col min="3" max="4" width="12.7109375" style="30" customWidth="1"/>
    <col min="5" max="5" width="16.7109375" style="39" customWidth="1"/>
    <col min="6" max="6" width="14.7109375" style="42" customWidth="1"/>
    <col min="7" max="7" width="14.7109375" style="39" customWidth="1"/>
    <col min="8" max="8" width="12.7109375" style="42" customWidth="1"/>
    <col min="9" max="9" width="39.140625" style="28" bestFit="1" customWidth="1"/>
    <col min="10" max="10" width="31.85546875" style="28" bestFit="1" customWidth="1"/>
    <col min="11" max="20" width="4.7109375" style="28" customWidth="1"/>
    <col min="21" max="16384" width="9.140625" style="28"/>
  </cols>
  <sheetData>
    <row r="1" spans="1:13" s="40" customFormat="1" ht="16.5" thickBot="1" x14ac:dyDescent="0.25">
      <c r="A1" s="162" t="s">
        <v>120</v>
      </c>
      <c r="B1" s="162"/>
      <c r="C1" s="162"/>
      <c r="D1" s="162"/>
      <c r="E1" s="162"/>
      <c r="F1" s="162"/>
      <c r="G1" s="162"/>
      <c r="H1" s="162"/>
      <c r="I1" s="162"/>
      <c r="J1" s="162"/>
      <c r="K1" s="13"/>
      <c r="L1" s="14"/>
      <c r="M1" s="14"/>
    </row>
    <row r="2" spans="1:13" ht="30.75" thickBot="1" x14ac:dyDescent="0.25">
      <c r="A2" s="15" t="s">
        <v>92</v>
      </c>
      <c r="B2" s="15" t="s">
        <v>79</v>
      </c>
      <c r="C2" s="41" t="s">
        <v>112</v>
      </c>
      <c r="D2" s="41" t="s">
        <v>113</v>
      </c>
      <c r="E2" s="41" t="s">
        <v>42</v>
      </c>
      <c r="F2" s="41" t="s">
        <v>43</v>
      </c>
      <c r="G2" s="41" t="s">
        <v>44</v>
      </c>
      <c r="H2" s="41" t="s">
        <v>45</v>
      </c>
      <c r="I2" s="17" t="s">
        <v>46</v>
      </c>
      <c r="J2" s="18" t="s">
        <v>47</v>
      </c>
    </row>
    <row r="3" spans="1:13" ht="28.5" x14ac:dyDescent="0.2">
      <c r="A3" s="21">
        <v>1</v>
      </c>
      <c r="B3" s="75" t="s">
        <v>109</v>
      </c>
      <c r="C3" s="208" t="s">
        <v>117</v>
      </c>
      <c r="D3" s="209" t="s">
        <v>118</v>
      </c>
      <c r="E3" s="76">
        <v>1451395.16</v>
      </c>
      <c r="F3" s="77">
        <v>690</v>
      </c>
      <c r="G3" s="76">
        <v>2103.4712463768115</v>
      </c>
      <c r="H3" s="48">
        <v>1000</v>
      </c>
      <c r="I3" s="196" t="s">
        <v>114</v>
      </c>
      <c r="J3" s="78" t="s">
        <v>11</v>
      </c>
    </row>
    <row r="4" spans="1:13" x14ac:dyDescent="0.2">
      <c r="A4" s="21">
        <v>2</v>
      </c>
      <c r="B4" s="75" t="s">
        <v>110</v>
      </c>
      <c r="C4" s="208" t="s">
        <v>117</v>
      </c>
      <c r="D4" s="209" t="s">
        <v>119</v>
      </c>
      <c r="E4" s="76">
        <v>951078.6801</v>
      </c>
      <c r="F4" s="77">
        <v>1978</v>
      </c>
      <c r="G4" s="76">
        <v>480.82845303336705</v>
      </c>
      <c r="H4" s="48">
        <v>1000</v>
      </c>
      <c r="I4" s="196" t="s">
        <v>115</v>
      </c>
      <c r="J4" s="78" t="s">
        <v>0</v>
      </c>
    </row>
    <row r="5" spans="1:13" x14ac:dyDescent="0.2">
      <c r="A5" s="21">
        <v>3</v>
      </c>
      <c r="B5" s="75" t="s">
        <v>111</v>
      </c>
      <c r="C5" s="208" t="s">
        <v>117</v>
      </c>
      <c r="D5" s="209" t="s">
        <v>118</v>
      </c>
      <c r="E5" s="76">
        <v>244839.09</v>
      </c>
      <c r="F5" s="77">
        <v>671</v>
      </c>
      <c r="G5" s="76">
        <v>364.886870342772</v>
      </c>
      <c r="H5" s="48">
        <v>1000</v>
      </c>
      <c r="I5" s="196" t="s">
        <v>116</v>
      </c>
      <c r="J5" s="78" t="s">
        <v>2</v>
      </c>
    </row>
    <row r="6" spans="1:13" ht="15.75" thickBot="1" x14ac:dyDescent="0.25">
      <c r="A6" s="163" t="s">
        <v>99</v>
      </c>
      <c r="B6" s="164"/>
      <c r="C6" s="101" t="s">
        <v>4</v>
      </c>
      <c r="D6" s="101" t="s">
        <v>4</v>
      </c>
      <c r="E6" s="90">
        <f>SUM(E3:E5)</f>
        <v>2647312.9300999995</v>
      </c>
      <c r="F6" s="91">
        <f>SUM(F3:F5)</f>
        <v>3339</v>
      </c>
      <c r="G6" s="101" t="s">
        <v>4</v>
      </c>
      <c r="H6" s="101" t="s">
        <v>4</v>
      </c>
      <c r="I6" s="101" t="s">
        <v>4</v>
      </c>
      <c r="J6" s="101" t="s">
        <v>4</v>
      </c>
    </row>
    <row r="7" spans="1:13" x14ac:dyDescent="0.2">
      <c r="A7" s="166"/>
      <c r="B7" s="166"/>
      <c r="C7" s="166"/>
      <c r="D7" s="166"/>
      <c r="E7" s="166"/>
      <c r="F7" s="166"/>
      <c r="G7" s="166"/>
      <c r="H7" s="166"/>
    </row>
  </sheetData>
  <mergeCells count="3">
    <mergeCell ref="A1:J1"/>
    <mergeCell ref="A6:B6"/>
    <mergeCell ref="A7:H7"/>
  </mergeCells>
  <phoneticPr fontId="12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K28"/>
  <sheetViews>
    <sheetView zoomScale="85" workbookViewId="0">
      <selection activeCell="A8" sqref="A8:K8"/>
    </sheetView>
  </sheetViews>
  <sheetFormatPr defaultRowHeight="14.25" x14ac:dyDescent="0.2"/>
  <cols>
    <col min="1" max="1" width="4.5703125" style="5" customWidth="1"/>
    <col min="2" max="2" width="48.85546875" style="5" bestFit="1" customWidth="1"/>
    <col min="3" max="4" width="14.7109375" style="43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 x14ac:dyDescent="0.25">
      <c r="A1" s="210" t="s">
        <v>121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1" customFormat="1" ht="15.75" customHeight="1" thickBot="1" x14ac:dyDescent="0.25">
      <c r="A2" s="169" t="s">
        <v>40</v>
      </c>
      <c r="B2" s="93"/>
      <c r="C2" s="94"/>
      <c r="D2" s="95"/>
      <c r="E2" s="171" t="s">
        <v>78</v>
      </c>
      <c r="F2" s="171"/>
      <c r="G2" s="171"/>
      <c r="H2" s="171"/>
      <c r="I2" s="171"/>
      <c r="J2" s="171"/>
      <c r="K2" s="171"/>
    </row>
    <row r="3" spans="1:11" customFormat="1" ht="51.75" thickBot="1" x14ac:dyDescent="0.25">
      <c r="A3" s="170"/>
      <c r="B3" s="198" t="s">
        <v>79</v>
      </c>
      <c r="C3" s="199" t="s">
        <v>80</v>
      </c>
      <c r="D3" s="199" t="s">
        <v>81</v>
      </c>
      <c r="E3" s="17" t="s">
        <v>82</v>
      </c>
      <c r="F3" s="17" t="s">
        <v>83</v>
      </c>
      <c r="G3" s="17" t="s">
        <v>84</v>
      </c>
      <c r="H3" s="17" t="s">
        <v>85</v>
      </c>
      <c r="I3" s="18" t="s">
        <v>86</v>
      </c>
      <c r="J3" s="18" t="s">
        <v>87</v>
      </c>
      <c r="K3" s="200" t="s">
        <v>88</v>
      </c>
    </row>
    <row r="4" spans="1:11" customFormat="1" collapsed="1" x14ac:dyDescent="0.2">
      <c r="A4" s="21">
        <v>1</v>
      </c>
      <c r="B4" s="26" t="s">
        <v>111</v>
      </c>
      <c r="C4" s="97">
        <v>38441</v>
      </c>
      <c r="D4" s="97">
        <v>38625</v>
      </c>
      <c r="E4" s="92">
        <v>-9.7019156903058734E-3</v>
      </c>
      <c r="F4" s="92">
        <v>-1.6273019724791893E-2</v>
      </c>
      <c r="G4" s="92">
        <v>5.2289673335564668E-2</v>
      </c>
      <c r="H4" s="92">
        <v>-0.24523182783841435</v>
      </c>
      <c r="I4" s="92">
        <v>-0.24632930399436503</v>
      </c>
      <c r="J4" s="98">
        <v>-0.63511312965722766</v>
      </c>
      <c r="K4" s="149">
        <v>-6.9037256845191131E-2</v>
      </c>
    </row>
    <row r="5" spans="1:11" customFormat="1" x14ac:dyDescent="0.2">
      <c r="A5" s="21">
        <v>3</v>
      </c>
      <c r="B5" s="26" t="s">
        <v>110</v>
      </c>
      <c r="C5" s="97">
        <v>39048</v>
      </c>
      <c r="D5" s="97">
        <v>39140</v>
      </c>
      <c r="E5" s="92">
        <v>-1.188201371845321E-2</v>
      </c>
      <c r="F5" s="92">
        <v>-8.1536685243032148E-3</v>
      </c>
      <c r="G5" s="92">
        <v>-6.6036383222302097E-3</v>
      </c>
      <c r="H5" s="92">
        <v>-8.4939909072973219E-2</v>
      </c>
      <c r="I5" s="92">
        <v>-6.0838796691678243E-2</v>
      </c>
      <c r="J5" s="98">
        <v>-0.51917154696664447</v>
      </c>
      <c r="K5" s="150">
        <v>-5.6102808443302732E-2</v>
      </c>
    </row>
    <row r="6" spans="1:11" customFormat="1" x14ac:dyDescent="0.2">
      <c r="A6" s="21">
        <v>4</v>
      </c>
      <c r="B6" s="26" t="s">
        <v>109</v>
      </c>
      <c r="C6" s="97">
        <v>39100</v>
      </c>
      <c r="D6" s="97">
        <v>39268</v>
      </c>
      <c r="E6" s="92">
        <v>1.2177715706920722E-2</v>
      </c>
      <c r="F6" s="92">
        <v>-6.8869886858932139E-3</v>
      </c>
      <c r="G6" s="92">
        <v>-4.3793277360557603E-3</v>
      </c>
      <c r="H6" s="92">
        <v>-1.5280605877688536E-2</v>
      </c>
      <c r="I6" s="92" t="s">
        <v>13</v>
      </c>
      <c r="J6" s="98">
        <v>1.1034712463766962</v>
      </c>
      <c r="K6" s="150">
        <v>6.2155067046420154E-2</v>
      </c>
    </row>
    <row r="7" spans="1:11" ht="15.75" thickBot="1" x14ac:dyDescent="0.25">
      <c r="A7" s="134"/>
      <c r="B7" s="138" t="s">
        <v>89</v>
      </c>
      <c r="C7" s="139" t="s">
        <v>4</v>
      </c>
      <c r="D7" s="139" t="s">
        <v>4</v>
      </c>
      <c r="E7" s="140">
        <f>AVERAGE(E4:E6)</f>
        <v>-3.1354045672794539E-3</v>
      </c>
      <c r="F7" s="140">
        <f>AVERAGE(F4:F6)</f>
        <v>-1.0437892311662774E-2</v>
      </c>
      <c r="G7" s="140">
        <f>AVERAGE(G4:G6)</f>
        <v>1.3768902425759566E-2</v>
      </c>
      <c r="H7" s="140">
        <f>AVERAGE(H4:H6)</f>
        <v>-0.11515078092969204</v>
      </c>
      <c r="I7" s="140">
        <f>AVERAGE(I4:I6)</f>
        <v>-0.15358405034302164</v>
      </c>
      <c r="J7" s="139" t="s">
        <v>4</v>
      </c>
      <c r="K7" s="140">
        <f>AVERAGE(K4:K6)</f>
        <v>-2.0994999414024568E-2</v>
      </c>
    </row>
    <row r="8" spans="1:11" x14ac:dyDescent="0.2">
      <c r="A8" s="211" t="s">
        <v>122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</row>
    <row r="9" spans="1:11" ht="15" thickBot="1" x14ac:dyDescent="0.25">
      <c r="A9" s="174"/>
      <c r="B9" s="174"/>
      <c r="C9" s="174"/>
      <c r="D9" s="174"/>
      <c r="E9" s="174"/>
      <c r="F9" s="174"/>
      <c r="G9" s="174"/>
      <c r="H9" s="174"/>
      <c r="I9" s="174"/>
      <c r="J9" s="174"/>
      <c r="K9" s="174"/>
    </row>
    <row r="10" spans="1:11" x14ac:dyDescent="0.2">
      <c r="B10" s="28"/>
      <c r="C10" s="29"/>
      <c r="D10" s="29"/>
      <c r="E10" s="28"/>
      <c r="F10" s="28"/>
      <c r="G10" s="28"/>
      <c r="H10" s="28"/>
      <c r="I10" s="28"/>
    </row>
    <row r="11" spans="1:11" x14ac:dyDescent="0.2">
      <c r="B11" s="28"/>
      <c r="C11" s="29"/>
      <c r="D11" s="29"/>
      <c r="E11" s="106"/>
      <c r="F11" s="28"/>
      <c r="G11" s="28"/>
      <c r="H11" s="28"/>
      <c r="I11" s="28"/>
    </row>
    <row r="12" spans="1:11" x14ac:dyDescent="0.2">
      <c r="B12" s="28"/>
      <c r="C12" s="29"/>
      <c r="D12" s="29"/>
      <c r="E12" s="28"/>
      <c r="F12" s="28"/>
      <c r="G12" s="28"/>
      <c r="H12" s="28"/>
      <c r="I12" s="28"/>
    </row>
    <row r="13" spans="1:11" x14ac:dyDescent="0.2">
      <c r="B13" s="28"/>
      <c r="C13" s="29"/>
      <c r="D13" s="29"/>
      <c r="E13" s="28"/>
      <c r="F13" s="28"/>
      <c r="G13" s="28"/>
      <c r="H13" s="28"/>
      <c r="I13" s="28"/>
    </row>
    <row r="14" spans="1:11" x14ac:dyDescent="0.2">
      <c r="B14" s="28"/>
      <c r="C14" s="29"/>
      <c r="D14" s="29"/>
      <c r="E14" s="28"/>
      <c r="F14" s="28"/>
      <c r="G14" s="28"/>
      <c r="H14" s="28"/>
      <c r="I14" s="28"/>
    </row>
    <row r="15" spans="1:11" x14ac:dyDescent="0.2">
      <c r="B15" s="28"/>
      <c r="C15" s="29"/>
      <c r="D15" s="29"/>
      <c r="E15" s="28"/>
      <c r="F15" s="28"/>
      <c r="G15" s="28"/>
      <c r="H15" s="28"/>
      <c r="I15" s="28"/>
    </row>
    <row r="16" spans="1:11" x14ac:dyDescent="0.2">
      <c r="B16" s="28"/>
      <c r="C16" s="29"/>
      <c r="D16" s="29"/>
      <c r="E16" s="28"/>
      <c r="F16" s="28"/>
      <c r="G16" s="28"/>
      <c r="H16" s="28"/>
      <c r="I16" s="28"/>
    </row>
    <row r="17" spans="2:9" x14ac:dyDescent="0.2">
      <c r="B17" s="28"/>
      <c r="C17" s="29"/>
      <c r="D17" s="29"/>
      <c r="E17" s="28"/>
      <c r="F17" s="28"/>
      <c r="G17" s="28"/>
      <c r="H17" s="28"/>
      <c r="I17" s="28"/>
    </row>
    <row r="21" spans="2:9" x14ac:dyDescent="0.2">
      <c r="C21" s="5"/>
    </row>
    <row r="22" spans="2:9" x14ac:dyDescent="0.2">
      <c r="C22" s="5"/>
    </row>
    <row r="23" spans="2:9" x14ac:dyDescent="0.2">
      <c r="C23" s="5"/>
    </row>
    <row r="24" spans="2:9" x14ac:dyDescent="0.2">
      <c r="C24" s="5"/>
    </row>
    <row r="25" spans="2:9" x14ac:dyDescent="0.2">
      <c r="C25" s="5"/>
    </row>
    <row r="26" spans="2:9" x14ac:dyDescent="0.2">
      <c r="C26" s="5"/>
    </row>
    <row r="27" spans="2:9" x14ac:dyDescent="0.2">
      <c r="C27" s="5"/>
    </row>
    <row r="28" spans="2:9" x14ac:dyDescent="0.2">
      <c r="C28" s="5"/>
    </row>
  </sheetData>
  <mergeCells count="5">
    <mergeCell ref="A9:K9"/>
    <mergeCell ref="A2:A3"/>
    <mergeCell ref="A1:J1"/>
    <mergeCell ref="E2:K2"/>
    <mergeCell ref="A8:K8"/>
  </mergeCells>
  <phoneticPr fontId="12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K37"/>
  <sheetViews>
    <sheetView zoomScale="85" workbookViewId="0">
      <selection activeCell="B33" sqref="B33:E33"/>
    </sheetView>
  </sheetViews>
  <sheetFormatPr defaultRowHeight="14.25" x14ac:dyDescent="0.2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30" customFormat="1" ht="16.5" thickBot="1" x14ac:dyDescent="0.25">
      <c r="A1" s="168" t="s">
        <v>123</v>
      </c>
      <c r="B1" s="168"/>
      <c r="C1" s="168"/>
      <c r="D1" s="168"/>
      <c r="E1" s="168"/>
      <c r="F1" s="168"/>
      <c r="G1" s="168"/>
    </row>
    <row r="2" spans="1:11" s="30" customFormat="1" ht="15.75" customHeight="1" thickBot="1" x14ac:dyDescent="0.25">
      <c r="A2" s="169" t="s">
        <v>92</v>
      </c>
      <c r="B2" s="82"/>
      <c r="C2" s="202" t="s">
        <v>93</v>
      </c>
      <c r="D2" s="203"/>
      <c r="E2" s="202" t="s">
        <v>94</v>
      </c>
      <c r="F2" s="203"/>
      <c r="G2" s="83"/>
    </row>
    <row r="3" spans="1:11" s="30" customFormat="1" ht="45.75" thickBot="1" x14ac:dyDescent="0.25">
      <c r="A3" s="170"/>
      <c r="B3" s="96" t="s">
        <v>79</v>
      </c>
      <c r="C3" s="96" t="s">
        <v>95</v>
      </c>
      <c r="D3" s="96" t="s">
        <v>96</v>
      </c>
      <c r="E3" s="96" t="s">
        <v>97</v>
      </c>
      <c r="F3" s="96" t="s">
        <v>96</v>
      </c>
      <c r="G3" s="18" t="s">
        <v>98</v>
      </c>
    </row>
    <row r="4" spans="1:11" s="30" customFormat="1" x14ac:dyDescent="0.2">
      <c r="A4" s="21">
        <v>1</v>
      </c>
      <c r="B4" s="35" t="s">
        <v>109</v>
      </c>
      <c r="C4" s="36">
        <v>17.462030000000027</v>
      </c>
      <c r="D4" s="92">
        <v>1.217771570700792E-2</v>
      </c>
      <c r="E4" s="37">
        <v>0</v>
      </c>
      <c r="F4" s="92">
        <v>0</v>
      </c>
      <c r="G4" s="38">
        <v>0</v>
      </c>
    </row>
    <row r="5" spans="1:11" s="30" customFormat="1" x14ac:dyDescent="0.2">
      <c r="A5" s="21">
        <v>2</v>
      </c>
      <c r="B5" s="35" t="s">
        <v>111</v>
      </c>
      <c r="C5" s="36">
        <v>-2.3986799999999926</v>
      </c>
      <c r="D5" s="92">
        <v>-9.7019156903089387E-3</v>
      </c>
      <c r="E5" s="37">
        <v>0</v>
      </c>
      <c r="F5" s="92">
        <v>0</v>
      </c>
      <c r="G5" s="38">
        <v>0</v>
      </c>
    </row>
    <row r="6" spans="1:11" s="30" customFormat="1" x14ac:dyDescent="0.2">
      <c r="A6" s="21">
        <v>3</v>
      </c>
      <c r="B6" s="35" t="s">
        <v>110</v>
      </c>
      <c r="C6" s="36">
        <v>-11.436619999999994</v>
      </c>
      <c r="D6" s="92">
        <v>-1.1882013718443532E-2</v>
      </c>
      <c r="E6" s="37">
        <v>0</v>
      </c>
      <c r="F6" s="92">
        <v>0</v>
      </c>
      <c r="G6" s="38">
        <v>0</v>
      </c>
    </row>
    <row r="7" spans="1:11" s="30" customFormat="1" ht="15.75" thickBot="1" x14ac:dyDescent="0.25">
      <c r="A7" s="102"/>
      <c r="B7" s="84" t="s">
        <v>99</v>
      </c>
      <c r="C7" s="103">
        <v>3.6267300000000411</v>
      </c>
      <c r="D7" s="89">
        <v>1.371845871822025E-3</v>
      </c>
      <c r="E7" s="86">
        <v>0</v>
      </c>
      <c r="F7" s="89">
        <v>0</v>
      </c>
      <c r="G7" s="87">
        <v>0</v>
      </c>
    </row>
    <row r="8" spans="1:11" s="30" customFormat="1" ht="15" customHeight="1" thickBot="1" x14ac:dyDescent="0.25">
      <c r="A8" s="174"/>
      <c r="B8" s="174"/>
      <c r="C8" s="174"/>
      <c r="D8" s="174"/>
      <c r="E8" s="174"/>
      <c r="F8" s="174"/>
      <c r="G8" s="174"/>
      <c r="H8" s="7"/>
      <c r="I8" s="7"/>
      <c r="J8" s="7"/>
      <c r="K8" s="7"/>
    </row>
    <row r="9" spans="1:11" s="30" customFormat="1" x14ac:dyDescent="0.2">
      <c r="D9" s="39"/>
    </row>
    <row r="10" spans="1:11" s="30" customFormat="1" x14ac:dyDescent="0.2">
      <c r="D10" s="39"/>
    </row>
    <row r="11" spans="1:11" s="30" customFormat="1" x14ac:dyDescent="0.2">
      <c r="D11" s="39"/>
    </row>
    <row r="12" spans="1:11" s="30" customFormat="1" x14ac:dyDescent="0.2">
      <c r="D12" s="39"/>
    </row>
    <row r="13" spans="1:11" s="30" customFormat="1" x14ac:dyDescent="0.2">
      <c r="D13" s="39"/>
    </row>
    <row r="14" spans="1:11" s="30" customFormat="1" x14ac:dyDescent="0.2">
      <c r="D14" s="39"/>
    </row>
    <row r="15" spans="1:11" s="30" customFormat="1" x14ac:dyDescent="0.2">
      <c r="D15" s="39"/>
    </row>
    <row r="16" spans="1:11" s="30" customFormat="1" x14ac:dyDescent="0.2">
      <c r="D16" s="39"/>
    </row>
    <row r="17" spans="4:9" s="30" customFormat="1" x14ac:dyDescent="0.2">
      <c r="D17" s="39"/>
    </row>
    <row r="18" spans="4:9" s="30" customFormat="1" x14ac:dyDescent="0.2">
      <c r="D18" s="39"/>
    </row>
    <row r="19" spans="4:9" s="30" customFormat="1" x14ac:dyDescent="0.2">
      <c r="D19" s="39"/>
    </row>
    <row r="20" spans="4:9" s="30" customFormat="1" x14ac:dyDescent="0.2">
      <c r="D20" s="39"/>
    </row>
    <row r="21" spans="4:9" s="30" customFormat="1" x14ac:dyDescent="0.2">
      <c r="D21" s="39"/>
    </row>
    <row r="22" spans="4:9" s="30" customFormat="1" x14ac:dyDescent="0.2">
      <c r="D22" s="39"/>
    </row>
    <row r="23" spans="4:9" s="30" customFormat="1" x14ac:dyDescent="0.2">
      <c r="D23" s="39"/>
    </row>
    <row r="24" spans="4:9" s="30" customFormat="1" x14ac:dyDescent="0.2">
      <c r="D24" s="39"/>
    </row>
    <row r="25" spans="4:9" s="30" customFormat="1" x14ac:dyDescent="0.2">
      <c r="D25" s="39"/>
    </row>
    <row r="26" spans="4:9" s="30" customFormat="1" x14ac:dyDescent="0.2">
      <c r="D26" s="39"/>
    </row>
    <row r="27" spans="4:9" s="30" customFormat="1" x14ac:dyDescent="0.2">
      <c r="D27" s="39"/>
    </row>
    <row r="28" spans="4:9" s="30" customFormat="1" x14ac:dyDescent="0.2"/>
    <row r="29" spans="4:9" s="30" customFormat="1" x14ac:dyDescent="0.2"/>
    <row r="30" spans="4:9" s="30" customFormat="1" x14ac:dyDescent="0.2">
      <c r="H30" s="22"/>
      <c r="I30" s="22"/>
    </row>
    <row r="33" spans="1:5" ht="30.75" thickBot="1" x14ac:dyDescent="0.25">
      <c r="B33" s="159" t="s">
        <v>79</v>
      </c>
      <c r="C33" s="96" t="s">
        <v>124</v>
      </c>
      <c r="D33" s="96" t="s">
        <v>125</v>
      </c>
      <c r="E33" s="34" t="s">
        <v>126</v>
      </c>
    </row>
    <row r="34" spans="1:5" x14ac:dyDescent="0.2">
      <c r="A34" s="22">
        <v>1</v>
      </c>
      <c r="B34" s="35" t="str">
        <f t="shared" ref="B34:D36" si="0">B4</f>
        <v>Zbalansovanyi Fond Parytet</v>
      </c>
      <c r="C34" s="107">
        <f t="shared" si="0"/>
        <v>17.462030000000027</v>
      </c>
      <c r="D34" s="92">
        <f t="shared" si="0"/>
        <v>1.217771570700792E-2</v>
      </c>
      <c r="E34" s="108">
        <f>G4</f>
        <v>0</v>
      </c>
    </row>
    <row r="35" spans="1:5" x14ac:dyDescent="0.2">
      <c r="A35" s="22">
        <v>2</v>
      </c>
      <c r="B35" s="35" t="str">
        <f t="shared" si="0"/>
        <v>Optimum</v>
      </c>
      <c r="C35" s="107">
        <f t="shared" si="0"/>
        <v>-2.3986799999999926</v>
      </c>
      <c r="D35" s="92">
        <f t="shared" si="0"/>
        <v>-9.7019156903089387E-3</v>
      </c>
      <c r="E35" s="108">
        <f>G5</f>
        <v>0</v>
      </c>
    </row>
    <row r="36" spans="1:5" x14ac:dyDescent="0.2">
      <c r="A36" s="22">
        <v>3</v>
      </c>
      <c r="B36" s="35" t="str">
        <f t="shared" si="0"/>
        <v>ТАSК Ukrainskyi Kapital</v>
      </c>
      <c r="C36" s="107">
        <f t="shared" si="0"/>
        <v>-11.436619999999994</v>
      </c>
      <c r="D36" s="92">
        <f t="shared" si="0"/>
        <v>-1.1882013718443532E-2</v>
      </c>
      <c r="E36" s="108">
        <f>G6</f>
        <v>0</v>
      </c>
    </row>
    <row r="37" spans="1:5" x14ac:dyDescent="0.2">
      <c r="B37" s="35"/>
      <c r="C37" s="107"/>
      <c r="D37" s="92"/>
      <c r="E37" s="108"/>
    </row>
  </sheetData>
  <mergeCells count="5">
    <mergeCell ref="A8:G8"/>
    <mergeCell ref="A2:A3"/>
    <mergeCell ref="A1:G1"/>
    <mergeCell ref="C2:D2"/>
    <mergeCell ref="E2:F2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D24"/>
  <sheetViews>
    <sheetView zoomScale="85" workbookViewId="0">
      <selection activeCell="A17" sqref="A17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1" t="s">
        <v>79</v>
      </c>
      <c r="B1" s="62" t="s">
        <v>103</v>
      </c>
      <c r="C1" s="10"/>
      <c r="D1" s="10"/>
    </row>
    <row r="2" spans="1:4" ht="14.25" x14ac:dyDescent="0.2">
      <c r="A2" s="26" t="s">
        <v>110</v>
      </c>
      <c r="B2" s="127">
        <v>-1.188201371845321E-2</v>
      </c>
      <c r="C2" s="10"/>
      <c r="D2" s="10"/>
    </row>
    <row r="3" spans="1:4" ht="14.25" x14ac:dyDescent="0.2">
      <c r="A3" s="26" t="s">
        <v>111</v>
      </c>
      <c r="B3" s="127">
        <v>-9.7019156903058734E-3</v>
      </c>
      <c r="C3" s="10"/>
      <c r="D3" s="10"/>
    </row>
    <row r="4" spans="1:4" ht="14.25" x14ac:dyDescent="0.2">
      <c r="A4" s="26" t="s">
        <v>109</v>
      </c>
      <c r="B4" s="127">
        <v>1.2177715706920722E-2</v>
      </c>
      <c r="C4" s="10"/>
      <c r="D4" s="10"/>
    </row>
    <row r="5" spans="1:4" ht="14.25" x14ac:dyDescent="0.2">
      <c r="A5" s="185" t="s">
        <v>104</v>
      </c>
      <c r="B5" s="128">
        <v>-3.1354045672794539E-3</v>
      </c>
      <c r="C5" s="10"/>
      <c r="D5" s="10"/>
    </row>
    <row r="6" spans="1:4" ht="14.25" x14ac:dyDescent="0.2">
      <c r="A6" s="185" t="s">
        <v>18</v>
      </c>
      <c r="B6" s="128">
        <v>-2.8538681214542727E-2</v>
      </c>
      <c r="C6" s="10"/>
      <c r="D6" s="10"/>
    </row>
    <row r="7" spans="1:4" ht="14.25" x14ac:dyDescent="0.2">
      <c r="A7" s="185" t="s">
        <v>17</v>
      </c>
      <c r="B7" s="128">
        <v>-5.5822283188536881E-3</v>
      </c>
      <c r="C7" s="10"/>
      <c r="D7" s="10"/>
    </row>
    <row r="8" spans="1:4" ht="14.25" x14ac:dyDescent="0.2">
      <c r="A8" s="185" t="s">
        <v>105</v>
      </c>
      <c r="B8" s="128">
        <v>5.6363415078182211E-2</v>
      </c>
      <c r="C8" s="10"/>
      <c r="D8" s="10"/>
    </row>
    <row r="9" spans="1:4" ht="14.25" x14ac:dyDescent="0.2">
      <c r="A9" s="185" t="s">
        <v>106</v>
      </c>
      <c r="B9" s="128">
        <v>4.1861497329644504E-2</v>
      </c>
      <c r="C9" s="10"/>
      <c r="D9" s="10"/>
    </row>
    <row r="10" spans="1:4" ht="14.25" x14ac:dyDescent="0.2">
      <c r="A10" s="185" t="s">
        <v>107</v>
      </c>
      <c r="B10" s="128">
        <v>1.4438356164383563E-2</v>
      </c>
      <c r="C10" s="10"/>
      <c r="D10" s="10"/>
    </row>
    <row r="11" spans="1:4" ht="15" thickBot="1" x14ac:dyDescent="0.25">
      <c r="A11" s="212" t="s">
        <v>108</v>
      </c>
      <c r="B11" s="129">
        <v>3.5762781847481717E-2</v>
      </c>
      <c r="C11" s="10"/>
      <c r="D11" s="10"/>
    </row>
    <row r="12" spans="1:4" x14ac:dyDescent="0.2">
      <c r="B12" s="10"/>
      <c r="C12" s="10"/>
      <c r="D12" s="10"/>
    </row>
    <row r="13" spans="1:4" ht="14.25" x14ac:dyDescent="0.2">
      <c r="A13" s="50"/>
      <c r="B13" s="51"/>
      <c r="C13" s="10"/>
      <c r="D13" s="10"/>
    </row>
    <row r="14" spans="1:4" ht="14.25" x14ac:dyDescent="0.2">
      <c r="A14" s="50"/>
      <c r="B14" s="51"/>
      <c r="C14" s="10"/>
      <c r="D14" s="10"/>
    </row>
    <row r="15" spans="1:4" ht="14.25" x14ac:dyDescent="0.2">
      <c r="A15" s="50"/>
      <c r="B15" s="51"/>
      <c r="C15" s="10"/>
      <c r="D15" s="10"/>
    </row>
    <row r="16" spans="1:4" ht="14.25" x14ac:dyDescent="0.2">
      <c r="A16" s="50"/>
      <c r="B16" s="51"/>
      <c r="C16" s="10"/>
      <c r="D16" s="10"/>
    </row>
    <row r="17" spans="1:4" ht="14.25" x14ac:dyDescent="0.2">
      <c r="A17" s="50"/>
      <c r="B17" s="51"/>
      <c r="C17" s="10"/>
      <c r="D17" s="10"/>
    </row>
    <row r="18" spans="1:4" x14ac:dyDescent="0.2">
      <c r="B18" s="10"/>
    </row>
    <row r="22" spans="1:4" x14ac:dyDescent="0.2">
      <c r="A22" s="7"/>
      <c r="B22" s="8"/>
    </row>
    <row r="23" spans="1:4" x14ac:dyDescent="0.2">
      <c r="B23" s="8"/>
    </row>
    <row r="24" spans="1:4" x14ac:dyDescent="0.2">
      <c r="B24" s="8"/>
    </row>
  </sheetData>
  <autoFilter ref="A1:B1"/>
  <phoneticPr fontId="1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</vt:i4>
      </vt:variant>
    </vt:vector>
  </HeadingPairs>
  <TitlesOfParts>
    <vt:vector size="13" baseType="lpstr">
      <vt:lpstr>IDX + ROR</vt:lpstr>
      <vt:lpstr>O_NAV</vt:lpstr>
      <vt:lpstr>O_ROR</vt:lpstr>
      <vt:lpstr> O_dynamics NAV</vt:lpstr>
      <vt:lpstr>O_diagram(ROR)</vt:lpstr>
      <vt:lpstr>І_NAV</vt:lpstr>
      <vt:lpstr>І_ROR</vt:lpstr>
      <vt:lpstr>І_dynamics NAV</vt:lpstr>
      <vt:lpstr>І_diagram(ROR)</vt:lpstr>
      <vt:lpstr>C_NAV</vt:lpstr>
      <vt:lpstr>C_ROR</vt:lpstr>
      <vt:lpstr>C_dynamics NAV</vt:lpstr>
      <vt:lpstr>C_diagram(ROR)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Никита</cp:lastModifiedBy>
  <dcterms:created xsi:type="dcterms:W3CDTF">2010-05-19T12:57:40Z</dcterms:created>
  <dcterms:modified xsi:type="dcterms:W3CDTF">2019-11-12T15:28:09Z</dcterms:modified>
</cp:coreProperties>
</file>