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5" yWindow="75" windowWidth="10650" windowHeight="11805" tabRatio="904" activeTab="12"/>
  </bookViews>
  <sheets>
    <sheet name="інд+дох" sheetId="1" r:id="rId1"/>
    <sheet name="В_ВЧА" sheetId="12" r:id="rId2"/>
    <sheet name="В_дох" sheetId="21" r:id="rId3"/>
    <sheet name="В_динаміка ВЧА" sheetId="14" r:id="rId4"/>
    <sheet name="В_діаграма(дох)" sheetId="25" r:id="rId5"/>
    <sheet name="І_ВЧА" sheetId="22" r:id="rId6"/>
    <sheet name="І_дох" sheetId="16" r:id="rId7"/>
    <sheet name="І_динаміка ВЧА" sheetId="17" r:id="rId8"/>
    <sheet name="І_діаграма(дох)" sheetId="7" r:id="rId9"/>
    <sheet name="3_ВЧА" sheetId="23" r:id="rId10"/>
    <sheet name="З_дох" sheetId="24" r:id="rId11"/>
    <sheet name="3_динаміка ВЧА" sheetId="20" r:id="rId12"/>
    <sheet name="З_діаграма(дох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9" hidden="1">'3_ВЧА'!$A$2:$J$2</definedName>
    <definedName name="_xlnm._FilterDatabase" localSheetId="11" hidden="1">'3_динаміка ВЧА'!$B$34:$E$34</definedName>
    <definedName name="_xlnm._FilterDatabase" localSheetId="1" hidden="1">В_ВЧА!#REF!</definedName>
    <definedName name="_xlnm._FilterDatabase" localSheetId="3" hidden="1">'В_динаміка ВЧА'!$B$3:$G$20</definedName>
    <definedName name="_xlnm._FilterDatabase" localSheetId="4" hidden="1">'В_діаграма(дох)'!$A$1:$B$1</definedName>
    <definedName name="_xlnm._FilterDatabase" localSheetId="12" hidden="1">'З_діаграма(дох)'!$A$1:$B$1</definedName>
    <definedName name="_xlnm._FilterDatabase" localSheetId="5" hidden="1">І_ВЧА!$A$2:$J$2</definedName>
    <definedName name="_xlnm._FilterDatabase" localSheetId="7" hidden="1">'І_динаміка ВЧА'!$B$34:$E$34</definedName>
    <definedName name="_xlnm._FilterDatabase" localSheetId="8" hidden="1">'І_діаграма(дох)'!$A$1:$B$1</definedName>
    <definedName name="_xlnm._FilterDatabase" localSheetId="6" hidden="1">І_дох!$B$3:$I$3</definedName>
    <definedName name="_xlnm._FilterDatabase" localSheetId="0" hidden="1">'інд+дох'!$A$22:$C$22</definedName>
    <definedName name="cevv">#REF!</definedName>
    <definedName name="_xlnm.Print_Area" localSheetId="1">В_ВЧА!#REF!</definedName>
  </definedNames>
  <calcPr calcId="125725"/>
</workbook>
</file>

<file path=xl/calcChain.xml><?xml version="1.0" encoding="utf-8"?>
<calcChain xmlns="http://schemas.openxmlformats.org/spreadsheetml/2006/main">
  <c r="E61" i="14"/>
  <c r="E62"/>
  <c r="E63"/>
  <c r="E64"/>
  <c r="D61"/>
  <c r="D62"/>
  <c r="D63"/>
  <c r="D64"/>
  <c r="C61"/>
  <c r="C62"/>
  <c r="C63"/>
  <c r="C64"/>
  <c r="B61"/>
  <c r="B62"/>
  <c r="B63"/>
  <c r="B64"/>
  <c r="E65"/>
  <c r="D65"/>
  <c r="C65"/>
  <c r="B65"/>
  <c r="C20" i="12"/>
  <c r="C24" s="1"/>
  <c r="D24" s="1"/>
  <c r="E37" i="17"/>
  <c r="D37"/>
  <c r="C37"/>
  <c r="B37"/>
  <c r="C27" i="12"/>
  <c r="D27" s="1"/>
  <c r="C28"/>
  <c r="D28"/>
  <c r="C29"/>
  <c r="D29"/>
  <c r="C30"/>
  <c r="D30"/>
  <c r="C31"/>
  <c r="D31"/>
  <c r="C32"/>
  <c r="D32"/>
  <c r="C33"/>
  <c r="D33"/>
  <c r="C34"/>
  <c r="D34"/>
  <c r="B27"/>
  <c r="B28"/>
  <c r="B29"/>
  <c r="B30"/>
  <c r="B31"/>
  <c r="B32"/>
  <c r="B33"/>
  <c r="B34"/>
  <c r="I7" i="16"/>
  <c r="H7"/>
  <c r="G7"/>
  <c r="F7"/>
  <c r="E7"/>
  <c r="B36" i="17"/>
  <c r="C26" i="12"/>
  <c r="B26"/>
  <c r="C25"/>
  <c r="B25"/>
  <c r="E36" i="20"/>
  <c r="D36"/>
  <c r="C36"/>
  <c r="B36"/>
  <c r="E35"/>
  <c r="D35"/>
  <c r="C35"/>
  <c r="B35"/>
  <c r="I6" i="24"/>
  <c r="H6"/>
  <c r="G6"/>
  <c r="F6"/>
  <c r="E6"/>
  <c r="E36" i="17"/>
  <c r="D36"/>
  <c r="C36"/>
  <c r="E35"/>
  <c r="D35"/>
  <c r="C35"/>
  <c r="B35"/>
  <c r="E6" i="22"/>
  <c r="E60" i="14"/>
  <c r="E59"/>
  <c r="E58"/>
  <c r="E57"/>
  <c r="E56"/>
  <c r="D60"/>
  <c r="D59"/>
  <c r="D58"/>
  <c r="D57"/>
  <c r="D56"/>
  <c r="C60"/>
  <c r="C59"/>
  <c r="C58"/>
  <c r="C57"/>
  <c r="C56"/>
  <c r="B60"/>
  <c r="B59"/>
  <c r="B58"/>
  <c r="B57"/>
  <c r="B56"/>
  <c r="I21" i="21"/>
  <c r="H21"/>
  <c r="G21"/>
  <c r="F21"/>
  <c r="E21"/>
  <c r="E66" i="14"/>
  <c r="E67"/>
  <c r="C66"/>
  <c r="C67"/>
  <c r="D26" i="12"/>
  <c r="D25"/>
  <c r="F5" i="23"/>
  <c r="E5"/>
  <c r="F6" i="22"/>
  <c r="D20" i="12"/>
</calcChain>
</file>

<file path=xl/sharedStrings.xml><?xml version="1.0" encoding="utf-8"?>
<sst xmlns="http://schemas.openxmlformats.org/spreadsheetml/2006/main" count="356" uniqueCount="152">
  <si>
    <t>http://www.task.ua/</t>
  </si>
  <si>
    <t>http://univer.ua/</t>
  </si>
  <si>
    <t>http://www.sem.biz.ua/</t>
  </si>
  <si>
    <t>http://otpcapital.com.ua/</t>
  </si>
  <si>
    <t>х</t>
  </si>
  <si>
    <t>http://www.altus.ua/</t>
  </si>
  <si>
    <t>http://www.vseswit.com.ua/</t>
  </si>
  <si>
    <t>http://www.kinto.com/</t>
  </si>
  <si>
    <t>http://www.am.eavex.com.ua/</t>
  </si>
  <si>
    <t>* Показник "з початку діяльності фонду, % річних (середня)" розраховується за формулою складного відсотка.</t>
  </si>
  <si>
    <t>** Оскільки фонд був визнаний менше року тому, показник "з початку діяльності фонду, % річних (середня)" не є репрезентативним для цього фонду.</t>
  </si>
  <si>
    <t>http://am.artcapital.ua/</t>
  </si>
  <si>
    <t>http://bonum-group.com/</t>
  </si>
  <si>
    <t>http://ozoncap.com/</t>
  </si>
  <si>
    <t>Rates of Return</t>
  </si>
  <si>
    <t>Period</t>
  </si>
  <si>
    <t>PFTS Index</t>
  </si>
  <si>
    <t>UX Index</t>
  </si>
  <si>
    <t>Open-Ended CII</t>
  </si>
  <si>
    <t>Interval CII</t>
  </si>
  <si>
    <t>Closed-End CII</t>
  </si>
  <si>
    <t>March</t>
  </si>
  <si>
    <t>April</t>
  </si>
  <si>
    <t>YTD 2018</t>
  </si>
  <si>
    <t>Index</t>
  </si>
  <si>
    <t>Monthly change</t>
  </si>
  <si>
    <t>YTD change</t>
  </si>
  <si>
    <t>RTSI (Russia)</t>
  </si>
  <si>
    <t>SHANGHAI SE COMPOSITE (China)</t>
  </si>
  <si>
    <t>DJIA (USA)</t>
  </si>
  <si>
    <t>S&amp;P 500 (USA)</t>
  </si>
  <si>
    <t>HANG SENG (Hong Kong)</t>
  </si>
  <si>
    <t>MICEX (Russia)</t>
  </si>
  <si>
    <t>WIG20 (Poland)</t>
  </si>
  <si>
    <t>DAX (Germany)</t>
  </si>
  <si>
    <t>NIKKEI 225 (Japan)</t>
  </si>
  <si>
    <t>FTSE 100 (Great Britain)</t>
  </si>
  <si>
    <t>CAC 40 (France)</t>
  </si>
  <si>
    <t>Open-Ended Funds. Ranking by NAV</t>
  </si>
  <si>
    <t>No.</t>
  </si>
  <si>
    <t>Fund*</t>
  </si>
  <si>
    <t>NAV, UAH</t>
  </si>
  <si>
    <t>Number of IC in circulation, pcs.</t>
  </si>
  <si>
    <t>NAV per one IC, UAH</t>
  </si>
  <si>
    <t>IC nominal, UAH</t>
  </si>
  <si>
    <t>AMC</t>
  </si>
  <si>
    <t>AMC official site</t>
  </si>
  <si>
    <t>КІNТО-Klasychnyi</t>
  </si>
  <si>
    <t>ОТP Fond Aktsii</t>
  </si>
  <si>
    <t>Sofiivskyi</t>
  </si>
  <si>
    <t>UNIVER.UA/Myhailo Hrushevskyi: Fond Derzhavnykh Paperiv</t>
  </si>
  <si>
    <t>KINTO-Ekviti</t>
  </si>
  <si>
    <t>PrJSC “KINTO”</t>
  </si>
  <si>
    <t>LLC AMC "OTP Kapital"</t>
  </si>
  <si>
    <t>LLC AMC  "IVEKS ESSET MENEDZHMENT"</t>
  </si>
  <si>
    <t>LLC AMC “Univer Menedzhment”</t>
  </si>
  <si>
    <t>ОТP Klasychnyi</t>
  </si>
  <si>
    <t>Altus – Depozyt</t>
  </si>
  <si>
    <t>Altus – Zbalansovanyi</t>
  </si>
  <si>
    <t>LLC AMC "Altus Assets Activitis"</t>
  </si>
  <si>
    <t>LLC AMC "Altus Essets Activitis"</t>
  </si>
  <si>
    <t>Аrgentum</t>
  </si>
  <si>
    <t>KINTO-Kaznacheiskyi</t>
  </si>
  <si>
    <t>LLCAMC "OZON"</t>
  </si>
  <si>
    <t>VSI</t>
  </si>
  <si>
    <t>UNIVER.UA/Volodymyr Velykyi: Fond Zbalansovanyi</t>
  </si>
  <si>
    <t>LLC AMC "Vsesvit"</t>
  </si>
  <si>
    <t>ТАSK Resurs</t>
  </si>
  <si>
    <t>UNIVER.UA/Iaroslav Mudryi: Fond Aktsii</t>
  </si>
  <si>
    <t>UNIVER.UA/Taras Shevchenko: Fond Zaoshchadzhen</t>
  </si>
  <si>
    <t>Nadbannia</t>
  </si>
  <si>
    <t>Bonum Optimum</t>
  </si>
  <si>
    <t>Total</t>
  </si>
  <si>
    <t>LLC AMC "TASK-Invest"</t>
  </si>
  <si>
    <t>LLC AMC "АRT-KAPITAL Menedzhment"</t>
  </si>
  <si>
    <t>LLC AMC "Bonum Hrup"</t>
  </si>
  <si>
    <t>Others</t>
  </si>
  <si>
    <t>(*) All funds are diversified unit funds.</t>
  </si>
  <si>
    <t>Open-Ended Funds' Rates of Return. Sorting by the Date of Reaching Compliance with the Standards</t>
  </si>
  <si>
    <t>Fund</t>
  </si>
  <si>
    <t>Registration date</t>
  </si>
  <si>
    <t>Date of reaching compliance with the standards</t>
  </si>
  <si>
    <t>Rates of Return of Investment Certificates</t>
  </si>
  <si>
    <t xml:space="preserve">1 month </t>
  </si>
  <si>
    <t xml:space="preserve">6 months </t>
  </si>
  <si>
    <t>1 year</t>
  </si>
  <si>
    <t xml:space="preserve">3 months  </t>
  </si>
  <si>
    <t>YTD</t>
  </si>
  <si>
    <t>Since the fund's inception</t>
  </si>
  <si>
    <t>Since the fund's inception, % per annum (average)*</t>
  </si>
  <si>
    <t>KINTO-Klasychnyi</t>
  </si>
  <si>
    <t xml:space="preserve">UNIVER.UA/Myhailo Hrushevskyi: Fond Derzhavnykh Paperiv   </t>
  </si>
  <si>
    <t>KINTO-Kaznacheyskyi</t>
  </si>
  <si>
    <t>Average</t>
  </si>
  <si>
    <t>* The indicator "since the fund's inception, % per annum (average)" is calculated based on compound interest formula.</t>
  </si>
  <si>
    <t>no data</t>
  </si>
  <si>
    <t>Open-Ended Funds Dynamics.  Ranking by Net Inflow</t>
  </si>
  <si>
    <t>No</t>
  </si>
  <si>
    <t>Net Asset Value</t>
  </si>
  <si>
    <t>Number of Investment Certificates in Circulation</t>
  </si>
  <si>
    <t>Change, UAH thsd.</t>
  </si>
  <si>
    <t>Change, %</t>
  </si>
  <si>
    <t>Change, pcs.</t>
  </si>
  <si>
    <t>Net inflow/outflow of capital over the month, UAH thsd.</t>
  </si>
  <si>
    <t>ОТP - Кlasychnyi</t>
  </si>
  <si>
    <r>
      <t xml:space="preserve">UNIVER.UA/Taras Shevchenko: </t>
    </r>
    <r>
      <rPr>
        <sz val="11"/>
        <rFont val="Calibri"/>
        <family val="2"/>
        <charset val="204"/>
      </rPr>
      <t>Fond Zaoshchadzhen</t>
    </r>
  </si>
  <si>
    <t>ТАSК Resurs</t>
  </si>
  <si>
    <t>KINTO- Кlasychnyi</t>
  </si>
  <si>
    <t>NAV change, UAH thsd.</t>
  </si>
  <si>
    <t>NAV change, %</t>
  </si>
  <si>
    <t>Net inflow/ outflow of capital, UAH thsd.</t>
  </si>
  <si>
    <t>1 month*</t>
  </si>
  <si>
    <t>Аltus-Zbalansovanyi</t>
  </si>
  <si>
    <t>OTP-Кlasychnyi</t>
  </si>
  <si>
    <t>Funds' average rate of return</t>
  </si>
  <si>
    <t>EURO Deposits</t>
  </si>
  <si>
    <t>USD Deposits</t>
  </si>
  <si>
    <t>UAH Deposits</t>
  </si>
  <si>
    <t>"Gold" deposit (at official rate of gold)</t>
  </si>
  <si>
    <t>Interval Funds. Ranking by NAV</t>
  </si>
  <si>
    <t>Form</t>
  </si>
  <si>
    <t>Type</t>
  </si>
  <si>
    <t>ТАSК Ukrainskyi Kapital</t>
  </si>
  <si>
    <t>Zbalansovanyi Fond "Parytet"</t>
  </si>
  <si>
    <t xml:space="preserve">Optimum </t>
  </si>
  <si>
    <t>unit</t>
  </si>
  <si>
    <t>specialized</t>
  </si>
  <si>
    <t>diversified</t>
  </si>
  <si>
    <t>LLC AMC "ТАSК-Іnvest"</t>
  </si>
  <si>
    <t>LLC AMC "АRТ-КАPITAL Меnedzhment"</t>
  </si>
  <si>
    <t>LLC AMC "SЕМ"</t>
  </si>
  <si>
    <t>Interval Funds' Rates of Return. Sorting by the Date of Reaching Compliance with the Standards</t>
  </si>
  <si>
    <t xml:space="preserve">Rates of Return of Investment Certificates </t>
  </si>
  <si>
    <t>Оptimum</t>
  </si>
  <si>
    <t>Interval Funds' Dynamics.  Ranking by Net Inflow</t>
  </si>
  <si>
    <t xml:space="preserve">Net inflow/outflow of capital over the month, UAH thsd </t>
  </si>
  <si>
    <t>NAV Change, UAH thsd.</t>
  </si>
  <si>
    <t>NAV Change, %</t>
  </si>
  <si>
    <t>Net inflow-outflow,   UAH thsd.</t>
  </si>
  <si>
    <t>Optimum</t>
  </si>
  <si>
    <t>Closed-End Funds. Ranking by NAV</t>
  </si>
  <si>
    <t>Number of securities in circulation, pcs.</t>
  </si>
  <si>
    <t>NAV per one security, UAH</t>
  </si>
  <si>
    <t>Security nominal, UAH</t>
  </si>
  <si>
    <t>Іndeks Ukrainskoi Birzhi</t>
  </si>
  <si>
    <t>ТАSК Universal</t>
  </si>
  <si>
    <t>non-diversified</t>
  </si>
  <si>
    <t>Closed-end Funds Rates of Return. Sorting by the Date of Reaching Compliance with the Standards</t>
  </si>
  <si>
    <t>*The indicator "since the fund's inception, % per annum (average)" is calculated based on compound interest formula.</t>
  </si>
  <si>
    <t>Closed-End Funds' Dynamics /Sorting by Net Inflows</t>
  </si>
  <si>
    <t>Number of Securities in Circulation</t>
  </si>
  <si>
    <t>Net inflow/ outflow of capital during month, UAH thsd.</t>
  </si>
</sst>
</file>

<file path=xl/styles.xml><?xml version="1.0" encoding="utf-8"?>
<styleSheet xmlns="http://schemas.openxmlformats.org/spreadsheetml/2006/main">
  <numFmts count="1">
    <numFmt numFmtId="182" formatCode="#,##0.00&quot; грн.&quot;;\-#,##0.00&quot; грн.&quot;"/>
  </numFmts>
  <fonts count="24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 Cyr"/>
      <family val="2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 style="dotted">
        <color indexed="55"/>
      </left>
      <right/>
      <top style="medium">
        <color indexed="21"/>
      </top>
      <bottom style="dotted">
        <color indexed="55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/>
      <top style="dotted">
        <color indexed="23"/>
      </top>
      <bottom/>
      <diagonal/>
    </border>
    <border>
      <left/>
      <right/>
      <top style="dotted">
        <color indexed="55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/>
      <top style="medium">
        <color indexed="21"/>
      </top>
      <bottom/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/>
      <top style="medium">
        <color indexed="38"/>
      </top>
      <bottom/>
      <diagonal/>
    </border>
    <border>
      <left/>
      <right style="dotted">
        <color indexed="23"/>
      </right>
      <top style="medium">
        <color indexed="38"/>
      </top>
      <bottom/>
      <diagonal/>
    </border>
    <border>
      <left/>
      <right style="dotted">
        <color indexed="55"/>
      </right>
      <top/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hair">
        <color indexed="64"/>
      </bottom>
      <diagonal/>
    </border>
    <border>
      <left style="medium">
        <color rgb="FF006666"/>
      </left>
      <right style="medium">
        <color rgb="FF006666"/>
      </right>
      <top style="medium">
        <color rgb="FF006666"/>
      </top>
      <bottom style="medium">
        <color rgb="FF006666"/>
      </bottom>
      <diagonal/>
    </border>
    <border>
      <left style="dotted">
        <color indexed="23"/>
      </left>
      <right/>
      <top style="medium">
        <color rgb="FF008080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dotted">
        <color indexed="23"/>
      </top>
      <bottom style="dotted">
        <color indexed="64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55"/>
      </left>
      <right style="dotted">
        <color indexed="23"/>
      </right>
      <top/>
      <bottom style="dotted">
        <color indexed="64"/>
      </bottom>
      <diagonal/>
    </border>
    <border>
      <left/>
      <right style="dotted">
        <color indexed="55"/>
      </right>
      <top/>
      <bottom style="dotted">
        <color indexed="55"/>
      </bottom>
      <diagonal/>
    </border>
    <border>
      <left style="dotted">
        <color indexed="55"/>
      </left>
      <right style="dotted">
        <color indexed="55"/>
      </right>
      <top style="dotted">
        <color indexed="64"/>
      </top>
      <bottom style="dotted">
        <color indexed="64"/>
      </bottom>
      <diagonal/>
    </border>
    <border>
      <left style="medium">
        <color rgb="FF008080"/>
      </left>
      <right style="medium">
        <color rgb="FF008080"/>
      </right>
      <top style="medium">
        <color rgb="FF008080"/>
      </top>
      <bottom style="medium">
        <color rgb="FF008080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9" fillId="0" borderId="0" xfId="0" applyFont="1" applyFill="1" applyBorder="1"/>
    <xf numFmtId="4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10" fontId="8" fillId="0" borderId="0" xfId="8" applyNumberFormat="1" applyFont="1" applyFill="1" applyBorder="1" applyAlignment="1">
      <alignment horizontal="right" vertical="center"/>
    </xf>
    <xf numFmtId="10" fontId="4" fillId="0" borderId="0" xfId="0" applyNumberFormat="1" applyFont="1" applyBorder="1"/>
    <xf numFmtId="0" fontId="0" fillId="0" borderId="0" xfId="0" applyBorder="1"/>
    <xf numFmtId="0" fontId="7" fillId="0" borderId="0" xfId="0" applyFont="1"/>
    <xf numFmtId="3" fontId="9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 indent="1"/>
    </xf>
    <xf numFmtId="3" fontId="9" fillId="0" borderId="0" xfId="0" applyNumberFormat="1" applyFont="1" applyAlignment="1">
      <alignment horizontal="right" vertical="center" indent="1"/>
    </xf>
    <xf numFmtId="0" fontId="10" fillId="0" borderId="6" xfId="0" applyFont="1" applyBorder="1" applyAlignment="1">
      <alignment horizontal="center" vertical="center" wrapText="1"/>
    </xf>
    <xf numFmtId="0" fontId="14" fillId="0" borderId="5" xfId="4" applyFont="1" applyFill="1" applyBorder="1" applyAlignment="1">
      <alignment vertical="center" wrapText="1"/>
    </xf>
    <xf numFmtId="10" fontId="14" fillId="0" borderId="8" xfId="5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1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14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 shrinkToFit="1"/>
    </xf>
    <xf numFmtId="4" fontId="9" fillId="0" borderId="11" xfId="0" applyNumberFormat="1" applyFont="1" applyFill="1" applyBorder="1" applyAlignment="1">
      <alignment horizontal="right" vertical="center" indent="1"/>
    </xf>
    <xf numFmtId="3" fontId="9" fillId="0" borderId="11" xfId="0" applyNumberFormat="1" applyFont="1" applyFill="1" applyBorder="1" applyAlignment="1">
      <alignment horizontal="right" vertical="center" indent="1"/>
    </xf>
    <xf numFmtId="4" fontId="9" fillId="0" borderId="12" xfId="0" applyNumberFormat="1" applyFont="1" applyFill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horizontal="right" vertical="center" indent="1"/>
    </xf>
    <xf numFmtId="0" fontId="10" fillId="0" borderId="1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0" fillId="0" borderId="14" xfId="0" applyFont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right" vertical="center" indent="1"/>
    </xf>
    <xf numFmtId="14" fontId="9" fillId="0" borderId="0" xfId="0" applyNumberFormat="1" applyFont="1" applyFill="1" applyBorder="1" applyAlignment="1">
      <alignment horizontal="center"/>
    </xf>
    <xf numFmtId="0" fontId="16" fillId="0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left" vertical="center" wrapText="1"/>
    </xf>
    <xf numFmtId="0" fontId="6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3" fontId="9" fillId="0" borderId="8" xfId="0" applyNumberFormat="1" applyFont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vertical="center"/>
    </xf>
    <xf numFmtId="0" fontId="14" fillId="0" borderId="0" xfId="4" applyFont="1" applyFill="1" applyBorder="1" applyAlignment="1">
      <alignment vertical="center" wrapText="1"/>
    </xf>
    <xf numFmtId="10" fontId="14" fillId="0" borderId="0" xfId="5" applyNumberFormat="1" applyFont="1" applyFill="1" applyBorder="1" applyAlignment="1">
      <alignment horizontal="center" vertical="center" wrapText="1"/>
    </xf>
    <xf numFmtId="4" fontId="17" fillId="0" borderId="16" xfId="0" applyNumberFormat="1" applyFont="1" applyFill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0" fillId="0" borderId="1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10" fontId="14" fillId="0" borderId="20" xfId="5" applyNumberFormat="1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0" fontId="9" fillId="0" borderId="0" xfId="0" applyNumberFormat="1" applyFont="1" applyFill="1" applyBorder="1"/>
    <xf numFmtId="0" fontId="9" fillId="0" borderId="0" xfId="0" applyFont="1" applyAlignment="1">
      <alignment horizontal="left"/>
    </xf>
    <xf numFmtId="0" fontId="9" fillId="0" borderId="0" xfId="0" applyFont="1"/>
    <xf numFmtId="0" fontId="5" fillId="0" borderId="6" xfId="0" applyFont="1" applyBorder="1" applyAlignment="1">
      <alignment vertical="center" wrapText="1"/>
    </xf>
    <xf numFmtId="0" fontId="6" fillId="0" borderId="0" xfId="0" applyFont="1"/>
    <xf numFmtId="182" fontId="3" fillId="0" borderId="0" xfId="2" applyNumberFormat="1" applyFont="1" applyFill="1" applyBorder="1" applyAlignment="1">
      <alignment horizontal="right" wrapText="1"/>
    </xf>
    <xf numFmtId="0" fontId="9" fillId="0" borderId="0" xfId="0" applyFont="1" applyBorder="1"/>
    <xf numFmtId="0" fontId="14" fillId="0" borderId="21" xfId="4" applyFont="1" applyFill="1" applyBorder="1" applyAlignment="1">
      <alignment vertical="center" wrapText="1"/>
    </xf>
    <xf numFmtId="10" fontId="14" fillId="0" borderId="22" xfId="5" applyNumberFormat="1" applyFont="1" applyFill="1" applyBorder="1" applyAlignment="1">
      <alignment horizontal="center" vertical="center" wrapText="1"/>
    </xf>
    <xf numFmtId="10" fontId="14" fillId="0" borderId="23" xfId="5" applyNumberFormat="1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vertical="center"/>
    </xf>
    <xf numFmtId="4" fontId="9" fillId="0" borderId="24" xfId="0" applyNumberFormat="1" applyFont="1" applyFill="1" applyBorder="1" applyAlignment="1">
      <alignment horizontal="right" vertical="center"/>
    </xf>
    <xf numFmtId="4" fontId="9" fillId="0" borderId="8" xfId="0" applyNumberFormat="1" applyFont="1" applyBorder="1" applyAlignment="1">
      <alignment horizontal="right" vertical="center" indent="1"/>
    </xf>
    <xf numFmtId="0" fontId="14" fillId="0" borderId="8" xfId="3" applyFont="1" applyFill="1" applyBorder="1" applyAlignment="1">
      <alignment vertical="center" wrapText="1"/>
    </xf>
    <xf numFmtId="4" fontId="14" fillId="0" borderId="8" xfId="3" applyNumberFormat="1" applyFont="1" applyFill="1" applyBorder="1" applyAlignment="1">
      <alignment horizontal="right" vertical="center" wrapText="1" indent="1"/>
    </xf>
    <xf numFmtId="3" fontId="14" fillId="0" borderId="8" xfId="3" applyNumberFormat="1" applyFont="1" applyFill="1" applyBorder="1" applyAlignment="1">
      <alignment horizontal="right" vertical="center" wrapText="1" indent="1"/>
    </xf>
    <xf numFmtId="0" fontId="15" fillId="0" borderId="20" xfId="1" applyFont="1" applyFill="1" applyBorder="1" applyAlignment="1" applyProtection="1">
      <alignment vertical="center" wrapText="1"/>
    </xf>
    <xf numFmtId="0" fontId="14" fillId="0" borderId="25" xfId="4" applyFont="1" applyFill="1" applyBorder="1" applyAlignment="1">
      <alignment vertical="center" wrapText="1"/>
    </xf>
    <xf numFmtId="10" fontId="14" fillId="0" borderId="26" xfId="5" applyNumberFormat="1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0" fillId="0" borderId="29" xfId="0" applyBorder="1"/>
    <xf numFmtId="0" fontId="10" fillId="0" borderId="30" xfId="0" applyFont="1" applyFill="1" applyBorder="1" applyAlignment="1">
      <alignment horizontal="center" vertical="center" wrapText="1" shrinkToFit="1"/>
    </xf>
    <xf numFmtId="4" fontId="10" fillId="0" borderId="31" xfId="0" applyNumberFormat="1" applyFont="1" applyFill="1" applyBorder="1" applyAlignment="1">
      <alignment horizontal="right" vertical="center" indent="1"/>
    </xf>
    <xf numFmtId="3" fontId="10" fillId="0" borderId="32" xfId="0" applyNumberFormat="1" applyFont="1" applyFill="1" applyBorder="1" applyAlignment="1">
      <alignment horizontal="right" vertical="center" indent="1"/>
    </xf>
    <xf numFmtId="4" fontId="10" fillId="0" borderId="33" xfId="0" applyNumberFormat="1" applyFont="1" applyFill="1" applyBorder="1" applyAlignment="1">
      <alignment horizontal="right" vertical="center" indent="1"/>
    </xf>
    <xf numFmtId="10" fontId="9" fillId="0" borderId="11" xfId="9" applyNumberFormat="1" applyFont="1" applyFill="1" applyBorder="1" applyAlignment="1">
      <alignment horizontal="right" vertical="center" indent="1"/>
    </xf>
    <xf numFmtId="10" fontId="10" fillId="0" borderId="16" xfId="0" applyNumberFormat="1" applyFont="1" applyFill="1" applyBorder="1" applyAlignment="1">
      <alignment horizontal="right" vertical="center" indent="1"/>
    </xf>
    <xf numFmtId="4" fontId="20" fillId="0" borderId="16" xfId="6" applyNumberFormat="1" applyFont="1" applyFill="1" applyBorder="1" applyAlignment="1">
      <alignment horizontal="right" vertical="center" wrapText="1" indent="1"/>
    </xf>
    <xf numFmtId="3" fontId="20" fillId="0" borderId="16" xfId="6" applyNumberFormat="1" applyFont="1" applyFill="1" applyBorder="1" applyAlignment="1">
      <alignment horizontal="right" vertical="center" wrapText="1" indent="1"/>
    </xf>
    <xf numFmtId="10" fontId="14" fillId="0" borderId="8" xfId="5" applyNumberFormat="1" applyFont="1" applyFill="1" applyBorder="1" applyAlignment="1">
      <alignment horizontal="right" vertical="center" wrapText="1" indent="1"/>
    </xf>
    <xf numFmtId="0" fontId="5" fillId="0" borderId="0" xfId="0" applyFont="1" applyBorder="1" applyAlignment="1">
      <alignment horizontal="left" vertical="center"/>
    </xf>
    <xf numFmtId="0" fontId="9" fillId="0" borderId="34" xfId="0" applyFont="1" applyBorder="1" applyAlignment="1">
      <alignment vertical="center"/>
    </xf>
    <xf numFmtId="14" fontId="9" fillId="0" borderId="34" xfId="0" applyNumberFormat="1" applyFont="1" applyBorder="1" applyAlignment="1">
      <alignment horizontal="center" vertical="center"/>
    </xf>
    <xf numFmtId="14" fontId="9" fillId="0" borderId="35" xfId="0" applyNumberFormat="1" applyFont="1" applyBorder="1" applyAlignment="1">
      <alignment horizontal="center" vertical="center"/>
    </xf>
    <xf numFmtId="14" fontId="14" fillId="0" borderId="8" xfId="4" applyNumberFormat="1" applyFont="1" applyFill="1" applyBorder="1" applyAlignment="1">
      <alignment horizontal="center" vertical="center" wrapText="1"/>
    </xf>
    <xf numFmtId="10" fontId="14" fillId="0" borderId="36" xfId="7" applyNumberFormat="1" applyFont="1" applyFill="1" applyBorder="1" applyAlignment="1">
      <alignment horizontal="right" vertical="center" wrapText="1" indent="1"/>
    </xf>
    <xf numFmtId="10" fontId="9" fillId="0" borderId="0" xfId="0" applyNumberFormat="1" applyFont="1" applyFill="1" applyBorder="1" applyAlignment="1">
      <alignment horizontal="center" vertical="center"/>
    </xf>
    <xf numFmtId="10" fontId="9" fillId="0" borderId="0" xfId="0" applyNumberFormat="1" applyFont="1" applyAlignment="1">
      <alignment vertical="center"/>
    </xf>
    <xf numFmtId="4" fontId="14" fillId="0" borderId="8" xfId="3" applyNumberFormat="1" applyFont="1" applyFill="1" applyBorder="1" applyAlignment="1">
      <alignment horizontal="center" vertical="center" wrapText="1"/>
    </xf>
    <xf numFmtId="3" fontId="14" fillId="0" borderId="8" xfId="3" applyNumberFormat="1" applyFont="1" applyFill="1" applyBorder="1" applyAlignment="1">
      <alignment horizontal="center" vertical="center" wrapText="1"/>
    </xf>
    <xf numFmtId="4" fontId="10" fillId="0" borderId="16" xfId="0" applyNumberFormat="1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4" fontId="10" fillId="0" borderId="32" xfId="0" applyNumberFormat="1" applyFont="1" applyFill="1" applyBorder="1" applyAlignment="1">
      <alignment horizontal="right" vertical="center" indent="1"/>
    </xf>
    <xf numFmtId="0" fontId="9" fillId="0" borderId="37" xfId="0" applyFont="1" applyFill="1" applyBorder="1" applyAlignment="1">
      <alignment vertical="center"/>
    </xf>
    <xf numFmtId="4" fontId="10" fillId="0" borderId="23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 applyAlignment="1">
      <alignment vertical="center"/>
    </xf>
    <xf numFmtId="4" fontId="9" fillId="0" borderId="11" xfId="0" applyNumberFormat="1" applyFont="1" applyFill="1" applyBorder="1" applyAlignment="1">
      <alignment vertical="center"/>
    </xf>
    <xf numFmtId="4" fontId="9" fillId="0" borderId="12" xfId="0" applyNumberFormat="1" applyFont="1" applyFill="1" applyBorder="1" applyAlignment="1">
      <alignment vertical="center"/>
    </xf>
    <xf numFmtId="10" fontId="9" fillId="0" borderId="38" xfId="0" applyNumberFormat="1" applyFont="1" applyBorder="1" applyAlignment="1">
      <alignment horizontal="right" vertical="center" indent="1"/>
    </xf>
    <xf numFmtId="10" fontId="9" fillId="0" borderId="20" xfId="0" applyNumberFormat="1" applyFont="1" applyBorder="1" applyAlignment="1">
      <alignment horizontal="right" vertical="center" indent="1"/>
    </xf>
    <xf numFmtId="0" fontId="9" fillId="0" borderId="39" xfId="0" applyFont="1" applyFill="1" applyBorder="1" applyAlignment="1">
      <alignment horizontal="left" vertical="center" wrapText="1" shrinkToFit="1"/>
    </xf>
    <xf numFmtId="0" fontId="9" fillId="0" borderId="40" xfId="0" applyFont="1" applyFill="1" applyBorder="1" applyAlignment="1">
      <alignment horizontal="left" vertical="center" wrapText="1" shrinkToFit="1"/>
    </xf>
    <xf numFmtId="4" fontId="9" fillId="0" borderId="41" xfId="0" applyNumberFormat="1" applyFont="1" applyFill="1" applyBorder="1" applyAlignment="1">
      <alignment horizontal="right" vertical="center" indent="1"/>
    </xf>
    <xf numFmtId="10" fontId="9" fillId="0" borderId="41" xfId="9" applyNumberFormat="1" applyFont="1" applyFill="1" applyBorder="1" applyAlignment="1">
      <alignment horizontal="right" vertical="center" indent="1"/>
    </xf>
    <xf numFmtId="4" fontId="9" fillId="0" borderId="42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Alignment="1">
      <alignment horizontal="right" vertical="center" indent="1"/>
    </xf>
    <xf numFmtId="0" fontId="9" fillId="0" borderId="43" xfId="0" applyFont="1" applyFill="1" applyBorder="1" applyAlignment="1">
      <alignment horizontal="left" vertical="center" wrapText="1" shrinkToFit="1"/>
    </xf>
    <xf numFmtId="4" fontId="9" fillId="0" borderId="44" xfId="0" applyNumberFormat="1" applyFont="1" applyFill="1" applyBorder="1" applyAlignment="1">
      <alignment horizontal="right" vertical="center" indent="1"/>
    </xf>
    <xf numFmtId="4" fontId="9" fillId="0" borderId="45" xfId="0" applyNumberFormat="1" applyFont="1" applyFill="1" applyBorder="1" applyAlignment="1">
      <alignment horizontal="right" vertical="center" indent="1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horizontal="right" vertical="center" indent="1"/>
    </xf>
    <xf numFmtId="0" fontId="9" fillId="0" borderId="46" xfId="0" applyFont="1" applyFill="1" applyBorder="1" applyAlignment="1">
      <alignment horizontal="left" vertical="center" wrapText="1" shrinkToFit="1"/>
    </xf>
    <xf numFmtId="4" fontId="9" fillId="0" borderId="47" xfId="0" applyNumberFormat="1" applyFont="1" applyFill="1" applyBorder="1" applyAlignment="1">
      <alignment horizontal="right" vertical="center" indent="1"/>
    </xf>
    <xf numFmtId="10" fontId="9" fillId="0" borderId="47" xfId="9" applyNumberFormat="1" applyFont="1" applyFill="1" applyBorder="1" applyAlignment="1">
      <alignment horizontal="right" vertical="center" indent="1"/>
    </xf>
    <xf numFmtId="0" fontId="14" fillId="0" borderId="10" xfId="4" applyFont="1" applyFill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10" fontId="14" fillId="0" borderId="8" xfId="5" applyNumberFormat="1" applyFont="1" applyFill="1" applyBorder="1" applyAlignment="1">
      <alignment horizontal="right" vertical="center" indent="1"/>
    </xf>
    <xf numFmtId="10" fontId="14" fillId="0" borderId="20" xfId="5" applyNumberFormat="1" applyFont="1" applyFill="1" applyBorder="1" applyAlignment="1">
      <alignment horizontal="right" vertical="center" indent="1"/>
    </xf>
    <xf numFmtId="10" fontId="14" fillId="0" borderId="23" xfId="5" applyNumberFormat="1" applyFont="1" applyFill="1" applyBorder="1" applyAlignment="1">
      <alignment horizontal="right" vertical="center" indent="1"/>
    </xf>
    <xf numFmtId="10" fontId="14" fillId="0" borderId="12" xfId="5" applyNumberFormat="1" applyFont="1" applyFill="1" applyBorder="1" applyAlignment="1">
      <alignment horizontal="right" vertical="center" indent="1"/>
    </xf>
    <xf numFmtId="10" fontId="14" fillId="0" borderId="48" xfId="5" applyNumberFormat="1" applyFont="1" applyFill="1" applyBorder="1" applyAlignment="1">
      <alignment horizontal="right" vertical="center" indent="1"/>
    </xf>
    <xf numFmtId="10" fontId="19" fillId="0" borderId="48" xfId="0" applyNumberFormat="1" applyFont="1" applyBorder="1" applyAlignment="1">
      <alignment horizontal="right" vertical="center" indent="1"/>
    </xf>
    <xf numFmtId="10" fontId="14" fillId="0" borderId="33" xfId="5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0" fontId="21" fillId="0" borderId="5" xfId="4" applyFont="1" applyFill="1" applyBorder="1" applyAlignment="1">
      <alignment vertical="center" wrapText="1"/>
    </xf>
    <xf numFmtId="14" fontId="21" fillId="0" borderId="8" xfId="4" applyNumberFormat="1" applyFont="1" applyFill="1" applyBorder="1" applyAlignment="1">
      <alignment horizontal="center" vertical="center" wrapText="1"/>
    </xf>
    <xf numFmtId="10" fontId="21" fillId="0" borderId="8" xfId="5" applyNumberFormat="1" applyFont="1" applyFill="1" applyBorder="1" applyAlignment="1">
      <alignment horizontal="right" vertical="center" wrapText="1" indent="1"/>
    </xf>
    <xf numFmtId="10" fontId="21" fillId="0" borderId="36" xfId="7" applyNumberFormat="1" applyFont="1" applyFill="1" applyBorder="1" applyAlignment="1">
      <alignment horizontal="right" vertical="center" wrapText="1" indent="1"/>
    </xf>
    <xf numFmtId="0" fontId="20" fillId="0" borderId="0" xfId="4" applyFont="1" applyFill="1" applyBorder="1" applyAlignment="1">
      <alignment vertical="center" wrapText="1"/>
    </xf>
    <xf numFmtId="10" fontId="20" fillId="0" borderId="0" xfId="5" applyNumberFormat="1" applyFont="1" applyFill="1" applyBorder="1" applyAlignment="1">
      <alignment horizontal="center" vertical="center" wrapText="1"/>
    </xf>
    <xf numFmtId="10" fontId="20" fillId="0" borderId="0" xfId="5" applyNumberFormat="1" applyFont="1" applyFill="1" applyBorder="1" applyAlignment="1">
      <alignment horizontal="right" vertical="center" wrapText="1" indent="1"/>
    </xf>
    <xf numFmtId="10" fontId="20" fillId="0" borderId="0" xfId="7" applyNumberFormat="1" applyFont="1" applyFill="1" applyBorder="1" applyAlignment="1">
      <alignment horizontal="center" vertical="center" wrapText="1"/>
    </xf>
    <xf numFmtId="10" fontId="14" fillId="0" borderId="44" xfId="5" applyNumberFormat="1" applyFont="1" applyFill="1" applyBorder="1" applyAlignment="1">
      <alignment horizontal="right" vertical="center" wrapText="1" indent="1"/>
    </xf>
    <xf numFmtId="10" fontId="14" fillId="0" borderId="11" xfId="5" applyNumberFormat="1" applyFont="1" applyFill="1" applyBorder="1" applyAlignment="1">
      <alignment horizontal="right" vertical="center" wrapText="1" indent="1"/>
    </xf>
    <xf numFmtId="0" fontId="9" fillId="0" borderId="49" xfId="0" applyFont="1" applyFill="1" applyBorder="1" applyAlignment="1">
      <alignment horizontal="left" vertical="center" wrapText="1" shrinkToFit="1"/>
    </xf>
    <xf numFmtId="4" fontId="9" fillId="0" borderId="50" xfId="0" applyNumberFormat="1" applyFont="1" applyFill="1" applyBorder="1" applyAlignment="1">
      <alignment horizontal="right" vertical="center" indent="1"/>
    </xf>
    <xf numFmtId="10" fontId="14" fillId="0" borderId="50" xfId="5" applyNumberFormat="1" applyFont="1" applyFill="1" applyBorder="1" applyAlignment="1">
      <alignment horizontal="right" vertical="center" wrapText="1" indent="1"/>
    </xf>
    <xf numFmtId="4" fontId="9" fillId="0" borderId="51" xfId="0" applyNumberFormat="1" applyFont="1" applyFill="1" applyBorder="1" applyAlignment="1">
      <alignment horizontal="right" vertical="center" indent="1"/>
    </xf>
    <xf numFmtId="4" fontId="9" fillId="0" borderId="18" xfId="0" applyNumberFormat="1" applyFont="1" applyFill="1" applyBorder="1" applyAlignment="1">
      <alignment horizontal="right" vertical="center" indent="1"/>
    </xf>
    <xf numFmtId="10" fontId="12" fillId="0" borderId="38" xfId="0" applyNumberFormat="1" applyFont="1" applyBorder="1" applyAlignment="1">
      <alignment horizontal="right" vertical="center" indent="1"/>
    </xf>
    <xf numFmtId="10" fontId="12" fillId="0" borderId="20" xfId="0" applyNumberFormat="1" applyFont="1" applyBorder="1" applyAlignment="1">
      <alignment horizontal="right" vertical="center" indent="1"/>
    </xf>
    <xf numFmtId="0" fontId="9" fillId="0" borderId="0" xfId="0" applyFont="1" applyBorder="1" applyAlignment="1">
      <alignment vertical="center" wrapText="1"/>
    </xf>
    <xf numFmtId="0" fontId="9" fillId="0" borderId="37" xfId="0" applyFont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25" xfId="0" applyFont="1" applyBorder="1" applyAlignment="1">
      <alignment horizontal="center" vertical="center"/>
    </xf>
    <xf numFmtId="0" fontId="20" fillId="0" borderId="52" xfId="4" applyFont="1" applyFill="1" applyBorder="1" applyAlignment="1">
      <alignment vertical="center" wrapText="1"/>
    </xf>
    <xf numFmtId="10" fontId="20" fillId="0" borderId="52" xfId="5" applyNumberFormat="1" applyFont="1" applyFill="1" applyBorder="1" applyAlignment="1">
      <alignment horizontal="center" vertical="center" wrapText="1"/>
    </xf>
    <xf numFmtId="10" fontId="20" fillId="0" borderId="52" xfId="5" applyNumberFormat="1" applyFont="1" applyFill="1" applyBorder="1" applyAlignment="1">
      <alignment horizontal="right" vertical="center" wrapText="1" indent="1"/>
    </xf>
    <xf numFmtId="0" fontId="9" fillId="0" borderId="53" xfId="0" applyFont="1" applyFill="1" applyBorder="1" applyAlignment="1">
      <alignment horizontal="center" vertical="center"/>
    </xf>
    <xf numFmtId="10" fontId="19" fillId="0" borderId="45" xfId="0" applyNumberFormat="1" applyFont="1" applyBorder="1" applyAlignment="1">
      <alignment horizontal="right" vertical="center" indent="1"/>
    </xf>
    <xf numFmtId="0" fontId="5" fillId="0" borderId="24" xfId="0" applyFont="1" applyBorder="1" applyAlignment="1">
      <alignment horizontal="left" vertical="center"/>
    </xf>
    <xf numFmtId="0" fontId="20" fillId="0" borderId="24" xfId="6" applyFont="1" applyFill="1" applyBorder="1" applyAlignment="1">
      <alignment horizontal="center" vertical="center" wrapText="1"/>
    </xf>
    <xf numFmtId="0" fontId="20" fillId="0" borderId="54" xfId="6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55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0" fillId="0" borderId="5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57" xfId="0" applyFont="1" applyBorder="1" applyAlignment="1">
      <alignment vertical="center"/>
    </xf>
    <xf numFmtId="0" fontId="9" fillId="0" borderId="24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8" fillId="0" borderId="37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0" fillId="0" borderId="57" xfId="0" applyBorder="1" applyAlignment="1"/>
    <xf numFmtId="0" fontId="8" fillId="0" borderId="6" xfId="0" applyFont="1" applyBorder="1" applyAlignment="1">
      <alignment horizontal="left" vertical="center" wrapText="1"/>
    </xf>
    <xf numFmtId="0" fontId="8" fillId="0" borderId="53" xfId="0" applyFont="1" applyBorder="1" applyAlignment="1">
      <alignment horizontal="left" vertical="center" wrapText="1"/>
    </xf>
    <xf numFmtId="0" fontId="8" fillId="0" borderId="37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0" fillId="0" borderId="58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4" fillId="0" borderId="59" xfId="4" applyFont="1" applyFill="1" applyBorder="1" applyAlignment="1">
      <alignment vertical="center" wrapText="1"/>
    </xf>
    <xf numFmtId="0" fontId="21" fillId="0" borderId="60" xfId="3" applyFont="1" applyFill="1" applyBorder="1" applyAlignment="1">
      <alignment vertical="center" wrapText="1"/>
    </xf>
    <xf numFmtId="0" fontId="21" fillId="0" borderId="61" xfId="0" applyFont="1" applyBorder="1"/>
    <xf numFmtId="0" fontId="21" fillId="0" borderId="8" xfId="3" applyFont="1" applyFill="1" applyBorder="1" applyAlignment="1">
      <alignment vertical="center" wrapText="1"/>
    </xf>
    <xf numFmtId="0" fontId="21" fillId="0" borderId="0" xfId="0" applyFont="1"/>
    <xf numFmtId="0" fontId="17" fillId="0" borderId="13" xfId="0" applyFont="1" applyBorder="1" applyAlignment="1">
      <alignment horizontal="center" vertical="center" wrapText="1"/>
    </xf>
    <xf numFmtId="14" fontId="17" fillId="0" borderId="7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9" fillId="0" borderId="62" xfId="0" applyFont="1" applyBorder="1"/>
    <xf numFmtId="0" fontId="10" fillId="0" borderId="5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63" xfId="0" applyFont="1" applyFill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0" fontId="9" fillId="0" borderId="65" xfId="0" applyFont="1" applyBorder="1"/>
    <xf numFmtId="0" fontId="9" fillId="0" borderId="66" xfId="0" applyFont="1" applyBorder="1" applyAlignment="1">
      <alignment vertical="top" wrapText="1"/>
    </xf>
    <xf numFmtId="0" fontId="21" fillId="0" borderId="10" xfId="4" applyFont="1" applyFill="1" applyBorder="1" applyAlignment="1">
      <alignment horizontal="left" vertical="center" wrapText="1"/>
    </xf>
    <xf numFmtId="0" fontId="9" fillId="0" borderId="67" xfId="0" applyFont="1" applyBorder="1"/>
    <xf numFmtId="0" fontId="9" fillId="0" borderId="0" xfId="0" applyFont="1" applyFill="1" applyBorder="1" applyAlignment="1">
      <alignment horizontal="left" vertical="center" wrapText="1" shrinkToFit="1"/>
    </xf>
    <xf numFmtId="0" fontId="21" fillId="0" borderId="68" xfId="4" applyFont="1" applyFill="1" applyBorder="1" applyAlignment="1">
      <alignment vertical="center" wrapText="1"/>
    </xf>
    <xf numFmtId="10" fontId="21" fillId="0" borderId="23" xfId="5" applyNumberFormat="1" applyFont="1" applyFill="1" applyBorder="1" applyAlignment="1">
      <alignment horizontal="left" vertical="center" wrapText="1"/>
    </xf>
    <xf numFmtId="0" fontId="9" fillId="0" borderId="69" xfId="0" applyFont="1" applyBorder="1"/>
    <xf numFmtId="0" fontId="10" fillId="0" borderId="70" xfId="0" applyFont="1" applyBorder="1" applyAlignment="1">
      <alignment horizontal="center" vertical="center" wrapText="1"/>
    </xf>
    <xf numFmtId="4" fontId="21" fillId="0" borderId="8" xfId="3" applyNumberFormat="1" applyFont="1" applyFill="1" applyBorder="1" applyAlignment="1">
      <alignment horizontal="center" vertical="center" wrapText="1"/>
    </xf>
    <xf numFmtId="3" fontId="21" fillId="0" borderId="8" xfId="3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</cellXfs>
  <cellStyles count="10">
    <cellStyle name="Гиперссылка" xfId="1" builtinId="8"/>
    <cellStyle name="Обычный" xfId="0" builtinId="0"/>
    <cellStyle name="Обычный_Nastya_Otkrit" xfId="2"/>
    <cellStyle name="Обычный_Відкр_1" xfId="3"/>
    <cellStyle name="Обычный_Відкр_2" xfId="4"/>
    <cellStyle name="Обычный_З_2_28.10" xfId="5"/>
    <cellStyle name="Обычный_Лист2" xfId="6"/>
    <cellStyle name="Обычный_Лист5" xfId="7"/>
    <cellStyle name="Процентный" xfId="8" builtinId="5"/>
    <cellStyle name="Процентный 2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50" b="1" i="1" u="none" strike="noStrike" kern="1200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Dynamics of the Ukrainian Equity Indexes and  Rates of Return of Public Funds over the Month</a:t>
            </a:r>
            <a:endParaRPr lang="ru-RU" sz="1200" b="1" i="1" baseline="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50" b="1" i="1" u="none" strike="noStrike" kern="1200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rich>
      </c:tx>
      <c:layout>
        <c:manualLayout>
          <c:xMode val="edge"/>
          <c:yMode val="edge"/>
          <c:x val="0.24871815631523464"/>
          <c:y val="1.915715980139413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6752167428024361E-2"/>
          <c:y val="0.29118882898119081"/>
          <c:w val="0.94700933744769755"/>
          <c:h val="0.32567171662370026"/>
        </c:manualLayout>
      </c:layout>
      <c:barChart>
        <c:barDir val="col"/>
        <c:grouping val="clustered"/>
        <c:ser>
          <c:idx val="0"/>
          <c:order val="0"/>
          <c:tx>
            <c:strRef>
              <c:f>'інд+дох'!$B$2</c:f>
              <c:strCache>
                <c:ptCount val="1"/>
                <c:pt idx="0">
                  <c:v>PFTS Index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-2.8492148597381549E-3"/>
                  <c:y val="1.0260065294901633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March</c:v>
                </c:pt>
                <c:pt idx="1">
                  <c:v>April</c:v>
                </c:pt>
                <c:pt idx="2">
                  <c:v>YTD 2018</c:v>
                </c:pt>
              </c:strCache>
            </c:strRef>
          </c:cat>
          <c:val>
            <c:numRef>
              <c:f>'інд+дох'!$B$3:$B$5</c:f>
              <c:numCache>
                <c:formatCode>0.00%</c:formatCode>
                <c:ptCount val="3"/>
                <c:pt idx="0">
                  <c:v>2.9605926950906802E-2</c:v>
                </c:pt>
                <c:pt idx="1">
                  <c:v>0.32744428267443149</c:v>
                </c:pt>
                <c:pt idx="2">
                  <c:v>0.50482447787722973</c:v>
                </c:pt>
              </c:numCache>
            </c:numRef>
          </c:val>
        </c:ser>
        <c:ser>
          <c:idx val="1"/>
          <c:order val="1"/>
          <c:tx>
            <c:strRef>
              <c:f>'інд+дох'!$C$2</c:f>
              <c:strCache>
                <c:ptCount val="1"/>
                <c:pt idx="0">
                  <c:v>UX Index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6.3645582446466304E-3"/>
                  <c:y val="8.5679142713240251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March</c:v>
                </c:pt>
                <c:pt idx="1">
                  <c:v>April</c:v>
                </c:pt>
                <c:pt idx="2">
                  <c:v>YTD 2018</c:v>
                </c:pt>
              </c:strCache>
            </c:strRef>
          </c:cat>
          <c:val>
            <c:numRef>
              <c:f>'інд+дох'!$C$3:$C$5</c:f>
              <c:numCache>
                <c:formatCode>0.00%</c:formatCode>
                <c:ptCount val="3"/>
                <c:pt idx="0">
                  <c:v>4.8541351096125895E-2</c:v>
                </c:pt>
                <c:pt idx="1">
                  <c:v>8.7559386371054426E-2</c:v>
                </c:pt>
                <c:pt idx="2">
                  <c:v>0.32004930156121603</c:v>
                </c:pt>
              </c:numCache>
            </c:numRef>
          </c:val>
        </c:ser>
        <c:ser>
          <c:idx val="2"/>
          <c:order val="2"/>
          <c:tx>
            <c:strRef>
              <c:f>'інд+дох'!$D$2</c:f>
              <c:strCache>
                <c:ptCount val="1"/>
                <c:pt idx="0">
                  <c:v>Open-Ended CII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3.1209665719113922E-4"/>
                  <c:y val="-2.4585683811468948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5773423831607485E-4"/>
                  <c:y val="-2.832268860032567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8.2756513382323347E-4"/>
                  <c:y val="-1.6037669399749994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March</c:v>
                </c:pt>
                <c:pt idx="1">
                  <c:v>April</c:v>
                </c:pt>
                <c:pt idx="2">
                  <c:v>YTD 2018</c:v>
                </c:pt>
              </c:strCache>
            </c:strRef>
          </c:cat>
          <c:val>
            <c:numRef>
              <c:f>'інд+дох'!$D$3:$D$5</c:f>
              <c:numCache>
                <c:formatCode>0.00%</c:formatCode>
                <c:ptCount val="3"/>
                <c:pt idx="0">
                  <c:v>7.489468203608309E-3</c:v>
                </c:pt>
                <c:pt idx="1">
                  <c:v>1.5566806991074574E-2</c:v>
                </c:pt>
                <c:pt idx="2">
                  <c:v>8.0252057990527578E-2</c:v>
                </c:pt>
              </c:numCache>
            </c:numRef>
          </c:val>
        </c:ser>
        <c:ser>
          <c:idx val="3"/>
          <c:order val="3"/>
          <c:tx>
            <c:strRef>
              <c:f>'інд+дох'!$E$2</c:f>
              <c:strCache>
                <c:ptCount val="1"/>
                <c:pt idx="0">
                  <c:v>Interval CII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7.2226583449224032E-4"/>
                  <c:y val="-1.7482289327150922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5.3981504314637679E-4"/>
                  <c:y val="5.3985664908138475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March</c:v>
                </c:pt>
                <c:pt idx="1">
                  <c:v>April</c:v>
                </c:pt>
                <c:pt idx="2">
                  <c:v>YTD 2018</c:v>
                </c:pt>
              </c:strCache>
            </c:strRef>
          </c:cat>
          <c:val>
            <c:numRef>
              <c:f>'інд+дох'!$E$3:$E$5</c:f>
              <c:numCache>
                <c:formatCode>0.00%</c:formatCode>
                <c:ptCount val="3"/>
                <c:pt idx="0">
                  <c:v>1.2931920999145058E-2</c:v>
                </c:pt>
                <c:pt idx="1">
                  <c:v>-1.1061785990497267E-2</c:v>
                </c:pt>
                <c:pt idx="2">
                  <c:v>5.9562789925716543E-2</c:v>
                </c:pt>
              </c:numCache>
            </c:numRef>
          </c:val>
        </c:ser>
        <c:ser>
          <c:idx val="4"/>
          <c:order val="4"/>
          <c:tx>
            <c:strRef>
              <c:f>'інд+дох'!$F$2</c:f>
              <c:strCache>
                <c:ptCount val="1"/>
                <c:pt idx="0">
                  <c:v>Closed-End CII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dLbls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March</c:v>
                </c:pt>
                <c:pt idx="1">
                  <c:v>April</c:v>
                </c:pt>
                <c:pt idx="2">
                  <c:v>YTD 2018</c:v>
                </c:pt>
              </c:strCache>
            </c:strRef>
          </c:cat>
          <c:val>
            <c:numRef>
              <c:f>'інд+дох'!$F$3:$F$5</c:f>
              <c:numCache>
                <c:formatCode>0.00%</c:formatCode>
                <c:ptCount val="3"/>
                <c:pt idx="0">
                  <c:v>3.4328683170560481E-2</c:v>
                </c:pt>
                <c:pt idx="1">
                  <c:v>5.2014711767889299E-2</c:v>
                </c:pt>
                <c:pt idx="2">
                  <c:v>0.2044562955219098</c:v>
                </c:pt>
              </c:numCache>
            </c:numRef>
          </c:val>
        </c:ser>
        <c:dLbls>
          <c:showVal val="1"/>
        </c:dLbls>
        <c:gapWidth val="400"/>
        <c:overlap val="-10"/>
        <c:axId val="63327232"/>
        <c:axId val="63361792"/>
      </c:barChart>
      <c:catAx>
        <c:axId val="63327232"/>
        <c:scaling>
          <c:orientation val="minMax"/>
        </c:scaling>
        <c:axPos val="b"/>
        <c:numFmt formatCode="General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3361792"/>
        <c:crosses val="autoZero"/>
        <c:auto val="1"/>
        <c:lblAlgn val="ctr"/>
        <c:lblOffset val="0"/>
        <c:tickLblSkip val="1"/>
        <c:tickMarkSkip val="1"/>
      </c:catAx>
      <c:valAx>
        <c:axId val="63361792"/>
        <c:scaling>
          <c:orientation val="minMax"/>
          <c:max val="0.52"/>
          <c:min val="-0.15"/>
        </c:scaling>
        <c:axPos val="l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332723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9.3162470922201285E-2"/>
          <c:y val="0.85824075910245712"/>
          <c:w val="0.64273557920637958"/>
          <c:h val="8.4291503126134176E-2"/>
        </c:manualLayout>
      </c:layout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Dynamics of the Ukrainian and Global Equity Indexes  </a:t>
            </a:r>
            <a:endParaRPr lang="ru-RU" sz="12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over the Month</a:t>
            </a:r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 sz="1200" b="1" i="1" baseline="0"/>
          </a:p>
        </c:rich>
      </c:tx>
      <c:layout>
        <c:manualLayout>
          <c:xMode val="edge"/>
          <c:yMode val="edge"/>
          <c:x val="0.17899071031320771"/>
          <c:y val="2.2451716477571828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42716857610474634"/>
          <c:y val="0.15727735584781177"/>
          <c:w val="0.53846153846153844"/>
          <c:h val="0.63849911627768363"/>
        </c:manualLayout>
      </c:layout>
      <c:barChart>
        <c:barDir val="bar"/>
        <c:grouping val="clustered"/>
        <c:ser>
          <c:idx val="0"/>
          <c:order val="0"/>
          <c:tx>
            <c:strRef>
              <c:f>'інд+дох'!$B$22</c:f>
              <c:strCache>
                <c:ptCount val="1"/>
                <c:pt idx="0">
                  <c:v>Monthly change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'інд+дох'!$A$23:$A$35</c:f>
              <c:strCache>
                <c:ptCount val="13"/>
                <c:pt idx="0">
                  <c:v>RTSI (Russia)</c:v>
                </c:pt>
                <c:pt idx="1">
                  <c:v>SHANGHAI SE COMPOSITE (China)</c:v>
                </c:pt>
                <c:pt idx="2">
                  <c:v>DJIA (USA)</c:v>
                </c:pt>
                <c:pt idx="3">
                  <c:v>S&amp;P 500 (USA)</c:v>
                </c:pt>
                <c:pt idx="4">
                  <c:v>HANG SENG (Hong Kong)</c:v>
                </c:pt>
                <c:pt idx="5">
                  <c:v>MICEX (Russia)</c:v>
                </c:pt>
                <c:pt idx="6">
                  <c:v>WIG20 (Poland)</c:v>
                </c:pt>
                <c:pt idx="7">
                  <c:v>DAX (Germany)</c:v>
                </c:pt>
                <c:pt idx="8">
                  <c:v>NIKKEI 225 (Japan)</c:v>
                </c:pt>
                <c:pt idx="9">
                  <c:v>FTSE 100 (Great Britain)</c:v>
                </c:pt>
                <c:pt idx="10">
                  <c:v>CAC 40 (France)</c:v>
                </c:pt>
                <c:pt idx="11">
                  <c:v>UX Index</c:v>
                </c:pt>
                <c:pt idx="12">
                  <c:v>PFTS Index</c:v>
                </c:pt>
              </c:strCache>
            </c:strRef>
          </c:cat>
          <c:val>
            <c:numRef>
              <c:f>'інд+дох'!$B$23:$B$35</c:f>
              <c:numCache>
                <c:formatCode>0.00%</c:formatCode>
                <c:ptCount val="13"/>
                <c:pt idx="0">
                  <c:v>-7.459622447833969E-2</c:v>
                </c:pt>
                <c:pt idx="1">
                  <c:v>-2.4774001583911076E-2</c:v>
                </c:pt>
                <c:pt idx="2">
                  <c:v>2.4909648588917754E-3</c:v>
                </c:pt>
                <c:pt idx="3">
                  <c:v>2.718801001185378E-3</c:v>
                </c:pt>
                <c:pt idx="4">
                  <c:v>6.2236279208249812E-3</c:v>
                </c:pt>
                <c:pt idx="5">
                  <c:v>1.4244137482304797E-2</c:v>
                </c:pt>
                <c:pt idx="6">
                  <c:v>3.6866964051429862E-2</c:v>
                </c:pt>
                <c:pt idx="7">
                  <c:v>4.2604902316576654E-2</c:v>
                </c:pt>
                <c:pt idx="8">
                  <c:v>6.1854768732855891E-2</c:v>
                </c:pt>
                <c:pt idx="9">
                  <c:v>6.4151200080492021E-2</c:v>
                </c:pt>
                <c:pt idx="10">
                  <c:v>6.8352911578580589E-2</c:v>
                </c:pt>
                <c:pt idx="11">
                  <c:v>8.7559386371054426E-2</c:v>
                </c:pt>
                <c:pt idx="12">
                  <c:v>0.32744428267443149</c:v>
                </c:pt>
              </c:numCache>
            </c:numRef>
          </c:val>
        </c:ser>
        <c:ser>
          <c:idx val="1"/>
          <c:order val="1"/>
          <c:tx>
            <c:strRef>
              <c:f>'інд+дох'!$C$22</c:f>
              <c:strCache>
                <c:ptCount val="1"/>
                <c:pt idx="0">
                  <c:v>YTD change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dLbls>
            <c:delete val="1"/>
          </c:dLbls>
          <c:cat>
            <c:strRef>
              <c:f>'інд+дох'!$A$23:$A$35</c:f>
              <c:strCache>
                <c:ptCount val="13"/>
                <c:pt idx="0">
                  <c:v>RTSI (Russia)</c:v>
                </c:pt>
                <c:pt idx="1">
                  <c:v>SHANGHAI SE COMPOSITE (China)</c:v>
                </c:pt>
                <c:pt idx="2">
                  <c:v>DJIA (USA)</c:v>
                </c:pt>
                <c:pt idx="3">
                  <c:v>S&amp;P 500 (USA)</c:v>
                </c:pt>
                <c:pt idx="4">
                  <c:v>HANG SENG (Hong Kong)</c:v>
                </c:pt>
                <c:pt idx="5">
                  <c:v>MICEX (Russia)</c:v>
                </c:pt>
                <c:pt idx="6">
                  <c:v>WIG20 (Poland)</c:v>
                </c:pt>
                <c:pt idx="7">
                  <c:v>DAX (Germany)</c:v>
                </c:pt>
                <c:pt idx="8">
                  <c:v>NIKKEI 225 (Japan)</c:v>
                </c:pt>
                <c:pt idx="9">
                  <c:v>FTSE 100 (Great Britain)</c:v>
                </c:pt>
                <c:pt idx="10">
                  <c:v>CAC 40 (France)</c:v>
                </c:pt>
                <c:pt idx="11">
                  <c:v>UX Index</c:v>
                </c:pt>
                <c:pt idx="12">
                  <c:v>PFTS Index</c:v>
                </c:pt>
              </c:strCache>
            </c:strRef>
          </c:cat>
          <c:val>
            <c:numRef>
              <c:f>'інд+дох'!$C$23:$C$35</c:f>
              <c:numCache>
                <c:formatCode>0.00%</c:formatCode>
                <c:ptCount val="13"/>
                <c:pt idx="0">
                  <c:v>-4.0712732690595388E-4</c:v>
                </c:pt>
                <c:pt idx="1">
                  <c:v>-6.8015815324996676E-2</c:v>
                </c:pt>
                <c:pt idx="2">
                  <c:v>-2.2495450908240566E-2</c:v>
                </c:pt>
                <c:pt idx="3">
                  <c:v>-9.5601078691357477E-3</c:v>
                </c:pt>
                <c:pt idx="4">
                  <c:v>1.2083230974141879E-2</c:v>
                </c:pt>
                <c:pt idx="5">
                  <c:v>9.3509152786599437E-2</c:v>
                </c:pt>
                <c:pt idx="6">
                  <c:v>-6.8803555974500386E-2</c:v>
                </c:pt>
                <c:pt idx="7">
                  <c:v>-2.3652153179682833E-2</c:v>
                </c:pt>
                <c:pt idx="8">
                  <c:v>-1.304945235963717E-2</c:v>
                </c:pt>
                <c:pt idx="9">
                  <c:v>-2.3214794407220851E-2</c:v>
                </c:pt>
                <c:pt idx="10">
                  <c:v>3.9141204993449419E-2</c:v>
                </c:pt>
                <c:pt idx="11">
                  <c:v>0.32004930156121603</c:v>
                </c:pt>
                <c:pt idx="12">
                  <c:v>0.50482447787722973</c:v>
                </c:pt>
              </c:numCache>
            </c:numRef>
          </c:val>
        </c:ser>
        <c:dLbls>
          <c:showVal val="1"/>
        </c:dLbls>
        <c:gapWidth val="100"/>
        <c:overlap val="-20"/>
        <c:axId val="65632512"/>
        <c:axId val="65654784"/>
      </c:barChart>
      <c:catAx>
        <c:axId val="65632512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654784"/>
        <c:crosses val="autoZero"/>
        <c:lblAlgn val="ctr"/>
        <c:lblOffset val="100"/>
        <c:tickLblSkip val="1"/>
        <c:tickMarkSkip val="1"/>
      </c:catAx>
      <c:valAx>
        <c:axId val="65654784"/>
        <c:scaling>
          <c:orientation val="minMax"/>
          <c:max val="0.52"/>
          <c:min val="-0.15"/>
        </c:scaling>
        <c:axPos val="b"/>
        <c:numFmt formatCode="0%" sourceLinked="0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63251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057283142389524"/>
          <c:y val="0.89202082421146978"/>
          <c:w val="0.58428805237315873"/>
          <c:h val="5.6338157318619145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baseline="0"/>
              <a:t>Funds' Shares within  the Aggregate NAV of Open-Ended CII</a:t>
            </a:r>
            <a:endParaRPr lang="ru-RU" sz="1400" b="1" i="0" baseline="0"/>
          </a:p>
        </c:rich>
      </c:tx>
      <c:layout>
        <c:manualLayout>
          <c:xMode val="edge"/>
          <c:yMode val="edge"/>
          <c:x val="0.24798927613941019"/>
          <c:y val="7.2368576036047225E-2"/>
        </c:manualLayout>
      </c:layout>
      <c:spPr>
        <a:noFill/>
        <a:ln w="25400">
          <a:noFill/>
        </a:ln>
      </c:spPr>
    </c:title>
    <c:view3D>
      <c:rotX val="35"/>
      <c:hPercent val="50"/>
      <c:rotY val="260"/>
      <c:perspective val="0"/>
    </c:view3D>
    <c:plotArea>
      <c:layout>
        <c:manualLayout>
          <c:layoutTarget val="inner"/>
          <c:xMode val="edge"/>
          <c:yMode val="edge"/>
          <c:x val="0.35388739946380698"/>
          <c:y val="0.32017612428069381"/>
          <c:w val="0.34048257372654156"/>
          <c:h val="0.3530709315698061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0"/>
          </c:dPt>
          <c:dPt>
            <c:idx val="1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FFCC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CCFFFF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660066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FF8080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CCCCFF"/>
              </a:solidFill>
              <a:ln w="25400">
                <a:noFill/>
              </a:ln>
            </c:spPr>
          </c:dPt>
          <c:dPt>
            <c:idx val="8"/>
            <c:spPr>
              <a:solidFill>
                <a:srgbClr val="000080"/>
              </a:solidFill>
              <a:ln w="25400">
                <a:noFill/>
              </a:ln>
            </c:spPr>
          </c:dPt>
          <c:dPt>
            <c:idx val="9"/>
            <c:spPr>
              <a:solidFill>
                <a:srgbClr val="FF00FF"/>
              </a:solidFill>
              <a:ln w="25400">
                <a:noFill/>
              </a:ln>
            </c:spPr>
          </c:dPt>
          <c:dPt>
            <c:idx val="1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2.8214486532837167E-2"/>
                  <c:y val="-0.12178140407493628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3.0850681763313688E-2"/>
                  <c:y val="-0.10195578875829861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9.838440725110166E-2"/>
                  <c:y val="-9.2347825408247639E-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0.12140347666610453"/>
                  <c:y val="-5.8626623601228389E-3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8.1519826936843565E-2"/>
                  <c:y val="8.5645638916998626E-2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3.8202036615422791E-2"/>
                  <c:y val="0.17340155479025318"/>
                </c:manualLayout>
              </c:layout>
              <c:dLblPos val="bestFit"/>
              <c:showCatName val="1"/>
              <c:showPercent val="1"/>
            </c:dLbl>
            <c:dLbl>
              <c:idx val="6"/>
              <c:layout>
                <c:manualLayout>
                  <c:x val="3.492727079623073E-2"/>
                  <c:y val="0.10064698728979786"/>
                </c:manualLayout>
              </c:layout>
              <c:dLblPos val="bestFit"/>
              <c:showCatName val="1"/>
              <c:showPercent val="1"/>
            </c:dLbl>
            <c:dLbl>
              <c:idx val="7"/>
              <c:layout>
                <c:manualLayout>
                  <c:x val="-9.3398272571297E-2"/>
                  <c:y val="0.1059789242096625"/>
                </c:manualLayout>
              </c:layout>
              <c:dLblPos val="bestFit"/>
              <c:showCatName val="1"/>
              <c:showPercent val="1"/>
            </c:dLbl>
            <c:dLbl>
              <c:idx val="8"/>
              <c:layout>
                <c:manualLayout>
                  <c:x val="-8.0324013049541829E-2"/>
                  <c:y val="-1.3501651462729772E-3"/>
                </c:manualLayout>
              </c:layout>
              <c:dLblPos val="bestFit"/>
              <c:showCatName val="1"/>
              <c:showPercent val="1"/>
            </c:dLbl>
            <c:dLbl>
              <c:idx val="9"/>
              <c:layout>
                <c:manualLayout>
                  <c:x val="-9.9426511555766497E-2"/>
                  <c:y val="-7.6726440245297373E-2"/>
                </c:manualLayout>
              </c:layout>
              <c:dLblPos val="bestFit"/>
              <c:showCatName val="1"/>
              <c:showPercent val="1"/>
            </c:dLbl>
            <c:dLbl>
              <c:idx val="10"/>
              <c:layout>
                <c:manualLayout>
                  <c:x val="-5.3145147095041582E-2"/>
                  <c:y val="-0.15292277950296859"/>
                </c:manualLayout>
              </c:layout>
              <c:dLblPos val="bestFit"/>
              <c:showCatName val="1"/>
              <c:showPercent val="1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CatName val="1"/>
            <c:showPercent val="1"/>
            <c:showLeaderLines val="1"/>
          </c:dLbls>
          <c:cat>
            <c:strRef>
              <c:f>В_ВЧА!$B$24:$B$34</c:f>
              <c:strCache>
                <c:ptCount val="11"/>
                <c:pt idx="0">
                  <c:v>Others</c:v>
                </c:pt>
                <c:pt idx="1">
                  <c:v>КІNТО-Klasychnyi</c:v>
                </c:pt>
                <c:pt idx="2">
                  <c:v>ОТP Fond Aktsii</c:v>
                </c:pt>
                <c:pt idx="3">
                  <c:v>Sofiivskyi</c:v>
                </c:pt>
                <c:pt idx="4">
                  <c:v>UNIVER.UA/Myhailo Hrushevskyi: Fond Derzhavnykh Paperiv</c:v>
                </c:pt>
                <c:pt idx="5">
                  <c:v>KINTO-Ekviti</c:v>
                </c:pt>
                <c:pt idx="6">
                  <c:v>ОТP Klasychnyi</c:v>
                </c:pt>
                <c:pt idx="7">
                  <c:v>Altus – Depozyt</c:v>
                </c:pt>
                <c:pt idx="8">
                  <c:v>Altus – Zbalansovanyi</c:v>
                </c:pt>
                <c:pt idx="9">
                  <c:v>Аrgentum</c:v>
                </c:pt>
                <c:pt idx="10">
                  <c:v>KINTO-Kaznacheiskyi</c:v>
                </c:pt>
              </c:strCache>
            </c:strRef>
          </c:cat>
          <c:val>
            <c:numRef>
              <c:f>В_ВЧА!$C$24:$C$34</c:f>
              <c:numCache>
                <c:formatCode>#,##0.00</c:formatCode>
                <c:ptCount val="11"/>
                <c:pt idx="0">
                  <c:v>7765948.469900012</c:v>
                </c:pt>
                <c:pt idx="1">
                  <c:v>29925840.079999998</c:v>
                </c:pt>
                <c:pt idx="2">
                  <c:v>13679670.49</c:v>
                </c:pt>
                <c:pt idx="3">
                  <c:v>7478843.2419999996</c:v>
                </c:pt>
                <c:pt idx="4">
                  <c:v>6300557.2599999998</c:v>
                </c:pt>
                <c:pt idx="5">
                  <c:v>5756694.96</c:v>
                </c:pt>
                <c:pt idx="6">
                  <c:v>3998427.33</c:v>
                </c:pt>
                <c:pt idx="7">
                  <c:v>3927745.71</c:v>
                </c:pt>
                <c:pt idx="8">
                  <c:v>3053708.86</c:v>
                </c:pt>
                <c:pt idx="9">
                  <c:v>2713454.04</c:v>
                </c:pt>
                <c:pt idx="10">
                  <c:v>2380843.8487999998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showCatName val="1"/>
            <c:showPercent val="1"/>
            <c:showLeaderLines val="1"/>
          </c:dLbls>
          <c:cat>
            <c:strRef>
              <c:f>В_ВЧА!$B$24:$B$34</c:f>
              <c:strCache>
                <c:ptCount val="11"/>
                <c:pt idx="0">
                  <c:v>Others</c:v>
                </c:pt>
                <c:pt idx="1">
                  <c:v>КІNТО-Klasychnyi</c:v>
                </c:pt>
                <c:pt idx="2">
                  <c:v>ОТP Fond Aktsii</c:v>
                </c:pt>
                <c:pt idx="3">
                  <c:v>Sofiivskyi</c:v>
                </c:pt>
                <c:pt idx="4">
                  <c:v>UNIVER.UA/Myhailo Hrushevskyi: Fond Derzhavnykh Paperiv</c:v>
                </c:pt>
                <c:pt idx="5">
                  <c:v>KINTO-Ekviti</c:v>
                </c:pt>
                <c:pt idx="6">
                  <c:v>ОТP Klasychnyi</c:v>
                </c:pt>
                <c:pt idx="7">
                  <c:v>Altus – Depozyt</c:v>
                </c:pt>
                <c:pt idx="8">
                  <c:v>Altus – Zbalansovanyi</c:v>
                </c:pt>
                <c:pt idx="9">
                  <c:v>Аrgentum</c:v>
                </c:pt>
                <c:pt idx="10">
                  <c:v>KINTO-Kaznacheiskyi</c:v>
                </c:pt>
              </c:strCache>
            </c:strRef>
          </c:cat>
          <c:val>
            <c:numRef>
              <c:f>В_ВЧА!$D$24:$D$34</c:f>
              <c:numCache>
                <c:formatCode>0.00%</c:formatCode>
                <c:ptCount val="11"/>
                <c:pt idx="0">
                  <c:v>8.9282520442114682E-2</c:v>
                </c:pt>
                <c:pt idx="1">
                  <c:v>0.34404740632079617</c:v>
                </c:pt>
                <c:pt idx="2">
                  <c:v>0.15727061091103831</c:v>
                </c:pt>
                <c:pt idx="3">
                  <c:v>8.5981767355949673E-2</c:v>
                </c:pt>
                <c:pt idx="4">
                  <c:v>7.2435406253720191E-2</c:v>
                </c:pt>
                <c:pt idx="5">
                  <c:v>6.6182802710746808E-2</c:v>
                </c:pt>
                <c:pt idx="6">
                  <c:v>4.5968585963541857E-2</c:v>
                </c:pt>
                <c:pt idx="7">
                  <c:v>4.5155982943190752E-2</c:v>
                </c:pt>
                <c:pt idx="8">
                  <c:v>3.5107472676898545E-2</c:v>
                </c:pt>
                <c:pt idx="9">
                  <c:v>3.1195676450085672E-2</c:v>
                </c:pt>
                <c:pt idx="10">
                  <c:v>2.7371767971917257E-2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Open-Ended CII NAV Dynamics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930463974560639"/>
          <c:y val="3.901441283368842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7037064375667561E-2"/>
          <c:y val="0.38398395788945983"/>
          <c:w val="0.89795984649577676"/>
          <c:h val="0.34496954505577138"/>
        </c:manualLayout>
      </c:layout>
      <c:barChart>
        <c:barDir val="col"/>
        <c:grouping val="clustered"/>
        <c:ser>
          <c:idx val="1"/>
          <c:order val="0"/>
          <c:tx>
            <c:strRef>
              <c:f>'В_динаміка ВЧА'!$C$55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8"/>
              <c:layout>
                <c:manualLayout>
                  <c:x val="-2.6974561152916924E-3"/>
                  <c:y val="-1.4323512247566813E-2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ВЧА'!$B$56:$B$66</c:f>
              <c:strCache>
                <c:ptCount val="11"/>
                <c:pt idx="0">
                  <c:v>ОТP Fond Aktsii</c:v>
                </c:pt>
                <c:pt idx="1">
                  <c:v>VSI</c:v>
                </c:pt>
                <c:pt idx="2">
                  <c:v>KINTO-Ekviti</c:v>
                </c:pt>
                <c:pt idx="3">
                  <c:v>ОТP - Кlasychnyi</c:v>
                </c:pt>
                <c:pt idx="4">
                  <c:v>KINTO-Kaznacheiskyi</c:v>
                </c:pt>
                <c:pt idx="5">
                  <c:v>UNIVER.UA/Volodymyr Velykyi: Fond Zbalansovanyi</c:v>
                </c:pt>
                <c:pt idx="6">
                  <c:v>Bonum Optimum</c:v>
                </c:pt>
                <c:pt idx="7">
                  <c:v>Nadbannia</c:v>
                </c:pt>
                <c:pt idx="8">
                  <c:v>Аrgentum</c:v>
                </c:pt>
                <c:pt idx="9">
                  <c:v>KINTO- Кlasychnyi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ВЧА'!$C$56:$C$66</c:f>
              <c:numCache>
                <c:formatCode>#,##0.00</c:formatCode>
                <c:ptCount val="11"/>
                <c:pt idx="0">
                  <c:v>1945.6139100000003</c:v>
                </c:pt>
                <c:pt idx="1">
                  <c:v>320.30165999999991</c:v>
                </c:pt>
                <c:pt idx="2">
                  <c:v>213.46838999999969</c:v>
                </c:pt>
                <c:pt idx="3">
                  <c:v>85.712209999999956</c:v>
                </c:pt>
                <c:pt idx="4">
                  <c:v>84.841968799999918</c:v>
                </c:pt>
                <c:pt idx="5">
                  <c:v>8.8464899999999904</c:v>
                </c:pt>
                <c:pt idx="6">
                  <c:v>-0.95045999999996278</c:v>
                </c:pt>
                <c:pt idx="7">
                  <c:v>-97.87</c:v>
                </c:pt>
                <c:pt idx="8">
                  <c:v>209.79478000000023</c:v>
                </c:pt>
                <c:pt idx="9">
                  <c:v>541.70758999999987</c:v>
                </c:pt>
                <c:pt idx="10">
                  <c:v>816.6263673999988</c:v>
                </c:pt>
              </c:numCache>
            </c:numRef>
          </c:val>
        </c:ser>
        <c:ser>
          <c:idx val="0"/>
          <c:order val="1"/>
          <c:tx>
            <c:strRef>
              <c:f>'В_динаміка ВЧА'!$E$55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4.485903615722933E-3"/>
                  <c:y val="-6.9054681153807099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8774748883722322E-3"/>
                  <c:y val="-3.4787013944183459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7.8076307431406886E-4"/>
                  <c:y val="3.732793974739216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7.8077149558787725E-4"/>
                  <c:y val="-2.3814688564531205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1.4868748258795471E-3"/>
                  <c:y val="-3.0215851229115488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-1.8277281832914244E-3"/>
                  <c:y val="-2.7043100892276566E-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4.3985560792120752E-4"/>
                  <c:y val="-6.8110903875106977E-3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-1.0718528840975331E-3"/>
                  <c:y val="-4.757700238369177E-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-1.3258905798368653E-3"/>
                  <c:y val="-6.7236895975599613E-3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 val="-1.325882158562946E-3"/>
                  <c:y val="5.5988204476328622E-3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 val="-2.2426827548828604E-3"/>
                  <c:y val="-5.0947880482529177E-2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7823171933440165"/>
                  <c:y val="0.3552364958014788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62585080210311705"/>
                  <c:y val="0.34907632535405442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7271402641518629"/>
                  <c:y val="0.38398395788945983"/>
                </c:manualLayout>
              </c:layout>
              <c:dLblPos val="outEnd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7203331091839017"/>
                  <c:y val="0.3470229352049129"/>
                </c:manualLayout>
              </c:layout>
              <c:dLblPos val="outEnd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76870805040926338"/>
                  <c:y val="0.35112971550319588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81330369935139368"/>
                  <c:y val="0.3531831056523374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85865520675017037"/>
                  <c:y val="0.35728988595062039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89720398803913048"/>
                  <c:y val="0.4147848101265823"/>
                </c:manualLayout>
              </c:layout>
              <c:dLblPos val="outEnd"/>
              <c:showVal val="1"/>
            </c:dLbl>
            <c:dLbl>
              <c:idx val="19"/>
              <c:layout>
                <c:manualLayout>
                  <c:xMode val="edge"/>
                  <c:yMode val="edge"/>
                  <c:x val="0.83295601922419693"/>
                  <c:y val="0.46406617370597819"/>
                </c:manualLayout>
              </c:layout>
              <c:dLblPos val="outEnd"/>
              <c:showVal val="1"/>
            </c:dLbl>
            <c:dLbl>
              <c:idx val="20"/>
              <c:layout>
                <c:manualLayout>
                  <c:xMode val="edge"/>
                  <c:yMode val="edge"/>
                  <c:x val="0.86772550822992567"/>
                  <c:y val="0.66324501817270332"/>
                </c:manualLayout>
              </c:layout>
              <c:dLblPos val="outEnd"/>
              <c:showVal val="1"/>
            </c:dLbl>
            <c:dLbl>
              <c:idx val="21"/>
              <c:layout>
                <c:manualLayout>
                  <c:xMode val="edge"/>
                  <c:yMode val="edge"/>
                  <c:x val="0.91987974173851872"/>
                  <c:y val="0.414784810126582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ВЧА'!$B$56:$B$66</c:f>
              <c:strCache>
                <c:ptCount val="11"/>
                <c:pt idx="0">
                  <c:v>ОТP Fond Aktsii</c:v>
                </c:pt>
                <c:pt idx="1">
                  <c:v>VSI</c:v>
                </c:pt>
                <c:pt idx="2">
                  <c:v>KINTO-Ekviti</c:v>
                </c:pt>
                <c:pt idx="3">
                  <c:v>ОТP - Кlasychnyi</c:v>
                </c:pt>
                <c:pt idx="4">
                  <c:v>KINTO-Kaznacheiskyi</c:v>
                </c:pt>
                <c:pt idx="5">
                  <c:v>UNIVER.UA/Volodymyr Velykyi: Fond Zbalansovanyi</c:v>
                </c:pt>
                <c:pt idx="6">
                  <c:v>Bonum Optimum</c:v>
                </c:pt>
                <c:pt idx="7">
                  <c:v>Nadbannia</c:v>
                </c:pt>
                <c:pt idx="8">
                  <c:v>Аrgentum</c:v>
                </c:pt>
                <c:pt idx="9">
                  <c:v>KINTO- Кlasychnyi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ВЧА'!$E$56:$E$66</c:f>
              <c:numCache>
                <c:formatCode>#,##0.00</c:formatCode>
                <c:ptCount val="11"/>
                <c:pt idx="0">
                  <c:v>1374.7655596661207</c:v>
                </c:pt>
                <c:pt idx="1">
                  <c:v>320.18125046573584</c:v>
                </c:pt>
                <c:pt idx="2">
                  <c:v>49.395857055914249</c:v>
                </c:pt>
                <c:pt idx="3">
                  <c:v>46.353267672414148</c:v>
                </c:pt>
                <c:pt idx="4">
                  <c:v>43.551424154283069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-7.311235894134553</c:v>
                </c:pt>
                <c:pt idx="9">
                  <c:v>-7.3202547243937302</c:v>
                </c:pt>
                <c:pt idx="10">
                  <c:v>49.483059264043732</c:v>
                </c:pt>
              </c:numCache>
            </c:numRef>
          </c:val>
        </c:ser>
        <c:dLbls>
          <c:showVal val="1"/>
        </c:dLbls>
        <c:overlap val="-30"/>
        <c:axId val="65152512"/>
        <c:axId val="65154048"/>
      </c:barChart>
      <c:lineChart>
        <c:grouping val="standard"/>
        <c:ser>
          <c:idx val="2"/>
          <c:order val="2"/>
          <c:tx>
            <c:strRef>
              <c:f>'В_динаміка ВЧА'!$D$55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3732487844680759E-2"/>
                  <c:y val="-9.1404359134209051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1.9197328683529261E-2"/>
                  <c:y val="-5.8049189044018783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0127018782500129E-2"/>
                  <c:y val="5.2698672369887366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8441453384335393E-2"/>
                  <c:y val="4.9978847187474258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2.2220737246292904E-2"/>
                  <c:y val="4.4037182227324556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2.2220808197821559E-2"/>
                  <c:y val="0.11531937201403875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2.2220799776547666E-2"/>
                  <c:y val="9.8738964325290071E-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 val="-1.9197357528688789E-2"/>
                  <c:y val="0.10855307084308823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 val="-2.2976641390646355E-2"/>
                  <c:y val="0.10267806775784637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 val="-2.4488349882665093E-2"/>
                  <c:y val="5.5141208476745952E-2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5706768254830596"/>
                  <c:y val="1.0266950745707482E-2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60317504840372882"/>
                  <c:y val="8.2135605965659858E-3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79062794565200545"/>
                  <c:y val="8.2135605965659858E-3"/>
                </c:manualLayout>
              </c:layout>
              <c:dLblPos val="r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83824702842072085"/>
                  <c:y val="8.2135605965659858E-3"/>
                </c:manualLayout>
              </c:layout>
              <c:dLblPos val="r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88586611118943626"/>
                  <c:y val="8.2135605965659858E-3"/>
                </c:manualLayout>
              </c:layout>
              <c:dLblPos val="r"/>
              <c:showVal val="1"/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cat>
            <c:strRef>
              <c:f>'В_динаміка ВЧА'!$B$56:$B$65</c:f>
              <c:strCache>
                <c:ptCount val="10"/>
                <c:pt idx="0">
                  <c:v>ОТP Fond Aktsii</c:v>
                </c:pt>
                <c:pt idx="1">
                  <c:v>VSI</c:v>
                </c:pt>
                <c:pt idx="2">
                  <c:v>KINTO-Ekviti</c:v>
                </c:pt>
                <c:pt idx="3">
                  <c:v>ОТP - Кlasychnyi</c:v>
                </c:pt>
                <c:pt idx="4">
                  <c:v>KINTO-Kaznacheiskyi</c:v>
                </c:pt>
                <c:pt idx="5">
                  <c:v>UNIVER.UA/Volodymyr Velykyi: Fond Zbalansovanyi</c:v>
                </c:pt>
                <c:pt idx="6">
                  <c:v>Bonum Optimum</c:v>
                </c:pt>
                <c:pt idx="7">
                  <c:v>Nadbannia</c:v>
                </c:pt>
                <c:pt idx="8">
                  <c:v>Аrgentum</c:v>
                </c:pt>
                <c:pt idx="9">
                  <c:v>KINTO- Кlasychnyi</c:v>
                </c:pt>
              </c:strCache>
            </c:strRef>
          </c:cat>
          <c:val>
            <c:numRef>
              <c:f>'В_динаміка ВЧА'!$D$56:$D$65</c:f>
              <c:numCache>
                <c:formatCode>0.00%</c:formatCode>
                <c:ptCount val="10"/>
                <c:pt idx="0">
                  <c:v>0.16580914679721104</c:v>
                </c:pt>
                <c:pt idx="1">
                  <c:v>0.24612295725919872</c:v>
                </c:pt>
                <c:pt idx="2">
                  <c:v>3.8509771755549885E-2</c:v>
                </c:pt>
                <c:pt idx="3">
                  <c:v>2.1906069665506331E-2</c:v>
                </c:pt>
                <c:pt idx="4">
                  <c:v>3.6952046746581896E-2</c:v>
                </c:pt>
                <c:pt idx="5">
                  <c:v>6.3400258348550948E-3</c:v>
                </c:pt>
                <c:pt idx="6">
                  <c:v>-1.3356365052639664E-3</c:v>
                </c:pt>
                <c:pt idx="7">
                  <c:v>-0.11719701338852836</c:v>
                </c:pt>
                <c:pt idx="8">
                  <c:v>8.379526054196379E-2</c:v>
                </c:pt>
                <c:pt idx="9">
                  <c:v>1.8435378011733158E-2</c:v>
                </c:pt>
              </c:numCache>
            </c:numRef>
          </c:val>
        </c:ser>
        <c:dLbls>
          <c:showVal val="1"/>
        </c:dLbls>
        <c:marker val="1"/>
        <c:axId val="65184512"/>
        <c:axId val="65186048"/>
      </c:lineChart>
      <c:catAx>
        <c:axId val="65152512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154048"/>
        <c:crosses val="autoZero"/>
        <c:lblAlgn val="ctr"/>
        <c:lblOffset val="40"/>
        <c:tickLblSkip val="2"/>
        <c:tickMarkSkip val="1"/>
      </c:catAx>
      <c:valAx>
        <c:axId val="65154048"/>
        <c:scaling>
          <c:orientation val="minMax"/>
          <c:max val="1500"/>
          <c:min val="-1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152512"/>
        <c:crosses val="autoZero"/>
        <c:crossBetween val="between"/>
      </c:valAx>
      <c:catAx>
        <c:axId val="65184512"/>
        <c:scaling>
          <c:orientation val="minMax"/>
        </c:scaling>
        <c:delete val="1"/>
        <c:axPos val="b"/>
        <c:tickLblPos val="none"/>
        <c:crossAx val="65186048"/>
        <c:crosses val="autoZero"/>
        <c:lblAlgn val="ctr"/>
        <c:lblOffset val="100"/>
      </c:catAx>
      <c:valAx>
        <c:axId val="65186048"/>
        <c:scaling>
          <c:orientation val="minMax"/>
          <c:max val="0.4"/>
          <c:min val="-0.8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184512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7.2562411838042559E-2"/>
          <c:y val="0.75564757488407064"/>
          <c:w val="0.48299355379697079"/>
          <c:h val="5.1334753728537408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Open-Ended Funds, Bank Deposits</a:t>
            </a:r>
            <a:endParaRPr lang="ru-RU" sz="14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 and Indexes over the Month 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1991967425631634"/>
          <c:y val="5.7471328878557024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273647880273772"/>
          <c:y val="0.10344839198140264"/>
          <c:w val="0.85613724148467052"/>
          <c:h val="0.85632280029049956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7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9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1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2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3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'В_діаграма(дох)'!$A$2:$A$25</c:f>
              <c:strCache>
                <c:ptCount val="24"/>
                <c:pt idx="0">
                  <c:v>Nadbannia</c:v>
                </c:pt>
                <c:pt idx="1">
                  <c:v>VSI</c:v>
                </c:pt>
                <c:pt idx="2">
                  <c:v>Bonum Optimum</c:v>
                </c:pt>
                <c:pt idx="3">
                  <c:v>Altus – Depozyt</c:v>
                </c:pt>
                <c:pt idx="4">
                  <c:v>UNIVER.UA/Myhailo Hrushevskyi: Fond Derzhavnykh Paperiv   </c:v>
                </c:pt>
                <c:pt idx="5">
                  <c:v>UNIVER.UA/Volodymyr Velykyi: Fond Zbalansovanyi</c:v>
                </c:pt>
                <c:pt idx="6">
                  <c:v>Аltus-Zbalansovanyi</c:v>
                </c:pt>
                <c:pt idx="7">
                  <c:v>OTP-Кlasychnyi</c:v>
                </c:pt>
                <c:pt idx="8">
                  <c:v>UNIVER.UA/Taras Shevchenko: Fond Zaoshchadzhen</c:v>
                </c:pt>
                <c:pt idx="9">
                  <c:v>KINTO-Kaznacheiskyi</c:v>
                </c:pt>
                <c:pt idx="10">
                  <c:v>KINTO- Кlasychnyi</c:v>
                </c:pt>
                <c:pt idx="11">
                  <c:v>UNIVER.UA/Iaroslav Mudryi: Fond Aktsii</c:v>
                </c:pt>
                <c:pt idx="12">
                  <c:v>KINTO-Ekviti</c:v>
                </c:pt>
                <c:pt idx="13">
                  <c:v>ТАSК Resurs</c:v>
                </c:pt>
                <c:pt idx="14">
                  <c:v>ОТP Fond Aktsii</c:v>
                </c:pt>
                <c:pt idx="15">
                  <c:v>Аrgentum</c:v>
                </c:pt>
                <c:pt idx="16">
                  <c:v>Sofiivskyi</c:v>
                </c:pt>
                <c:pt idx="17">
                  <c:v>Funds' average rate of return</c:v>
                </c:pt>
                <c:pt idx="18">
                  <c:v>UX Index</c:v>
                </c:pt>
                <c:pt idx="19">
                  <c:v>PFTS Index</c:v>
                </c:pt>
                <c:pt idx="20">
                  <c:v>EURO Deposits</c:v>
                </c:pt>
                <c:pt idx="21">
                  <c:v>USD Deposits</c:v>
                </c:pt>
                <c:pt idx="22">
                  <c:v>UAH Deposits</c:v>
                </c:pt>
                <c:pt idx="23">
                  <c:v>"Gold" deposit (at official rate of gold)</c:v>
                </c:pt>
              </c:strCache>
            </c:strRef>
          </c:cat>
          <c:val>
            <c:numRef>
              <c:f>'В_діаграма(дох)'!$B$2:$B$25</c:f>
              <c:numCache>
                <c:formatCode>0.00%</c:formatCode>
                <c:ptCount val="24"/>
                <c:pt idx="0">
                  <c:v>-0.11719701338853961</c:v>
                </c:pt>
                <c:pt idx="1">
                  <c:v>-2.4927793275343335E-3</c:v>
                </c:pt>
                <c:pt idx="2">
                  <c:v>-1.3356365052533681E-3</c:v>
                </c:pt>
                <c:pt idx="3">
                  <c:v>3.1412229106839717E-3</c:v>
                </c:pt>
                <c:pt idx="4">
                  <c:v>4.2880574457451193E-3</c:v>
                </c:pt>
                <c:pt idx="5">
                  <c:v>6.340025834833618E-3</c:v>
                </c:pt>
                <c:pt idx="6">
                  <c:v>6.4540022819905563E-3</c:v>
                </c:pt>
                <c:pt idx="7">
                  <c:v>1.0032645153552844E-2</c:v>
                </c:pt>
                <c:pt idx="8">
                  <c:v>1.1566737462879617E-2</c:v>
                </c:pt>
                <c:pt idx="9">
                  <c:v>1.7592269540954941E-2</c:v>
                </c:pt>
                <c:pt idx="10">
                  <c:v>1.8684379143157681E-2</c:v>
                </c:pt>
                <c:pt idx="11">
                  <c:v>2.0135387121710702E-2</c:v>
                </c:pt>
                <c:pt idx="12">
                  <c:v>2.9313315950589836E-2</c:v>
                </c:pt>
                <c:pt idx="13">
                  <c:v>2.9634014027651423E-2</c:v>
                </c:pt>
                <c:pt idx="14">
                  <c:v>4.792921935230976E-2</c:v>
                </c:pt>
                <c:pt idx="15">
                  <c:v>8.6682420047500708E-2</c:v>
                </c:pt>
                <c:pt idx="16">
                  <c:v>9.3867451796034285E-2</c:v>
                </c:pt>
                <c:pt idx="17">
                  <c:v>1.5566806991074574E-2</c:v>
                </c:pt>
                <c:pt idx="18">
                  <c:v>8.7559386371054426E-2</c:v>
                </c:pt>
                <c:pt idx="19">
                  <c:v>0.32744428267443149</c:v>
                </c:pt>
                <c:pt idx="20">
                  <c:v>-2.3941578379274908E-2</c:v>
                </c:pt>
                <c:pt idx="21">
                  <c:v>-3.9680034974699518E-3</c:v>
                </c:pt>
                <c:pt idx="22">
                  <c:v>1.0739726027397261E-2</c:v>
                </c:pt>
                <c:pt idx="23">
                  <c:v>-1.2752083899278843E-2</c:v>
                </c:pt>
              </c:numCache>
            </c:numRef>
          </c:val>
        </c:ser>
        <c:gapWidth val="60"/>
        <c:axId val="65213568"/>
        <c:axId val="65215104"/>
      </c:barChart>
      <c:catAx>
        <c:axId val="65213568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215104"/>
        <c:crosses val="autoZero"/>
        <c:lblAlgn val="ctr"/>
        <c:lblOffset val="0"/>
        <c:tickLblSkip val="1"/>
        <c:tickMarkSkip val="1"/>
      </c:catAx>
      <c:valAx>
        <c:axId val="65215104"/>
        <c:scaling>
          <c:orientation val="minMax"/>
          <c:max val="0.33"/>
          <c:min val="-0.1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213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NAV Dynamics of Interval CII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1759999999999999"/>
          <c:y val="6.666684027822988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8399999999999997E-2"/>
          <c:y val="0.34133422222453702"/>
          <c:w val="0.9264"/>
          <c:h val="0.43733447222518806"/>
        </c:manualLayout>
      </c:layout>
      <c:barChart>
        <c:barDir val="col"/>
        <c:grouping val="clustered"/>
        <c:ser>
          <c:idx val="1"/>
          <c:order val="0"/>
          <c:tx>
            <c:strRef>
              <c:f>'І_динаміка ВЧА'!$C$34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2"/>
              <c:layout>
                <c:manualLayout>
                  <c:x val="1.4521751659002018E-3"/>
                  <c:y val="2.0319843977925883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Mode val="edge"/>
                  <c:yMode val="edge"/>
                  <c:x val="0.59360000000000002"/>
                  <c:y val="0.4826679236143844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84719999999999995"/>
                  <c:y val="0.26400068750179034"/>
                </c:manualLayout>
              </c:layout>
              <c:dLblPos val="outEnd"/>
              <c:showVal val="1"/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'І_динаміка ВЧА'!$B$35:$B$37</c:f>
              <c:strCache>
                <c:ptCount val="3"/>
                <c:pt idx="0">
                  <c:v>ТАSК Ukrainskyi Kapital</c:v>
                </c:pt>
                <c:pt idx="1">
                  <c:v>Оptimum</c:v>
                </c:pt>
                <c:pt idx="2">
                  <c:v>Zbalansovanyi Fond "Parytet"</c:v>
                </c:pt>
              </c:strCache>
            </c:strRef>
          </c:cat>
          <c:val>
            <c:numRef>
              <c:f>'І_динаміка ВЧА'!$C$35:$C$37</c:f>
              <c:numCache>
                <c:formatCode>#,##0.00</c:formatCode>
                <c:ptCount val="3"/>
                <c:pt idx="0">
                  <c:v>92.276149999999902</c:v>
                </c:pt>
                <c:pt idx="1">
                  <c:v>-15.726730000000039</c:v>
                </c:pt>
                <c:pt idx="2">
                  <c:v>-86.077889999999897</c:v>
                </c:pt>
              </c:numCache>
            </c:numRef>
          </c:val>
        </c:ser>
        <c:ser>
          <c:idx val="0"/>
          <c:order val="1"/>
          <c:tx>
            <c:strRef>
              <c:f>'І_динаміка ВЧА'!$E$34</c:f>
              <c:strCache>
                <c:ptCount val="1"/>
                <c:pt idx="0">
                  <c:v>Net inflow-outflow,  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3529113500627878E-2"/>
                  <c:y val="-6.2801879062128058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3.5720941729472798E-3"/>
                  <c:y val="-9.4684068395449483E-4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7.2150748452666268E-3"/>
                  <c:y val="-1.1613535128471228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51119999999999999"/>
                  <c:y val="0.47200122916986764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8239999999999998"/>
                  <c:y val="0.47466790278099685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89600000000000002"/>
                  <c:y val="0.27733405555743634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90400000000000003"/>
                  <c:y val="0.38400100000260418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90639999999999998"/>
                  <c:y val="0.55466811111487269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64"/>
                  <c:y val="0.51200133333680553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968"/>
                  <c:y val="0.39200102083599175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64959999999999996"/>
                  <c:y val="0.37866765278034581"/>
                </c:manualLayout>
              </c:layout>
              <c:dLblPos val="outEnd"/>
              <c:showVal val="1"/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'І_динаміка ВЧА'!$B$35:$B$37</c:f>
              <c:strCache>
                <c:ptCount val="3"/>
                <c:pt idx="0">
                  <c:v>ТАSК Ukrainskyi Kapital</c:v>
                </c:pt>
                <c:pt idx="1">
                  <c:v>Оptimum</c:v>
                </c:pt>
                <c:pt idx="2">
                  <c:v>Zbalansovanyi Fond "Parytet"</c:v>
                </c:pt>
              </c:strCache>
            </c:strRef>
          </c:cat>
          <c:val>
            <c:numRef>
              <c:f>'І_динаміка ВЧА'!$E$35:$E$37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Val val="1"/>
        </c:dLbls>
        <c:overlap val="-20"/>
        <c:axId val="65480960"/>
        <c:axId val="65499136"/>
      </c:barChart>
      <c:lineChart>
        <c:grouping val="standard"/>
        <c:ser>
          <c:idx val="2"/>
          <c:order val="2"/>
          <c:tx>
            <c:strRef>
              <c:f>'І_динаміка ВЧА'!$D$34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6192834158902147E-3"/>
                  <c:y val="-5.4077107718624277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3.9763027435708188E-3"/>
                  <c:y val="-5.7310709350522335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2.0666779287485974E-3"/>
                  <c:y val="-2.2223072507804493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49120000000000003"/>
                  <c:y val="0.31733415972437429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Mode val="edge"/>
                  <c:yMode val="edge"/>
                  <c:x val="0.62719999999999998"/>
                  <c:y val="0.41600108333615454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5439999999999996"/>
                  <c:y val="0.42933445139180049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87839999999999996"/>
                  <c:y val="0.362667611113570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89119999999999999"/>
                  <c:y val="1.0666694444516782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88080000000000003"/>
                  <c:y val="1.0666694444516782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62560000000000004"/>
                  <c:y val="1.0666694444516782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7120000000000004"/>
                  <c:y val="0.58666819444842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62719999999999998"/>
                  <c:y val="1.0666694444516782E-2"/>
                </c:manualLayout>
              </c:layout>
              <c:dLblPos val="r"/>
              <c:showVal val="1"/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val>
            <c:numRef>
              <c:f>'І_динаміка ВЧА'!$D$35:$D$37</c:f>
              <c:numCache>
                <c:formatCode>0.00%</c:formatCode>
                <c:ptCount val="3"/>
                <c:pt idx="0">
                  <c:v>6.1575261941731699E-2</c:v>
                </c:pt>
                <c:pt idx="1">
                  <c:v>-4.1045230417713151E-2</c:v>
                </c:pt>
                <c:pt idx="2">
                  <c:v>-5.3715389495605684E-2</c:v>
                </c:pt>
              </c:numCache>
            </c:numRef>
          </c:val>
        </c:ser>
        <c:dLbls>
          <c:showVal val="1"/>
        </c:dLbls>
        <c:marker val="1"/>
        <c:axId val="65500672"/>
        <c:axId val="65502208"/>
      </c:lineChart>
      <c:catAx>
        <c:axId val="65480960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499136"/>
        <c:crosses val="autoZero"/>
        <c:lblAlgn val="ctr"/>
        <c:lblOffset val="100"/>
        <c:tickLblSkip val="1"/>
        <c:tickMarkSkip val="1"/>
      </c:catAx>
      <c:valAx>
        <c:axId val="65499136"/>
        <c:scaling>
          <c:orientation val="minMax"/>
          <c:max val="10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480960"/>
        <c:crosses val="autoZero"/>
        <c:crossBetween val="between"/>
      </c:valAx>
      <c:catAx>
        <c:axId val="65500672"/>
        <c:scaling>
          <c:orientation val="minMax"/>
        </c:scaling>
        <c:delete val="1"/>
        <c:axPos val="b"/>
        <c:tickLblPos val="none"/>
        <c:crossAx val="65502208"/>
        <c:crosses val="autoZero"/>
        <c:lblAlgn val="ctr"/>
        <c:lblOffset val="100"/>
      </c:catAx>
      <c:valAx>
        <c:axId val="65502208"/>
        <c:scaling>
          <c:orientation val="minMax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500672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216"/>
          <c:y val="0.81600212500553382"/>
          <c:w val="0.53839999999999999"/>
          <c:h val="6.9333513889359086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Interval Funds, Bank Deposits 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8121841351642485"/>
          <c:y val="6.0313666405346711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604067657473259"/>
          <c:y val="0.1230398794669073"/>
          <c:w val="0.84873138519758551"/>
          <c:h val="0.83474114304999847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3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'І_діаграма(дох)'!$A$2:$A$11</c:f>
              <c:strCache>
                <c:ptCount val="10"/>
                <c:pt idx="0">
                  <c:v>Zbalansovanyi Fond "Parytet"</c:v>
                </c:pt>
                <c:pt idx="1">
                  <c:v>Optimum</c:v>
                </c:pt>
                <c:pt idx="2">
                  <c:v>ТАSК Ukrainskyi Kapital</c:v>
                </c:pt>
                <c:pt idx="3">
                  <c:v>Funds' average rate of return</c:v>
                </c:pt>
                <c:pt idx="4">
                  <c:v>UX Index</c:v>
                </c:pt>
                <c:pt idx="5">
                  <c:v>PFTS Index</c:v>
                </c:pt>
                <c:pt idx="6">
                  <c:v>EURO Deposits</c:v>
                </c:pt>
                <c:pt idx="7">
                  <c:v>USD Deposits</c:v>
                </c:pt>
                <c:pt idx="8">
                  <c:v>UAH Deposits</c:v>
                </c:pt>
                <c:pt idx="9">
                  <c:v>"Gold" deposit (at official rate of gold)</c:v>
                </c:pt>
              </c:strCache>
            </c:strRef>
          </c:cat>
          <c:val>
            <c:numRef>
              <c:f>'І_діаграма(дох)'!$B$2:$B$11</c:f>
              <c:numCache>
                <c:formatCode>0.00%</c:formatCode>
                <c:ptCount val="10"/>
                <c:pt idx="0">
                  <c:v>-5.3715389495497035E-2</c:v>
                </c:pt>
                <c:pt idx="1">
                  <c:v>-4.1045230417711909E-2</c:v>
                </c:pt>
                <c:pt idx="2">
                  <c:v>6.1575261941717141E-2</c:v>
                </c:pt>
                <c:pt idx="3">
                  <c:v>-1.1061785990497267E-2</c:v>
                </c:pt>
                <c:pt idx="4">
                  <c:v>8.7559386371054426E-2</c:v>
                </c:pt>
                <c:pt idx="5">
                  <c:v>0.32744428267443149</c:v>
                </c:pt>
                <c:pt idx="6">
                  <c:v>-2.3941578379274908E-2</c:v>
                </c:pt>
                <c:pt idx="7">
                  <c:v>-3.9680034974699518E-3</c:v>
                </c:pt>
                <c:pt idx="8">
                  <c:v>1.0739726027397261E-2</c:v>
                </c:pt>
                <c:pt idx="9">
                  <c:v>-1.2752083899278843E-2</c:v>
                </c:pt>
              </c:numCache>
            </c:numRef>
          </c:val>
        </c:ser>
        <c:gapWidth val="60"/>
        <c:axId val="65541632"/>
        <c:axId val="65543168"/>
      </c:barChart>
      <c:catAx>
        <c:axId val="65541632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543168"/>
        <c:crosses val="autoZero"/>
        <c:lblAlgn val="ctr"/>
        <c:lblOffset val="100"/>
        <c:tickLblSkip val="1"/>
        <c:tickMarkSkip val="1"/>
      </c:catAx>
      <c:valAx>
        <c:axId val="65543168"/>
        <c:scaling>
          <c:orientation val="minMax"/>
          <c:max val="0.33"/>
          <c:min val="-0.06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5416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1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Closed-End CII NAV Dynamics over the Month</a:t>
            </a:r>
            <a:endParaRPr lang="ru-RU" sz="1400" b="1" i="1" baseline="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1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 sz="1400"/>
          </a:p>
        </c:rich>
      </c:tx>
      <c:layout>
        <c:manualLayout>
          <c:xMode val="edge"/>
          <c:yMode val="edge"/>
          <c:x val="0.36699857752489329"/>
          <c:y val="5.325443786982248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9118065433854911E-2"/>
          <c:y val="0.32840236686390534"/>
          <c:w val="0.92389758179231862"/>
          <c:h val="0.45857988165680474"/>
        </c:manualLayout>
      </c:layout>
      <c:barChart>
        <c:barDir val="col"/>
        <c:grouping val="clustered"/>
        <c:ser>
          <c:idx val="1"/>
          <c:order val="0"/>
          <c:tx>
            <c:strRef>
              <c:f>'3_динаміка ВЧА'!$C$34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0"/>
              <c:layout>
                <c:manualLayout>
                  <c:x val="-3.2297604702610032E-3"/>
                  <c:y val="-1.321848011955316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Mode val="edge"/>
                  <c:yMode val="edge"/>
                  <c:x val="0.63940256045519206"/>
                  <c:y val="0.36390532544378701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67923186344238973"/>
                  <c:y val="0.53550295857988162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2048364153627309"/>
                  <c:y val="0.58284023668639051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51920341394025604"/>
                  <c:y val="0.51183431952662717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59957325746799428"/>
                  <c:y val="0.51479289940828399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065433854907542"/>
                  <c:y val="0.50591715976331364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553342816500711"/>
                  <c:y val="0.51479289940828399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8364153627311524"/>
                  <c:y val="0.58579881656804733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2275960170697011"/>
                  <c:y val="0.71893491124260356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6685633001422475"/>
                  <c:y val="0.71893491124260356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1237553342816498"/>
                  <c:y val="0.94970414201183428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4751066856330014"/>
                  <c:y val="0.47928994082840237"/>
                </c:manualLayout>
              </c:layout>
              <c:dLblPos val="outEnd"/>
              <c:showVal val="1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ВЧА'!$B$35:$B$36</c:f>
              <c:strCache>
                <c:ptCount val="2"/>
                <c:pt idx="0">
                  <c:v>Іndeks Ukrainskoi Birzhi</c:v>
                </c:pt>
                <c:pt idx="1">
                  <c:v>ТАSК Universal</c:v>
                </c:pt>
              </c:strCache>
            </c:strRef>
          </c:cat>
          <c:val>
            <c:numRef>
              <c:f>'3_динаміка ВЧА'!$C$35:$C$36</c:f>
              <c:numCache>
                <c:formatCode>#,##0.00</c:formatCode>
                <c:ptCount val="2"/>
                <c:pt idx="0">
                  <c:v>889.60640000000035</c:v>
                </c:pt>
                <c:pt idx="1">
                  <c:v>30.296439999999944</c:v>
                </c:pt>
              </c:numCache>
            </c:numRef>
          </c:val>
        </c:ser>
        <c:ser>
          <c:idx val="0"/>
          <c:order val="1"/>
          <c:tx>
            <c:strRef>
              <c:f>'3_динаміка ВЧА'!$E$34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8"/>
              <c:layout>
                <c:manualLayout>
                  <c:xMode val="edge"/>
                  <c:yMode val="edge"/>
                  <c:x val="0.71550497866287344"/>
                  <c:y val="0.51479289940828399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8947368421052633"/>
                  <c:y val="0.49704142011834318"/>
                </c:manualLayout>
              </c:layout>
              <c:dLblPos val="outEnd"/>
              <c:showVal val="1"/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6"/>
              <c:layout>
                <c:manualLayout>
                  <c:xMode val="edge"/>
                  <c:yMode val="edge"/>
                  <c:x val="0.5234708392603129"/>
                  <c:y val="0.51479289940828399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ВЧА'!$B$35:$B$36</c:f>
              <c:strCache>
                <c:ptCount val="2"/>
                <c:pt idx="0">
                  <c:v>Іndeks Ukrainskoi Birzhi</c:v>
                </c:pt>
                <c:pt idx="1">
                  <c:v>ТАSК Universal</c:v>
                </c:pt>
              </c:strCache>
            </c:strRef>
          </c:cat>
          <c:val>
            <c:numRef>
              <c:f>'3_динаміка ВЧА'!$E$35:$E$36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Val val="1"/>
        </c:dLbls>
        <c:overlap val="-20"/>
        <c:axId val="64615936"/>
        <c:axId val="64617472"/>
      </c:barChart>
      <c:lineChart>
        <c:grouping val="standard"/>
        <c:ser>
          <c:idx val="2"/>
          <c:order val="2"/>
          <c:tx>
            <c:strRef>
              <c:f>'3_динаміка ВЧА'!$D$34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0747043582031566E-3"/>
                  <c:y val="-5.5751090329464376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5.6948120339249432E-3"/>
                  <c:y val="2.9436388851994021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2"/>
              <c:layout>
                <c:manualLayout>
                  <c:xMode val="edge"/>
                  <c:yMode val="edge"/>
                  <c:x val="0.68918918918918914"/>
                  <c:y val="0.57692307692307687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62375533428165009"/>
                  <c:y val="1.1834319526627219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918918918918914"/>
                  <c:y val="1.1834319526627219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6955903271692749"/>
                  <c:y val="1.1834319526627219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9288762446657186"/>
                  <c:y val="0.8609467455621301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3413940256045522"/>
                  <c:y val="0.89349112426035504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7752489331436696"/>
                  <c:y val="0.87278106508875741"/>
                </c:manualLayout>
              </c:layout>
              <c:dLblPos val="r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216216216216216"/>
                  <c:y val="0.93195266272189348"/>
                </c:manualLayout>
              </c:layout>
              <c:dLblPos val="r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67211948790896159"/>
                  <c:y val="0.97633136094674555"/>
                </c:manualLayout>
              </c:layout>
              <c:dLblPos val="r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670697012802276"/>
                  <c:y val="0.99704142011834318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50213371266002849"/>
                  <c:y val="0.65976331360946749"/>
                </c:manualLayout>
              </c:layout>
              <c:dLblPos val="r"/>
              <c:showVal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b"/>
            <c:showVal val="1"/>
          </c:dLbls>
          <c:val>
            <c:numRef>
              <c:f>'3_динаміка ВЧА'!$D$35:$D$36</c:f>
              <c:numCache>
                <c:formatCode>0.00%</c:formatCode>
                <c:ptCount val="2"/>
                <c:pt idx="0">
                  <c:v>7.5568496729861004E-2</c:v>
                </c:pt>
                <c:pt idx="1">
                  <c:v>2.8460926805830761E-2</c:v>
                </c:pt>
              </c:numCache>
            </c:numRef>
          </c:val>
        </c:ser>
        <c:dLbls>
          <c:showVal val="1"/>
        </c:dLbls>
        <c:marker val="1"/>
        <c:axId val="64647936"/>
        <c:axId val="64649472"/>
      </c:lineChart>
      <c:catAx>
        <c:axId val="64615936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4617472"/>
        <c:crosses val="autoZero"/>
        <c:lblAlgn val="ctr"/>
        <c:lblOffset val="100"/>
        <c:tickLblSkip val="1"/>
        <c:tickMarkSkip val="1"/>
      </c:catAx>
      <c:valAx>
        <c:axId val="64617472"/>
        <c:scaling>
          <c:orientation val="minMax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4615936"/>
        <c:crosses val="autoZero"/>
        <c:crossBetween val="between"/>
      </c:valAx>
      <c:catAx>
        <c:axId val="64647936"/>
        <c:scaling>
          <c:orientation val="minMax"/>
        </c:scaling>
        <c:delete val="1"/>
        <c:axPos val="b"/>
        <c:tickLblPos val="none"/>
        <c:crossAx val="64649472"/>
        <c:crosses val="autoZero"/>
        <c:lblAlgn val="ctr"/>
        <c:lblOffset val="100"/>
      </c:catAx>
      <c:valAx>
        <c:axId val="64649472"/>
        <c:scaling>
          <c:orientation val="minMax"/>
          <c:max val="0.15"/>
          <c:min val="-0.1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4647936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</c:legendEntry>
      <c:layout>
        <c:manualLayout>
          <c:xMode val="edge"/>
          <c:yMode val="edge"/>
          <c:x val="0.18492176386913228"/>
          <c:y val="0.86094674556213013"/>
          <c:w val="0.4388335704125178"/>
          <c:h val="7.3964497041420121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Closed-End Funds, Bank Deposits 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 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8471528471528473"/>
          <c:y val="9.3896857114474999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286713286713286"/>
          <c:y val="0.17840402851750251"/>
          <c:w val="0.84815184815184819"/>
          <c:h val="0.76682433310154585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2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'З_діаграма(дох)'!$A$2:$A$10</c:f>
              <c:strCache>
                <c:ptCount val="9"/>
                <c:pt idx="0">
                  <c:v>ТАSК Universal</c:v>
                </c:pt>
                <c:pt idx="1">
                  <c:v>Іndeks Ukrainskoi Birzhi</c:v>
                </c:pt>
                <c:pt idx="2">
                  <c:v>Funds' average rate of return</c:v>
                </c:pt>
                <c:pt idx="3">
                  <c:v>UX Index</c:v>
                </c:pt>
                <c:pt idx="4">
                  <c:v>PFTS Index</c:v>
                </c:pt>
                <c:pt idx="5">
                  <c:v>EURO Deposits</c:v>
                </c:pt>
                <c:pt idx="6">
                  <c:v>USD Deposits</c:v>
                </c:pt>
                <c:pt idx="7">
                  <c:v>UAH Deposits</c:v>
                </c:pt>
                <c:pt idx="8">
                  <c:v>"Gold" deposit (at official rate of gold)</c:v>
                </c:pt>
              </c:strCache>
            </c:strRef>
          </c:cat>
          <c:val>
            <c:numRef>
              <c:f>'З_діаграма(дох)'!$B$2:$B$10</c:f>
              <c:numCache>
                <c:formatCode>0.00%</c:formatCode>
                <c:ptCount val="9"/>
                <c:pt idx="0">
                  <c:v>2.8460926805852216E-2</c:v>
                </c:pt>
                <c:pt idx="1">
                  <c:v>7.5568496729926382E-2</c:v>
                </c:pt>
                <c:pt idx="2">
                  <c:v>5.2014711767889299E-2</c:v>
                </c:pt>
                <c:pt idx="3">
                  <c:v>8.7559386371054426E-2</c:v>
                </c:pt>
                <c:pt idx="4">
                  <c:v>0.32744428267443149</c:v>
                </c:pt>
                <c:pt idx="5">
                  <c:v>-2.3941578379274908E-2</c:v>
                </c:pt>
                <c:pt idx="6">
                  <c:v>-3.9680034974699518E-3</c:v>
                </c:pt>
                <c:pt idx="7">
                  <c:v>1.0739726027397261E-2</c:v>
                </c:pt>
                <c:pt idx="8">
                  <c:v>-1.2752083899278843E-2</c:v>
                </c:pt>
              </c:numCache>
            </c:numRef>
          </c:val>
        </c:ser>
        <c:gapWidth val="60"/>
        <c:axId val="65251968"/>
        <c:axId val="65257856"/>
      </c:barChart>
      <c:catAx>
        <c:axId val="65251968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257856"/>
        <c:crosses val="autoZero"/>
        <c:lblAlgn val="ctr"/>
        <c:lblOffset val="100"/>
        <c:tickLblSkip val="1"/>
        <c:tickMarkSkip val="1"/>
      </c:catAx>
      <c:valAx>
        <c:axId val="65257856"/>
        <c:scaling>
          <c:orientation val="minMax"/>
          <c:max val="0.33"/>
          <c:min val="-0.04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251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11</xdr:col>
      <xdr:colOff>590550</xdr:colOff>
      <xdr:row>19</xdr:row>
      <xdr:rowOff>142875</xdr:rowOff>
    </xdr:to>
    <xdr:graphicFrame macro="">
      <xdr:nvGraphicFramePr>
        <xdr:cNvPr id="103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21</xdr:row>
      <xdr:rowOff>19050</xdr:rowOff>
    </xdr:from>
    <xdr:to>
      <xdr:col>11</xdr:col>
      <xdr:colOff>561975</xdr:colOff>
      <xdr:row>41</xdr:row>
      <xdr:rowOff>133350</xdr:rowOff>
    </xdr:to>
    <xdr:graphicFrame macro="">
      <xdr:nvGraphicFramePr>
        <xdr:cNvPr id="103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34</xdr:row>
      <xdr:rowOff>104775</xdr:rowOff>
    </xdr:from>
    <xdr:to>
      <xdr:col>4</xdr:col>
      <xdr:colOff>533400</xdr:colOff>
      <xdr:row>58</xdr:row>
      <xdr:rowOff>104775</xdr:rowOff>
    </xdr:to>
    <xdr:graphicFrame macro="">
      <xdr:nvGraphicFramePr>
        <xdr:cNvPr id="1229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24</xdr:row>
      <xdr:rowOff>104775</xdr:rowOff>
    </xdr:from>
    <xdr:to>
      <xdr:col>7</xdr:col>
      <xdr:colOff>38100</xdr:colOff>
      <xdr:row>49</xdr:row>
      <xdr:rowOff>142875</xdr:rowOff>
    </xdr:to>
    <xdr:graphicFrame macro="">
      <xdr:nvGraphicFramePr>
        <xdr:cNvPr id="1127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190500</xdr:rowOff>
    </xdr:from>
    <xdr:to>
      <xdr:col>18</xdr:col>
      <xdr:colOff>342900</xdr:colOff>
      <xdr:row>49</xdr:row>
      <xdr:rowOff>38100</xdr:rowOff>
    </xdr:to>
    <xdr:graphicFrame macro="">
      <xdr:nvGraphicFramePr>
        <xdr:cNvPr id="768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19050</xdr:rowOff>
    </xdr:from>
    <xdr:to>
      <xdr:col>7</xdr:col>
      <xdr:colOff>9525</xdr:colOff>
      <xdr:row>31</xdr:row>
      <xdr:rowOff>152400</xdr:rowOff>
    </xdr:to>
    <xdr:graphicFrame macro="">
      <xdr:nvGraphicFramePr>
        <xdr:cNvPr id="13320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28575</xdr:rowOff>
    </xdr:from>
    <xdr:to>
      <xdr:col>18</xdr:col>
      <xdr:colOff>266700</xdr:colOff>
      <xdr:row>48</xdr:row>
      <xdr:rowOff>19050</xdr:rowOff>
    </xdr:to>
    <xdr:graphicFrame macro="">
      <xdr:nvGraphicFramePr>
        <xdr:cNvPr id="6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10</xdr:row>
      <xdr:rowOff>123825</xdr:rowOff>
    </xdr:from>
    <xdr:to>
      <xdr:col>9</xdr:col>
      <xdr:colOff>295275</xdr:colOff>
      <xdr:row>28</xdr:row>
      <xdr:rowOff>76200</xdr:rowOff>
    </xdr:to>
    <xdr:graphicFrame macro="">
      <xdr:nvGraphicFramePr>
        <xdr:cNvPr id="1434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0</xdr:rowOff>
    </xdr:from>
    <xdr:to>
      <xdr:col>18</xdr:col>
      <xdr:colOff>400050</xdr:colOff>
      <xdr:row>37</xdr:row>
      <xdr:rowOff>76200</xdr:rowOff>
    </xdr:to>
    <xdr:graphicFrame macro="">
      <xdr:nvGraphicFramePr>
        <xdr:cNvPr id="8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9"/>
  </sheetPr>
  <dimension ref="A1:N37"/>
  <sheetViews>
    <sheetView zoomScale="85" workbookViewId="0">
      <selection activeCell="Q53" sqref="Q53"/>
    </sheetView>
  </sheetViews>
  <sheetFormatPr defaultRowHeight="12.75"/>
  <cols>
    <col min="1" max="1" width="29.140625" style="3" customWidth="1"/>
    <col min="2" max="6" width="16.7109375" customWidth="1"/>
  </cols>
  <sheetData>
    <row r="1" spans="1:14" ht="16.5" thickBot="1">
      <c r="A1" s="68" t="s">
        <v>14</v>
      </c>
      <c r="B1" s="68"/>
      <c r="C1" s="68"/>
      <c r="D1" s="69"/>
      <c r="E1" s="69"/>
      <c r="F1" s="69"/>
    </row>
    <row r="2" spans="1:14" ht="30.75" thickBot="1">
      <c r="A2" s="25" t="s">
        <v>15</v>
      </c>
      <c r="B2" s="25" t="s">
        <v>16</v>
      </c>
      <c r="C2" s="25" t="s">
        <v>17</v>
      </c>
      <c r="D2" s="25" t="s">
        <v>18</v>
      </c>
      <c r="E2" s="25" t="s">
        <v>19</v>
      </c>
      <c r="F2" s="25" t="s">
        <v>20</v>
      </c>
      <c r="G2" s="2"/>
      <c r="I2" s="1"/>
    </row>
    <row r="3" spans="1:14" ht="14.25">
      <c r="A3" s="83" t="s">
        <v>21</v>
      </c>
      <c r="B3" s="84">
        <v>2.9605926950906802E-2</v>
      </c>
      <c r="C3" s="84">
        <v>4.8541351096125895E-2</v>
      </c>
      <c r="D3" s="84">
        <v>7.489468203608309E-3</v>
      </c>
      <c r="E3" s="84">
        <v>1.2931920999145058E-2</v>
      </c>
      <c r="F3" s="84">
        <v>3.4328683170560481E-2</v>
      </c>
      <c r="G3" s="56"/>
      <c r="H3" s="56"/>
      <c r="I3" s="2"/>
      <c r="J3" s="2"/>
      <c r="K3" s="2"/>
      <c r="L3" s="2"/>
    </row>
    <row r="4" spans="1:14" ht="14.25">
      <c r="A4" s="83" t="s">
        <v>22</v>
      </c>
      <c r="B4" s="84">
        <v>0.32744428267443149</v>
      </c>
      <c r="C4" s="84">
        <v>8.7559386371054426E-2</v>
      </c>
      <c r="D4" s="84">
        <v>1.5566806991074574E-2</v>
      </c>
      <c r="E4" s="84">
        <v>-1.1061785990497267E-2</v>
      </c>
      <c r="F4" s="84">
        <v>5.2014711767889299E-2</v>
      </c>
      <c r="G4" s="56"/>
      <c r="H4" s="56"/>
      <c r="I4" s="2"/>
      <c r="J4" s="2"/>
      <c r="K4" s="2"/>
      <c r="L4" s="2"/>
    </row>
    <row r="5" spans="1:14" ht="15" thickBot="1">
      <c r="A5" s="72" t="s">
        <v>23</v>
      </c>
      <c r="B5" s="74">
        <v>0.50482447787722973</v>
      </c>
      <c r="C5" s="74">
        <v>0.32004930156121603</v>
      </c>
      <c r="D5" s="74">
        <v>8.0252057990527578E-2</v>
      </c>
      <c r="E5" s="74">
        <v>5.9562789925716543E-2</v>
      </c>
      <c r="F5" s="74">
        <v>0.2044562955219098</v>
      </c>
      <c r="G5" s="56"/>
      <c r="H5" s="56"/>
      <c r="I5" s="2"/>
      <c r="J5" s="2"/>
      <c r="K5" s="2"/>
      <c r="L5" s="2"/>
    </row>
    <row r="6" spans="1:14" ht="14.25">
      <c r="A6" s="66"/>
      <c r="B6" s="65"/>
      <c r="C6" s="65"/>
      <c r="D6" s="67"/>
      <c r="E6" s="67"/>
      <c r="F6" s="67"/>
      <c r="G6" s="10"/>
      <c r="J6" s="2"/>
      <c r="K6" s="2"/>
      <c r="L6" s="2"/>
      <c r="M6" s="2"/>
      <c r="N6" s="2"/>
    </row>
    <row r="7" spans="1:14" ht="14.25">
      <c r="A7" s="66"/>
      <c r="B7" s="67"/>
      <c r="C7" s="67"/>
      <c r="D7" s="67"/>
      <c r="E7" s="67"/>
      <c r="F7" s="67"/>
      <c r="J7" s="4"/>
      <c r="K7" s="4"/>
      <c r="L7" s="4"/>
      <c r="M7" s="4"/>
      <c r="N7" s="4"/>
    </row>
    <row r="8" spans="1:14" ht="14.25">
      <c r="A8" s="66"/>
      <c r="B8" s="67"/>
      <c r="C8" s="67"/>
      <c r="D8" s="67"/>
      <c r="E8" s="67"/>
      <c r="F8" s="67"/>
    </row>
    <row r="9" spans="1:14" ht="14.25">
      <c r="A9" s="66"/>
      <c r="B9" s="67"/>
      <c r="C9" s="67"/>
      <c r="D9" s="67"/>
      <c r="E9" s="67"/>
      <c r="F9" s="67"/>
    </row>
    <row r="10" spans="1:14" ht="14.25">
      <c r="A10" s="66"/>
      <c r="B10" s="67"/>
      <c r="C10" s="67"/>
      <c r="D10" s="67"/>
      <c r="E10" s="67"/>
      <c r="F10" s="67"/>
      <c r="N10" s="10"/>
    </row>
    <row r="11" spans="1:14" ht="14.25">
      <c r="A11" s="66"/>
      <c r="B11" s="67"/>
      <c r="C11" s="67"/>
      <c r="D11" s="67"/>
      <c r="E11" s="67"/>
      <c r="F11" s="67"/>
    </row>
    <row r="12" spans="1:14" ht="14.25">
      <c r="A12" s="66"/>
      <c r="B12" s="67"/>
      <c r="C12" s="67"/>
      <c r="D12" s="67"/>
      <c r="E12" s="67"/>
      <c r="F12" s="67"/>
    </row>
    <row r="13" spans="1:14" ht="14.25">
      <c r="A13" s="66"/>
      <c r="B13" s="67"/>
      <c r="C13" s="67"/>
      <c r="D13" s="67"/>
      <c r="E13" s="67"/>
      <c r="F13" s="67"/>
    </row>
    <row r="14" spans="1:14" ht="14.25">
      <c r="A14" s="66"/>
      <c r="B14" s="67"/>
      <c r="C14" s="67"/>
      <c r="D14" s="67"/>
      <c r="E14" s="67"/>
      <c r="F14" s="67"/>
    </row>
    <row r="15" spans="1:14" ht="14.25">
      <c r="A15" s="66"/>
      <c r="B15" s="67"/>
      <c r="C15" s="67"/>
      <c r="D15" s="67"/>
      <c r="E15" s="67"/>
      <c r="F15" s="67"/>
    </row>
    <row r="16" spans="1:14" ht="14.25">
      <c r="A16" s="66"/>
      <c r="B16" s="67"/>
      <c r="C16" s="67"/>
      <c r="D16" s="67"/>
      <c r="E16" s="67"/>
      <c r="F16" s="67"/>
    </row>
    <row r="17" spans="1:6" ht="14.25">
      <c r="A17" s="66"/>
      <c r="B17" s="67"/>
      <c r="C17" s="67"/>
      <c r="D17" s="67"/>
      <c r="E17" s="67"/>
      <c r="F17" s="67"/>
    </row>
    <row r="18" spans="1:6" ht="14.25">
      <c r="A18" s="66"/>
      <c r="B18" s="67"/>
      <c r="C18" s="67"/>
      <c r="D18" s="67"/>
      <c r="E18" s="67"/>
      <c r="F18" s="67"/>
    </row>
    <row r="19" spans="1:6" ht="14.25">
      <c r="A19" s="66"/>
      <c r="B19" s="67"/>
      <c r="C19" s="67"/>
      <c r="D19" s="67"/>
      <c r="E19" s="67"/>
      <c r="F19" s="67"/>
    </row>
    <row r="20" spans="1:6" ht="14.25">
      <c r="A20" s="66"/>
      <c r="B20" s="67"/>
      <c r="C20" s="67"/>
      <c r="D20" s="67"/>
      <c r="E20" s="67"/>
      <c r="F20" s="67"/>
    </row>
    <row r="21" spans="1:6" ht="15" thickBot="1">
      <c r="A21" s="66"/>
      <c r="B21" s="67"/>
      <c r="C21" s="67"/>
      <c r="D21" s="67"/>
      <c r="E21" s="67"/>
      <c r="F21" s="67"/>
    </row>
    <row r="22" spans="1:6" ht="15.75" thickBot="1">
      <c r="A22" s="25" t="s">
        <v>24</v>
      </c>
      <c r="B22" s="190" t="s">
        <v>25</v>
      </c>
      <c r="C22" s="191" t="s">
        <v>26</v>
      </c>
      <c r="D22" s="71"/>
      <c r="E22" s="67"/>
      <c r="F22" s="67"/>
    </row>
    <row r="23" spans="1:6" ht="14.25">
      <c r="A23" s="26" t="s">
        <v>27</v>
      </c>
      <c r="B23" s="27">
        <v>-7.459622447833969E-2</v>
      </c>
      <c r="C23" s="62">
        <v>-4.0712732690595388E-4</v>
      </c>
      <c r="D23" s="71"/>
      <c r="E23" s="67"/>
      <c r="F23" s="67"/>
    </row>
    <row r="24" spans="1:6" ht="28.5">
      <c r="A24" s="192" t="s">
        <v>28</v>
      </c>
      <c r="B24" s="27">
        <v>-2.4774001583911076E-2</v>
      </c>
      <c r="C24" s="62">
        <v>-6.8015815324996676E-2</v>
      </c>
      <c r="D24" s="71"/>
      <c r="E24" s="67"/>
      <c r="F24" s="67"/>
    </row>
    <row r="25" spans="1:6" ht="14.25">
      <c r="A25" s="26" t="s">
        <v>29</v>
      </c>
      <c r="B25" s="27">
        <v>2.4909648588917754E-3</v>
      </c>
      <c r="C25" s="62">
        <v>-2.2495450908240566E-2</v>
      </c>
      <c r="D25" s="71"/>
      <c r="E25" s="67"/>
      <c r="F25" s="67"/>
    </row>
    <row r="26" spans="1:6" ht="14.25">
      <c r="A26" s="26" t="s">
        <v>30</v>
      </c>
      <c r="B26" s="27">
        <v>2.718801001185378E-3</v>
      </c>
      <c r="C26" s="62">
        <v>-9.5601078691357477E-3</v>
      </c>
      <c r="D26" s="71"/>
      <c r="E26" s="67"/>
      <c r="F26" s="67"/>
    </row>
    <row r="27" spans="1:6" ht="14.25">
      <c r="A27" s="26" t="s">
        <v>31</v>
      </c>
      <c r="B27" s="27">
        <v>6.2236279208249812E-3</v>
      </c>
      <c r="C27" s="62">
        <v>1.2083230974141879E-2</v>
      </c>
      <c r="D27" s="71"/>
      <c r="E27" s="67"/>
      <c r="F27" s="67"/>
    </row>
    <row r="28" spans="1:6" ht="14.25">
      <c r="A28" s="26" t="s">
        <v>32</v>
      </c>
      <c r="B28" s="27">
        <v>1.4244137482304797E-2</v>
      </c>
      <c r="C28" s="62">
        <v>9.3509152786599437E-2</v>
      </c>
      <c r="D28" s="71"/>
      <c r="E28" s="67"/>
      <c r="F28" s="67"/>
    </row>
    <row r="29" spans="1:6" ht="14.25">
      <c r="A29" s="26" t="s">
        <v>33</v>
      </c>
      <c r="B29" s="27">
        <v>3.6866964051429862E-2</v>
      </c>
      <c r="C29" s="62">
        <v>-6.8803555974500386E-2</v>
      </c>
      <c r="D29" s="71"/>
      <c r="E29" s="67"/>
      <c r="F29" s="67"/>
    </row>
    <row r="30" spans="1:6" ht="14.25">
      <c r="A30" s="52" t="s">
        <v>34</v>
      </c>
      <c r="B30" s="27">
        <v>4.2604902316576654E-2</v>
      </c>
      <c r="C30" s="62">
        <v>-2.3652153179682833E-2</v>
      </c>
      <c r="D30" s="71"/>
      <c r="E30" s="67"/>
      <c r="F30" s="67"/>
    </row>
    <row r="31" spans="1:6" ht="14.25">
      <c r="A31" s="26" t="s">
        <v>35</v>
      </c>
      <c r="B31" s="27">
        <v>6.1854768732855891E-2</v>
      </c>
      <c r="C31" s="62">
        <v>-1.304945235963717E-2</v>
      </c>
      <c r="D31" s="71"/>
      <c r="E31" s="67"/>
      <c r="F31" s="67"/>
    </row>
    <row r="32" spans="1:6" ht="14.25">
      <c r="A32" s="26" t="s">
        <v>36</v>
      </c>
      <c r="B32" s="27">
        <v>6.4151200080492021E-2</v>
      </c>
      <c r="C32" s="62">
        <v>-2.3214794407220851E-2</v>
      </c>
      <c r="D32" s="71"/>
      <c r="E32" s="67"/>
      <c r="F32" s="67"/>
    </row>
    <row r="33" spans="1:6" ht="14.25">
      <c r="A33" s="26" t="s">
        <v>37</v>
      </c>
      <c r="B33" s="27">
        <v>6.8352911578580589E-2</v>
      </c>
      <c r="C33" s="62">
        <v>3.9141204993449419E-2</v>
      </c>
      <c r="D33" s="71"/>
      <c r="E33" s="67"/>
      <c r="F33" s="67"/>
    </row>
    <row r="34" spans="1:6" ht="14.25">
      <c r="A34" s="26" t="s">
        <v>17</v>
      </c>
      <c r="B34" s="27">
        <v>8.7559386371054426E-2</v>
      </c>
      <c r="C34" s="62">
        <v>0.32004930156121603</v>
      </c>
      <c r="D34" s="71"/>
      <c r="E34" s="67"/>
      <c r="F34" s="67"/>
    </row>
    <row r="35" spans="1:6" ht="15" thickBot="1">
      <c r="A35" s="72" t="s">
        <v>16</v>
      </c>
      <c r="B35" s="73">
        <v>0.32744428267443149</v>
      </c>
      <c r="C35" s="74">
        <v>0.50482447787722973</v>
      </c>
      <c r="D35" s="71"/>
      <c r="E35" s="67"/>
      <c r="F35" s="67"/>
    </row>
    <row r="36" spans="1:6" ht="14.25">
      <c r="A36" s="66"/>
      <c r="B36" s="67"/>
      <c r="C36" s="67"/>
      <c r="D36" s="71"/>
      <c r="E36" s="67"/>
      <c r="F36" s="67"/>
    </row>
    <row r="37" spans="1:6" ht="14.25">
      <c r="A37" s="66"/>
      <c r="B37" s="67"/>
      <c r="C37" s="67"/>
      <c r="D37" s="71"/>
      <c r="E37" s="67"/>
      <c r="F37" s="67"/>
    </row>
  </sheetData>
  <autoFilter ref="A22:C22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K6"/>
  <sheetViews>
    <sheetView zoomScale="85" workbookViewId="0">
      <selection activeCell="K43" sqref="K43"/>
    </sheetView>
  </sheetViews>
  <sheetFormatPr defaultRowHeight="14.25"/>
  <cols>
    <col min="1" max="1" width="4.7109375" style="30" customWidth="1"/>
    <col min="2" max="2" width="37" style="28" bestFit="1" customWidth="1"/>
    <col min="3" max="4" width="12.7109375" style="30" customWidth="1"/>
    <col min="5" max="5" width="16.7109375" style="6" customWidth="1"/>
    <col min="6" max="6" width="14.7109375" style="12" customWidth="1"/>
    <col min="7" max="7" width="14.7109375" style="6" customWidth="1"/>
    <col min="8" max="8" width="12.7109375" style="12" customWidth="1"/>
    <col min="9" max="9" width="39.140625" style="28" bestFit="1" customWidth="1"/>
    <col min="10" max="10" width="34.7109375" style="28" customWidth="1"/>
    <col min="11" max="11" width="35.85546875" style="28" customWidth="1"/>
    <col min="12" max="16384" width="9.140625" style="28"/>
  </cols>
  <sheetData>
    <row r="1" spans="1:11" ht="16.5" thickBot="1">
      <c r="A1" s="167" t="s">
        <v>140</v>
      </c>
      <c r="B1" s="167"/>
      <c r="C1" s="167"/>
      <c r="D1" s="167"/>
      <c r="E1" s="167"/>
      <c r="F1" s="167"/>
      <c r="G1" s="167"/>
      <c r="H1" s="167"/>
      <c r="I1" s="167"/>
      <c r="J1" s="167"/>
    </row>
    <row r="2" spans="1:11" ht="60.75" thickBot="1">
      <c r="A2" s="25" t="s">
        <v>39</v>
      </c>
      <c r="B2" s="213" t="s">
        <v>79</v>
      </c>
      <c r="C2" s="15" t="s">
        <v>120</v>
      </c>
      <c r="D2" s="43" t="s">
        <v>121</v>
      </c>
      <c r="E2" s="43" t="s">
        <v>41</v>
      </c>
      <c r="F2" s="43" t="s">
        <v>141</v>
      </c>
      <c r="G2" s="43" t="s">
        <v>142</v>
      </c>
      <c r="H2" s="43" t="s">
        <v>143</v>
      </c>
      <c r="I2" s="17" t="s">
        <v>45</v>
      </c>
      <c r="J2" s="18" t="s">
        <v>46</v>
      </c>
    </row>
    <row r="3" spans="1:11" ht="14.25" customHeight="1">
      <c r="A3" s="21">
        <v>1</v>
      </c>
      <c r="B3" s="195" t="s">
        <v>144</v>
      </c>
      <c r="C3" s="214" t="s">
        <v>125</v>
      </c>
      <c r="D3" s="215" t="s">
        <v>146</v>
      </c>
      <c r="E3" s="80">
        <v>12661792.41</v>
      </c>
      <c r="F3" s="81">
        <v>189565</v>
      </c>
      <c r="G3" s="80">
        <v>66.793935642128034</v>
      </c>
      <c r="H3" s="50">
        <v>100</v>
      </c>
      <c r="I3" s="79" t="s">
        <v>52</v>
      </c>
      <c r="J3" s="82" t="s">
        <v>7</v>
      </c>
      <c r="K3" s="46"/>
    </row>
    <row r="4" spans="1:11" ht="28.5">
      <c r="A4" s="21">
        <v>2</v>
      </c>
      <c r="B4" s="195" t="s">
        <v>145</v>
      </c>
      <c r="C4" s="214" t="s">
        <v>125</v>
      </c>
      <c r="D4" s="215" t="s">
        <v>146</v>
      </c>
      <c r="E4" s="80">
        <v>1094788.8300999999</v>
      </c>
      <c r="F4" s="81">
        <v>648</v>
      </c>
      <c r="G4" s="80">
        <v>1689.488935339506</v>
      </c>
      <c r="H4" s="50">
        <v>5000</v>
      </c>
      <c r="I4" s="195" t="s">
        <v>128</v>
      </c>
      <c r="J4" s="82" t="s">
        <v>0</v>
      </c>
      <c r="K4" s="47"/>
    </row>
    <row r="5" spans="1:11" ht="15.75" customHeight="1" thickBot="1">
      <c r="A5" s="168" t="s">
        <v>72</v>
      </c>
      <c r="B5" s="169"/>
      <c r="C5" s="107" t="s">
        <v>4</v>
      </c>
      <c r="D5" s="107" t="s">
        <v>4</v>
      </c>
      <c r="E5" s="94">
        <f>SUM(E3:E4)</f>
        <v>13756581.2401</v>
      </c>
      <c r="F5" s="95">
        <f>SUM(F3:F4)</f>
        <v>190213</v>
      </c>
      <c r="G5" s="107" t="s">
        <v>4</v>
      </c>
      <c r="H5" s="107" t="s">
        <v>4</v>
      </c>
      <c r="I5" s="107" t="s">
        <v>4</v>
      </c>
      <c r="J5" s="107" t="s">
        <v>4</v>
      </c>
    </row>
    <row r="6" spans="1:11" ht="15" thickBot="1">
      <c r="A6" s="185"/>
      <c r="B6" s="185"/>
      <c r="C6" s="185"/>
      <c r="D6" s="185"/>
      <c r="E6" s="185"/>
      <c r="F6" s="185"/>
      <c r="G6" s="185"/>
      <c r="H6" s="185"/>
      <c r="I6" s="160"/>
      <c r="J6" s="160"/>
    </row>
  </sheetData>
  <mergeCells count="3">
    <mergeCell ref="A1:J1"/>
    <mergeCell ref="A5:B5"/>
    <mergeCell ref="A6:H6"/>
  </mergeCells>
  <phoneticPr fontId="11" type="noConversion"/>
  <pageMargins left="0.75" right="0.75" top="1" bottom="1" header="0.5" footer="0.5"/>
  <pageSetup paperSize="9" scale="63" orientation="landscape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K12"/>
  <sheetViews>
    <sheetView zoomScale="85" workbookViewId="0">
      <selection activeCell="M47" sqref="M47"/>
    </sheetView>
  </sheetViews>
  <sheetFormatPr defaultRowHeight="14.25"/>
  <cols>
    <col min="1" max="1" width="4.42578125" style="30" customWidth="1"/>
    <col min="2" max="2" width="46.7109375" style="30" customWidth="1"/>
    <col min="3" max="4" width="14.7109375" style="29" customWidth="1"/>
    <col min="5" max="8" width="12.7109375" style="30" customWidth="1"/>
    <col min="9" max="9" width="16.140625" style="30" bestFit="1" customWidth="1"/>
    <col min="10" max="10" width="19.140625" style="30" customWidth="1"/>
    <col min="11" max="11" width="21.42578125" style="30" bestFit="1" customWidth="1"/>
    <col min="12" max="16384" width="9.140625" style="30"/>
  </cols>
  <sheetData>
    <row r="1" spans="1:11" s="48" customFormat="1" ht="16.5" thickBot="1">
      <c r="A1" s="183" t="s">
        <v>147</v>
      </c>
      <c r="B1" s="183"/>
      <c r="C1" s="183"/>
      <c r="D1" s="183"/>
      <c r="E1" s="183"/>
      <c r="F1" s="183"/>
      <c r="G1" s="183"/>
      <c r="H1" s="183"/>
      <c r="I1" s="183"/>
      <c r="J1" s="183"/>
    </row>
    <row r="2" spans="1:11" s="22" customFormat="1" ht="15.75" customHeight="1" thickBot="1">
      <c r="A2" s="174" t="s">
        <v>39</v>
      </c>
      <c r="B2" s="98"/>
      <c r="C2" s="99"/>
      <c r="D2" s="100"/>
      <c r="E2" s="176" t="s">
        <v>82</v>
      </c>
      <c r="F2" s="176"/>
      <c r="G2" s="176"/>
      <c r="H2" s="176"/>
      <c r="I2" s="176"/>
      <c r="J2" s="176"/>
      <c r="K2" s="176"/>
    </row>
    <row r="3" spans="1:11" s="22" customFormat="1" ht="64.5" thickBot="1">
      <c r="A3" s="175"/>
      <c r="B3" s="197" t="s">
        <v>79</v>
      </c>
      <c r="C3" s="198" t="s">
        <v>80</v>
      </c>
      <c r="D3" s="198" t="s">
        <v>81</v>
      </c>
      <c r="E3" s="17" t="s">
        <v>83</v>
      </c>
      <c r="F3" s="17" t="s">
        <v>86</v>
      </c>
      <c r="G3" s="17" t="s">
        <v>84</v>
      </c>
      <c r="H3" s="17" t="s">
        <v>85</v>
      </c>
      <c r="I3" s="17" t="s">
        <v>87</v>
      </c>
      <c r="J3" s="18" t="s">
        <v>88</v>
      </c>
      <c r="K3" s="199" t="s">
        <v>89</v>
      </c>
    </row>
    <row r="4" spans="1:11" s="22" customFormat="1" collapsed="1">
      <c r="A4" s="21">
        <v>1</v>
      </c>
      <c r="B4" s="195" t="s">
        <v>145</v>
      </c>
      <c r="C4" s="101">
        <v>38945</v>
      </c>
      <c r="D4" s="101">
        <v>39016</v>
      </c>
      <c r="E4" s="96">
        <v>2.8460926805852216E-2</v>
      </c>
      <c r="F4" s="96">
        <v>7.3295265856587966E-2</v>
      </c>
      <c r="G4" s="96">
        <v>0.12657221480029435</v>
      </c>
      <c r="H4" s="96">
        <v>0.1342851964398093</v>
      </c>
      <c r="I4" s="96">
        <v>0.11046800525642864</v>
      </c>
      <c r="J4" s="102">
        <v>-0.66210221293208826</v>
      </c>
      <c r="K4" s="115">
        <v>-8.9963208283729723E-2</v>
      </c>
    </row>
    <row r="5" spans="1:11" s="22" customFormat="1" collapsed="1">
      <c r="A5" s="21">
        <v>2</v>
      </c>
      <c r="B5" s="141" t="s">
        <v>144</v>
      </c>
      <c r="C5" s="101">
        <v>40555</v>
      </c>
      <c r="D5" s="101">
        <v>40626</v>
      </c>
      <c r="E5" s="96">
        <v>7.5568496729926382E-2</v>
      </c>
      <c r="F5" s="96">
        <v>0.18753705019184386</v>
      </c>
      <c r="G5" s="96">
        <v>0.38624787403589811</v>
      </c>
      <c r="H5" s="96">
        <v>0.91993753215814733</v>
      </c>
      <c r="I5" s="96">
        <v>0.29844458578739097</v>
      </c>
      <c r="J5" s="102">
        <v>-0.33206064357870568</v>
      </c>
      <c r="K5" s="116">
        <v>-5.5264333383446718E-2</v>
      </c>
    </row>
    <row r="6" spans="1:11" s="22" customFormat="1" ht="15.75" collapsed="1" thickBot="1">
      <c r="A6" s="161"/>
      <c r="B6" s="162" t="s">
        <v>93</v>
      </c>
      <c r="C6" s="163" t="s">
        <v>4</v>
      </c>
      <c r="D6" s="163" t="s">
        <v>4</v>
      </c>
      <c r="E6" s="164">
        <f>AVERAGE(E4:E5)</f>
        <v>5.2014711767889299E-2</v>
      </c>
      <c r="F6" s="164">
        <f>AVERAGE(F4:F5)</f>
        <v>0.13041615802421591</v>
      </c>
      <c r="G6" s="164">
        <f>AVERAGE(G4:G5)</f>
        <v>0.25641004441809623</v>
      </c>
      <c r="H6" s="164">
        <f>AVERAGE(H4:H5)</f>
        <v>0.52711136429897831</v>
      </c>
      <c r="I6" s="164">
        <f>AVERAGE(I4:I5)</f>
        <v>0.2044562955219098</v>
      </c>
      <c r="J6" s="163" t="s">
        <v>4</v>
      </c>
      <c r="K6" s="163" t="s">
        <v>4</v>
      </c>
    </row>
    <row r="7" spans="1:11" s="22" customFormat="1" hidden="1">
      <c r="A7" s="188" t="s">
        <v>9</v>
      </c>
      <c r="B7" s="188"/>
      <c r="C7" s="188"/>
      <c r="D7" s="188"/>
      <c r="E7" s="188"/>
      <c r="F7" s="188"/>
      <c r="G7" s="188"/>
      <c r="H7" s="188"/>
      <c r="I7" s="188"/>
      <c r="J7" s="188"/>
      <c r="K7" s="188"/>
    </row>
    <row r="8" spans="1:11" s="22" customFormat="1" ht="15" hidden="1" thickBot="1">
      <c r="A8" s="187" t="s">
        <v>10</v>
      </c>
      <c r="B8" s="187"/>
      <c r="C8" s="187"/>
      <c r="D8" s="187"/>
      <c r="E8" s="187"/>
      <c r="F8" s="187"/>
      <c r="G8" s="187"/>
      <c r="H8" s="187"/>
      <c r="I8" s="187"/>
      <c r="J8" s="187"/>
      <c r="K8" s="187"/>
    </row>
    <row r="9" spans="1:11" s="22" customFormat="1" ht="15.75" hidden="1" customHeight="1">
      <c r="C9" s="61"/>
      <c r="D9" s="61"/>
    </row>
    <row r="10" spans="1:11" ht="15" thickBot="1">
      <c r="A10" s="186" t="s">
        <v>148</v>
      </c>
      <c r="B10" s="186"/>
      <c r="C10" s="186"/>
      <c r="D10" s="186"/>
      <c r="E10" s="186"/>
      <c r="F10" s="186"/>
      <c r="G10" s="186"/>
      <c r="H10" s="186"/>
      <c r="I10" s="165"/>
      <c r="J10" s="165"/>
      <c r="K10" s="165"/>
    </row>
    <row r="11" spans="1:11">
      <c r="B11" s="28"/>
      <c r="C11" s="103"/>
      <c r="E11" s="103"/>
    </row>
    <row r="12" spans="1:11">
      <c r="E12" s="103"/>
      <c r="F12" s="103"/>
    </row>
  </sheetData>
  <mergeCells count="6">
    <mergeCell ref="A10:H10"/>
    <mergeCell ref="A8:K8"/>
    <mergeCell ref="A1:J1"/>
    <mergeCell ref="A2:A3"/>
    <mergeCell ref="E2:K2"/>
    <mergeCell ref="A7:K7"/>
  </mergeCells>
  <phoneticPr fontId="11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H119"/>
  <sheetViews>
    <sheetView zoomScale="85" workbookViewId="0">
      <selection activeCell="J44" sqref="J44"/>
    </sheetView>
  </sheetViews>
  <sheetFormatPr defaultRowHeight="14.25"/>
  <cols>
    <col min="1" max="1" width="4" style="20" customWidth="1"/>
    <col min="2" max="2" width="50.7109375" style="20" customWidth="1"/>
    <col min="3" max="3" width="24.7109375" style="20" customWidth="1"/>
    <col min="4" max="4" width="24.7109375" style="49" customWidth="1"/>
    <col min="5" max="7" width="24.7109375" style="20" customWidth="1"/>
    <col min="8" max="16384" width="9.140625" style="20"/>
  </cols>
  <sheetData>
    <row r="1" spans="1:8" s="28" customFormat="1" ht="16.5" thickBot="1">
      <c r="A1" s="179" t="s">
        <v>149</v>
      </c>
      <c r="B1" s="179"/>
      <c r="C1" s="179"/>
      <c r="D1" s="179"/>
      <c r="E1" s="179"/>
      <c r="F1" s="179"/>
      <c r="G1" s="179"/>
    </row>
    <row r="2" spans="1:8" s="28" customFormat="1" ht="15.75" customHeight="1" thickBot="1">
      <c r="A2" s="189" t="s">
        <v>39</v>
      </c>
      <c r="B2" s="86"/>
      <c r="C2" s="180" t="s">
        <v>98</v>
      </c>
      <c r="D2" s="181"/>
      <c r="E2" s="216" t="s">
        <v>150</v>
      </c>
      <c r="F2" s="216"/>
      <c r="G2" s="87"/>
    </row>
    <row r="3" spans="1:8" s="28" customFormat="1" ht="45.75" thickBot="1">
      <c r="A3" s="175"/>
      <c r="B3" s="217" t="s">
        <v>79</v>
      </c>
      <c r="C3" s="34" t="s">
        <v>100</v>
      </c>
      <c r="D3" s="34" t="s">
        <v>101</v>
      </c>
      <c r="E3" s="34" t="s">
        <v>102</v>
      </c>
      <c r="F3" s="34" t="s">
        <v>101</v>
      </c>
      <c r="G3" s="18" t="s">
        <v>151</v>
      </c>
    </row>
    <row r="4" spans="1:8" s="28" customFormat="1">
      <c r="A4" s="21">
        <v>1</v>
      </c>
      <c r="B4" s="141" t="s">
        <v>144</v>
      </c>
      <c r="C4" s="37">
        <v>889.60640000000035</v>
      </c>
      <c r="D4" s="96">
        <v>7.5568496729861004E-2</v>
      </c>
      <c r="E4" s="38">
        <v>0</v>
      </c>
      <c r="F4" s="96">
        <v>0</v>
      </c>
      <c r="G4" s="39">
        <v>0</v>
      </c>
    </row>
    <row r="5" spans="1:8" s="28" customFormat="1">
      <c r="A5" s="21">
        <v>2</v>
      </c>
      <c r="B5" s="195" t="s">
        <v>145</v>
      </c>
      <c r="C5" s="37">
        <v>30.296439999999944</v>
      </c>
      <c r="D5" s="96">
        <v>2.8460926805830761E-2</v>
      </c>
      <c r="E5" s="38">
        <v>0</v>
      </c>
      <c r="F5" s="96">
        <v>0</v>
      </c>
      <c r="G5" s="39">
        <v>0</v>
      </c>
    </row>
    <row r="6" spans="1:8" s="28" customFormat="1" ht="15.75" thickBot="1">
      <c r="A6" s="110"/>
      <c r="B6" s="88" t="s">
        <v>72</v>
      </c>
      <c r="C6" s="89">
        <v>919.90284000000031</v>
      </c>
      <c r="D6" s="93">
        <v>7.1662061736534124E-2</v>
      </c>
      <c r="E6" s="90">
        <v>0</v>
      </c>
      <c r="F6" s="93">
        <v>0</v>
      </c>
      <c r="G6" s="111">
        <v>0</v>
      </c>
    </row>
    <row r="7" spans="1:8" s="28" customFormat="1" ht="15" customHeight="1" thickBot="1">
      <c r="A7" s="170"/>
      <c r="B7" s="170"/>
      <c r="C7" s="170"/>
      <c r="D7" s="170"/>
      <c r="E7" s="170"/>
      <c r="F7" s="170"/>
      <c r="G7" s="170"/>
      <c r="H7" s="7"/>
    </row>
    <row r="8" spans="1:8" s="28" customFormat="1">
      <c r="D8" s="6"/>
    </row>
    <row r="9" spans="1:8" s="28" customFormat="1">
      <c r="D9" s="6"/>
    </row>
    <row r="10" spans="1:8" s="28" customFormat="1">
      <c r="D10" s="6"/>
    </row>
    <row r="11" spans="1:8" s="28" customFormat="1">
      <c r="D11" s="6"/>
    </row>
    <row r="12" spans="1:8" s="28" customFormat="1">
      <c r="D12" s="6"/>
    </row>
    <row r="13" spans="1:8" s="28" customFormat="1">
      <c r="D13" s="6"/>
    </row>
    <row r="14" spans="1:8" s="28" customFormat="1">
      <c r="D14" s="6"/>
    </row>
    <row r="15" spans="1:8" s="28" customFormat="1">
      <c r="D15" s="6"/>
    </row>
    <row r="16" spans="1:8" s="28" customFormat="1">
      <c r="D16" s="6"/>
    </row>
    <row r="17" spans="2:5" s="28" customFormat="1">
      <c r="D17" s="6"/>
    </row>
    <row r="18" spans="2:5" s="28" customFormat="1">
      <c r="D18" s="6"/>
    </row>
    <row r="19" spans="2:5" s="28" customFormat="1">
      <c r="D19" s="6"/>
    </row>
    <row r="20" spans="2:5" s="28" customFormat="1">
      <c r="D20" s="6"/>
    </row>
    <row r="21" spans="2:5" s="28" customFormat="1">
      <c r="D21" s="6"/>
    </row>
    <row r="22" spans="2:5" s="28" customFormat="1">
      <c r="D22" s="6"/>
    </row>
    <row r="23" spans="2:5" s="28" customFormat="1">
      <c r="D23" s="6"/>
    </row>
    <row r="24" spans="2:5" s="28" customFormat="1">
      <c r="D24" s="6"/>
    </row>
    <row r="25" spans="2:5" s="28" customFormat="1">
      <c r="D25" s="6"/>
    </row>
    <row r="26" spans="2:5" s="28" customFormat="1">
      <c r="D26" s="6"/>
    </row>
    <row r="27" spans="2:5" s="28" customFormat="1">
      <c r="D27" s="6"/>
    </row>
    <row r="28" spans="2:5" s="28" customFormat="1" ht="15" thickBot="1">
      <c r="B28" s="76"/>
      <c r="C28" s="76"/>
      <c r="D28" s="77"/>
      <c r="E28" s="76"/>
    </row>
    <row r="29" spans="2:5" s="28" customFormat="1"/>
    <row r="30" spans="2:5" s="28" customFormat="1"/>
    <row r="31" spans="2:5" s="28" customFormat="1"/>
    <row r="32" spans="2:5" s="28" customFormat="1"/>
    <row r="33" spans="2:6" s="28" customFormat="1" ht="15" thickBot="1"/>
    <row r="34" spans="2:6" s="28" customFormat="1" ht="30.75" thickBot="1">
      <c r="B34" s="203" t="s">
        <v>79</v>
      </c>
      <c r="C34" s="203" t="s">
        <v>108</v>
      </c>
      <c r="D34" s="203" t="s">
        <v>109</v>
      </c>
      <c r="E34" s="218" t="s">
        <v>110</v>
      </c>
    </row>
    <row r="35" spans="2:6" s="28" customFormat="1">
      <c r="B35" s="123" t="str">
        <f t="shared" ref="B35:D36" si="0">B4</f>
        <v>Іndeks Ukrainskoi Birzhi</v>
      </c>
      <c r="C35" s="124">
        <f t="shared" si="0"/>
        <v>889.60640000000035</v>
      </c>
      <c r="D35" s="149">
        <f t="shared" si="0"/>
        <v>7.5568496729861004E-2</v>
      </c>
      <c r="E35" s="125">
        <f>G4</f>
        <v>0</v>
      </c>
    </row>
    <row r="36" spans="2:6" s="28" customFormat="1">
      <c r="B36" s="36" t="str">
        <f t="shared" si="0"/>
        <v>ТАSК Universal</v>
      </c>
      <c r="C36" s="37">
        <f t="shared" si="0"/>
        <v>30.296439999999944</v>
      </c>
      <c r="D36" s="150">
        <f t="shared" si="0"/>
        <v>2.8460926805830761E-2</v>
      </c>
      <c r="E36" s="39">
        <f>G5</f>
        <v>0</v>
      </c>
    </row>
    <row r="37" spans="2:6">
      <c r="B37" s="36"/>
      <c r="C37" s="37"/>
      <c r="D37" s="150"/>
      <c r="E37" s="39"/>
      <c r="F37" s="19"/>
    </row>
    <row r="38" spans="2:6">
      <c r="B38" s="36"/>
      <c r="C38" s="37"/>
      <c r="D38" s="150"/>
      <c r="E38" s="39"/>
      <c r="F38" s="19"/>
    </row>
    <row r="39" spans="2:6">
      <c r="B39" s="151"/>
      <c r="C39" s="152"/>
      <c r="D39" s="153"/>
      <c r="E39" s="154"/>
      <c r="F39" s="19"/>
    </row>
    <row r="40" spans="2:6">
      <c r="B40" s="28"/>
      <c r="C40" s="155"/>
      <c r="D40" s="6"/>
      <c r="F40" s="19"/>
    </row>
    <row r="41" spans="2:6">
      <c r="B41" s="28"/>
      <c r="C41" s="28"/>
      <c r="D41" s="6"/>
      <c r="F41" s="19"/>
    </row>
    <row r="42" spans="2:6">
      <c r="B42" s="28"/>
      <c r="C42" s="28"/>
      <c r="D42" s="6"/>
      <c r="F42" s="19"/>
    </row>
    <row r="43" spans="2:6">
      <c r="B43" s="28"/>
      <c r="C43" s="28"/>
      <c r="D43" s="6"/>
      <c r="F43" s="19"/>
    </row>
    <row r="44" spans="2:6">
      <c r="B44" s="28"/>
      <c r="C44" s="28"/>
      <c r="D44" s="6"/>
      <c r="F44" s="19"/>
    </row>
    <row r="45" spans="2:6">
      <c r="B45" s="28"/>
      <c r="C45" s="28"/>
      <c r="D45" s="6"/>
      <c r="F45" s="19"/>
    </row>
    <row r="46" spans="2:6">
      <c r="B46" s="28"/>
      <c r="C46" s="28"/>
      <c r="D46" s="6"/>
      <c r="F46" s="19"/>
    </row>
    <row r="47" spans="2:6">
      <c r="B47" s="28"/>
      <c r="C47" s="28"/>
      <c r="D47" s="6"/>
    </row>
    <row r="48" spans="2:6">
      <c r="B48" s="28"/>
      <c r="C48" s="28"/>
      <c r="D48" s="6"/>
    </row>
    <row r="49" spans="2:4">
      <c r="B49" s="28"/>
      <c r="C49" s="28"/>
      <c r="D49" s="6"/>
    </row>
    <row r="50" spans="2:4">
      <c r="B50" s="28"/>
      <c r="C50" s="28"/>
      <c r="D50" s="6"/>
    </row>
    <row r="51" spans="2:4">
      <c r="B51" s="28"/>
      <c r="C51" s="28"/>
      <c r="D51" s="6"/>
    </row>
    <row r="52" spans="2:4">
      <c r="B52" s="28"/>
      <c r="C52" s="28"/>
      <c r="D52" s="6"/>
    </row>
    <row r="53" spans="2:4">
      <c r="B53" s="28"/>
      <c r="C53" s="28"/>
      <c r="D53" s="6"/>
    </row>
    <row r="54" spans="2:4">
      <c r="B54" s="28"/>
      <c r="C54" s="28"/>
      <c r="D54" s="6"/>
    </row>
    <row r="55" spans="2:4">
      <c r="B55" s="28"/>
      <c r="C55" s="28"/>
      <c r="D55" s="6"/>
    </row>
    <row r="56" spans="2:4">
      <c r="B56" s="28"/>
      <c r="C56" s="28"/>
      <c r="D56" s="6"/>
    </row>
    <row r="57" spans="2:4">
      <c r="B57" s="28"/>
      <c r="C57" s="28"/>
      <c r="D57" s="6"/>
    </row>
    <row r="58" spans="2:4">
      <c r="B58" s="28"/>
      <c r="C58" s="28"/>
      <c r="D58" s="6"/>
    </row>
    <row r="59" spans="2:4">
      <c r="B59" s="28"/>
      <c r="C59" s="28"/>
      <c r="D59" s="6"/>
    </row>
    <row r="60" spans="2:4">
      <c r="B60" s="28"/>
      <c r="C60" s="28"/>
      <c r="D60" s="6"/>
    </row>
    <row r="61" spans="2:4">
      <c r="B61" s="28"/>
      <c r="C61" s="28"/>
      <c r="D61" s="6"/>
    </row>
    <row r="62" spans="2:4">
      <c r="B62" s="28"/>
      <c r="C62" s="28"/>
      <c r="D62" s="6"/>
    </row>
    <row r="63" spans="2:4">
      <c r="B63" s="28"/>
      <c r="C63" s="28"/>
      <c r="D63" s="6"/>
    </row>
    <row r="64" spans="2:4">
      <c r="B64" s="28"/>
      <c r="C64" s="28"/>
      <c r="D64" s="6"/>
    </row>
    <row r="65" spans="2:4">
      <c r="B65" s="28"/>
      <c r="C65" s="28"/>
      <c r="D65" s="6"/>
    </row>
    <row r="66" spans="2:4">
      <c r="B66" s="28"/>
      <c r="C66" s="28"/>
      <c r="D66" s="6"/>
    </row>
    <row r="67" spans="2:4">
      <c r="B67" s="28"/>
      <c r="C67" s="28"/>
      <c r="D67" s="6"/>
    </row>
    <row r="68" spans="2:4">
      <c r="B68" s="28"/>
      <c r="C68" s="28"/>
      <c r="D68" s="6"/>
    </row>
    <row r="69" spans="2:4">
      <c r="B69" s="28"/>
      <c r="C69" s="28"/>
      <c r="D69" s="6"/>
    </row>
    <row r="70" spans="2:4">
      <c r="B70" s="28"/>
      <c r="C70" s="28"/>
      <c r="D70" s="6"/>
    </row>
    <row r="71" spans="2:4">
      <c r="B71" s="28"/>
      <c r="C71" s="28"/>
      <c r="D71" s="6"/>
    </row>
    <row r="72" spans="2:4">
      <c r="B72" s="28"/>
      <c r="C72" s="28"/>
      <c r="D72" s="6"/>
    </row>
    <row r="73" spans="2:4">
      <c r="B73" s="28"/>
      <c r="C73" s="28"/>
      <c r="D73" s="6"/>
    </row>
    <row r="74" spans="2:4">
      <c r="B74" s="28"/>
      <c r="C74" s="28"/>
      <c r="D74" s="6"/>
    </row>
    <row r="75" spans="2:4">
      <c r="B75" s="28"/>
      <c r="C75" s="28"/>
      <c r="D75" s="6"/>
    </row>
    <row r="76" spans="2:4">
      <c r="B76" s="28"/>
      <c r="C76" s="28"/>
      <c r="D76" s="6"/>
    </row>
    <row r="77" spans="2:4">
      <c r="B77" s="28"/>
      <c r="C77" s="28"/>
      <c r="D77" s="6"/>
    </row>
    <row r="78" spans="2:4">
      <c r="B78" s="28"/>
      <c r="C78" s="28"/>
      <c r="D78" s="6"/>
    </row>
    <row r="79" spans="2:4">
      <c r="B79" s="28"/>
      <c r="C79" s="28"/>
      <c r="D79" s="6"/>
    </row>
    <row r="80" spans="2:4">
      <c r="B80" s="28"/>
      <c r="C80" s="28"/>
      <c r="D80" s="6"/>
    </row>
    <row r="81" spans="2:4">
      <c r="B81" s="28"/>
      <c r="C81" s="28"/>
      <c r="D81" s="6"/>
    </row>
    <row r="82" spans="2:4">
      <c r="B82" s="28"/>
      <c r="C82" s="28"/>
      <c r="D82" s="6"/>
    </row>
    <row r="83" spans="2:4">
      <c r="B83" s="28"/>
      <c r="C83" s="28"/>
      <c r="D83" s="6"/>
    </row>
    <row r="84" spans="2:4">
      <c r="B84" s="28"/>
      <c r="C84" s="28"/>
      <c r="D84" s="6"/>
    </row>
    <row r="85" spans="2:4">
      <c r="B85" s="28"/>
      <c r="C85" s="28"/>
      <c r="D85" s="6"/>
    </row>
    <row r="86" spans="2:4">
      <c r="B86" s="28"/>
      <c r="C86" s="28"/>
      <c r="D86" s="6"/>
    </row>
    <row r="87" spans="2:4">
      <c r="B87" s="28"/>
      <c r="C87" s="28"/>
      <c r="D87" s="6"/>
    </row>
    <row r="88" spans="2:4">
      <c r="B88" s="28"/>
      <c r="C88" s="28"/>
      <c r="D88" s="6"/>
    </row>
    <row r="89" spans="2:4">
      <c r="B89" s="28"/>
      <c r="C89" s="28"/>
      <c r="D89" s="6"/>
    </row>
    <row r="90" spans="2:4">
      <c r="B90" s="28"/>
      <c r="C90" s="28"/>
      <c r="D90" s="6"/>
    </row>
    <row r="91" spans="2:4">
      <c r="B91" s="28"/>
      <c r="C91" s="28"/>
      <c r="D91" s="6"/>
    </row>
    <row r="92" spans="2:4">
      <c r="B92" s="28"/>
      <c r="C92" s="28"/>
      <c r="D92" s="6"/>
    </row>
    <row r="93" spans="2:4">
      <c r="B93" s="28"/>
      <c r="C93" s="28"/>
      <c r="D93" s="6"/>
    </row>
    <row r="94" spans="2:4">
      <c r="B94" s="28"/>
      <c r="C94" s="28"/>
      <c r="D94" s="6"/>
    </row>
    <row r="95" spans="2:4">
      <c r="B95" s="28"/>
      <c r="C95" s="28"/>
      <c r="D95" s="6"/>
    </row>
    <row r="96" spans="2:4">
      <c r="B96" s="28"/>
      <c r="C96" s="28"/>
      <c r="D96" s="6"/>
    </row>
    <row r="97" spans="2:4">
      <c r="B97" s="28"/>
      <c r="C97" s="28"/>
      <c r="D97" s="6"/>
    </row>
    <row r="98" spans="2:4">
      <c r="B98" s="28"/>
      <c r="C98" s="28"/>
      <c r="D98" s="6"/>
    </row>
    <row r="99" spans="2:4">
      <c r="B99" s="28"/>
      <c r="C99" s="28"/>
      <c r="D99" s="6"/>
    </row>
    <row r="100" spans="2:4">
      <c r="B100" s="28"/>
      <c r="C100" s="28"/>
      <c r="D100" s="6"/>
    </row>
    <row r="101" spans="2:4">
      <c r="B101" s="28"/>
      <c r="C101" s="28"/>
      <c r="D101" s="6"/>
    </row>
    <row r="102" spans="2:4">
      <c r="B102" s="28"/>
      <c r="C102" s="28"/>
      <c r="D102" s="6"/>
    </row>
    <row r="103" spans="2:4">
      <c r="B103" s="28"/>
      <c r="C103" s="28"/>
      <c r="D103" s="6"/>
    </row>
    <row r="104" spans="2:4">
      <c r="B104" s="28"/>
      <c r="C104" s="28"/>
      <c r="D104" s="6"/>
    </row>
    <row r="105" spans="2:4">
      <c r="B105" s="28"/>
      <c r="C105" s="28"/>
      <c r="D105" s="6"/>
    </row>
    <row r="106" spans="2:4">
      <c r="B106" s="28"/>
      <c r="C106" s="28"/>
      <c r="D106" s="6"/>
    </row>
    <row r="107" spans="2:4">
      <c r="B107" s="28"/>
      <c r="C107" s="28"/>
      <c r="D107" s="6"/>
    </row>
    <row r="108" spans="2:4">
      <c r="B108" s="28"/>
      <c r="C108" s="28"/>
      <c r="D108" s="6"/>
    </row>
    <row r="109" spans="2:4">
      <c r="B109" s="28"/>
      <c r="C109" s="28"/>
      <c r="D109" s="6"/>
    </row>
    <row r="110" spans="2:4">
      <c r="B110" s="28"/>
      <c r="C110" s="28"/>
      <c r="D110" s="6"/>
    </row>
    <row r="111" spans="2:4">
      <c r="B111" s="28"/>
      <c r="C111" s="28"/>
      <c r="D111" s="6"/>
    </row>
    <row r="112" spans="2:4">
      <c r="B112" s="28"/>
      <c r="C112" s="28"/>
      <c r="D112" s="6"/>
    </row>
    <row r="113" spans="2:4">
      <c r="B113" s="28"/>
      <c r="C113" s="28"/>
      <c r="D113" s="6"/>
    </row>
    <row r="114" spans="2:4">
      <c r="B114" s="28"/>
      <c r="C114" s="28"/>
      <c r="D114" s="6"/>
    </row>
    <row r="115" spans="2:4">
      <c r="B115" s="28"/>
      <c r="C115" s="28"/>
      <c r="D115" s="6"/>
    </row>
    <row r="116" spans="2:4">
      <c r="B116" s="28"/>
      <c r="C116" s="28"/>
      <c r="D116" s="6"/>
    </row>
    <row r="117" spans="2:4">
      <c r="B117" s="28"/>
      <c r="C117" s="28"/>
      <c r="D117" s="6"/>
    </row>
    <row r="118" spans="2:4">
      <c r="B118" s="28"/>
      <c r="C118" s="28"/>
      <c r="D118" s="6"/>
    </row>
    <row r="119" spans="2:4">
      <c r="B119" s="28"/>
      <c r="C119" s="28"/>
      <c r="D119" s="6"/>
    </row>
  </sheetData>
  <mergeCells count="5">
    <mergeCell ref="A1:G1"/>
    <mergeCell ref="A7:G7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D14"/>
  <sheetViews>
    <sheetView tabSelected="1" zoomScale="85" workbookViewId="0">
      <selection activeCell="S54" sqref="S54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3" t="s">
        <v>79</v>
      </c>
      <c r="B1" s="64" t="s">
        <v>111</v>
      </c>
      <c r="C1" s="10"/>
      <c r="D1" s="10"/>
    </row>
    <row r="2" spans="1:4" ht="14.25">
      <c r="A2" s="195" t="s">
        <v>145</v>
      </c>
      <c r="B2" s="133">
        <v>2.8460926805852216E-2</v>
      </c>
      <c r="C2" s="10"/>
      <c r="D2" s="10"/>
    </row>
    <row r="3" spans="1:4" ht="14.25">
      <c r="A3" s="141" t="s">
        <v>144</v>
      </c>
      <c r="B3" s="133">
        <v>7.5568496729926382E-2</v>
      </c>
      <c r="C3" s="10"/>
      <c r="D3" s="10"/>
    </row>
    <row r="4" spans="1:4" ht="14.25">
      <c r="A4" s="210" t="s">
        <v>114</v>
      </c>
      <c r="B4" s="134">
        <v>5.2014711767889299E-2</v>
      </c>
      <c r="C4" s="10"/>
      <c r="D4" s="10"/>
    </row>
    <row r="5" spans="1:4" ht="14.25">
      <c r="A5" s="141" t="s">
        <v>17</v>
      </c>
      <c r="B5" s="134">
        <v>8.7559386371054426E-2</v>
      </c>
      <c r="C5" s="10"/>
      <c r="D5" s="10"/>
    </row>
    <row r="6" spans="1:4" ht="14.25">
      <c r="A6" s="141" t="s">
        <v>16</v>
      </c>
      <c r="B6" s="134">
        <v>0.32744428267443149</v>
      </c>
      <c r="C6" s="10"/>
      <c r="D6" s="10"/>
    </row>
    <row r="7" spans="1:4" ht="14.25">
      <c r="A7" s="141" t="s">
        <v>115</v>
      </c>
      <c r="B7" s="134">
        <v>-2.3941578379274908E-2</v>
      </c>
      <c r="C7" s="10"/>
      <c r="D7" s="10"/>
    </row>
    <row r="8" spans="1:4" ht="14.25">
      <c r="A8" s="141" t="s">
        <v>116</v>
      </c>
      <c r="B8" s="134">
        <v>-3.9680034974699518E-3</v>
      </c>
      <c r="C8" s="10"/>
      <c r="D8" s="10"/>
    </row>
    <row r="9" spans="1:4" ht="14.25">
      <c r="A9" s="141" t="s">
        <v>117</v>
      </c>
      <c r="B9" s="134">
        <v>1.0739726027397261E-2</v>
      </c>
      <c r="C9" s="10"/>
      <c r="D9" s="10"/>
    </row>
    <row r="10" spans="1:4" ht="15" thickBot="1">
      <c r="A10" s="211" t="s">
        <v>118</v>
      </c>
      <c r="B10" s="135">
        <v>-1.2752083899278843E-2</v>
      </c>
      <c r="C10" s="10"/>
      <c r="D10" s="10"/>
    </row>
    <row r="11" spans="1:4">
      <c r="C11" s="10"/>
      <c r="D11" s="10"/>
    </row>
    <row r="12" spans="1:4">
      <c r="A12" s="10"/>
      <c r="B12" s="10"/>
      <c r="C12" s="10"/>
      <c r="D12" s="10"/>
    </row>
    <row r="13" spans="1:4">
      <c r="B13" s="10"/>
      <c r="C13" s="10"/>
      <c r="D13" s="10"/>
    </row>
    <row r="14" spans="1:4">
      <c r="C14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I34"/>
  <sheetViews>
    <sheetView zoomScale="80" zoomScaleNormal="40" workbookViewId="0">
      <selection activeCell="J63" sqref="J63"/>
    </sheetView>
  </sheetViews>
  <sheetFormatPr defaultRowHeight="14.25"/>
  <cols>
    <col min="1" max="1" width="4.7109375" style="22" customWidth="1"/>
    <col min="2" max="2" width="64.42578125" style="20" bestFit="1" customWidth="1"/>
    <col min="3" max="3" width="18.7109375" style="23" customWidth="1"/>
    <col min="4" max="4" width="14.7109375" style="24" customWidth="1"/>
    <col min="5" max="5" width="14.7109375" style="23" customWidth="1"/>
    <col min="6" max="6" width="14.7109375" style="24" customWidth="1"/>
    <col min="7" max="7" width="43.140625" style="20" bestFit="1" customWidth="1"/>
    <col min="8" max="8" width="34.7109375" style="20" customWidth="1"/>
    <col min="9" max="18" width="4.7109375" style="20" customWidth="1"/>
    <col min="19" max="16384" width="9.140625" style="20"/>
  </cols>
  <sheetData>
    <row r="1" spans="1:9" s="14" customFormat="1" ht="16.5" thickBot="1">
      <c r="A1" s="167" t="s">
        <v>38</v>
      </c>
      <c r="B1" s="167"/>
      <c r="C1" s="167"/>
      <c r="D1" s="167"/>
      <c r="E1" s="167"/>
      <c r="F1" s="167"/>
      <c r="G1" s="167"/>
      <c r="H1" s="167"/>
      <c r="I1" s="13"/>
    </row>
    <row r="2" spans="1:9" ht="45.75" thickBot="1">
      <c r="A2" s="15" t="s">
        <v>39</v>
      </c>
      <c r="B2" s="16" t="s">
        <v>40</v>
      </c>
      <c r="C2" s="17" t="s">
        <v>41</v>
      </c>
      <c r="D2" s="17" t="s">
        <v>42</v>
      </c>
      <c r="E2" s="17" t="s">
        <v>43</v>
      </c>
      <c r="F2" s="17" t="s">
        <v>44</v>
      </c>
      <c r="G2" s="17" t="s">
        <v>45</v>
      </c>
      <c r="H2" s="18" t="s">
        <v>46</v>
      </c>
      <c r="I2" s="19"/>
    </row>
    <row r="3" spans="1:9">
      <c r="A3" s="21">
        <v>1</v>
      </c>
      <c r="B3" s="79" t="s">
        <v>47</v>
      </c>
      <c r="C3" s="80">
        <v>29925840.079999998</v>
      </c>
      <c r="D3" s="81">
        <v>49081</v>
      </c>
      <c r="E3" s="80">
        <v>609.72351989568256</v>
      </c>
      <c r="F3" s="81">
        <v>100</v>
      </c>
      <c r="G3" s="193" t="s">
        <v>52</v>
      </c>
      <c r="H3" s="82" t="s">
        <v>7</v>
      </c>
      <c r="I3" s="19"/>
    </row>
    <row r="4" spans="1:9">
      <c r="A4" s="21">
        <v>2</v>
      </c>
      <c r="B4" s="79" t="s">
        <v>48</v>
      </c>
      <c r="C4" s="80">
        <v>13679670.49</v>
      </c>
      <c r="D4" s="81">
        <v>10347868</v>
      </c>
      <c r="E4" s="80">
        <v>1.3219796087464588</v>
      </c>
      <c r="F4" s="81">
        <v>1</v>
      </c>
      <c r="G4" s="79" t="s">
        <v>53</v>
      </c>
      <c r="H4" s="82" t="s">
        <v>3</v>
      </c>
      <c r="I4" s="19"/>
    </row>
    <row r="5" spans="1:9" ht="14.25" customHeight="1">
      <c r="A5" s="21">
        <v>3</v>
      </c>
      <c r="B5" s="79" t="s">
        <v>49</v>
      </c>
      <c r="C5" s="80">
        <v>7478843.2419999996</v>
      </c>
      <c r="D5" s="81">
        <v>3647</v>
      </c>
      <c r="E5" s="80">
        <v>2050.6836418974499</v>
      </c>
      <c r="F5" s="81">
        <v>1000</v>
      </c>
      <c r="G5" s="79" t="s">
        <v>54</v>
      </c>
      <c r="H5" s="82" t="s">
        <v>8</v>
      </c>
      <c r="I5" s="19"/>
    </row>
    <row r="6" spans="1:9">
      <c r="A6" s="21">
        <v>4</v>
      </c>
      <c r="B6" s="79" t="s">
        <v>50</v>
      </c>
      <c r="C6" s="80">
        <v>6300557.2599999998</v>
      </c>
      <c r="D6" s="81">
        <v>2102</v>
      </c>
      <c r="E6" s="80">
        <v>2997.4106850618459</v>
      </c>
      <c r="F6" s="81">
        <v>1000</v>
      </c>
      <c r="G6" s="194" t="s">
        <v>55</v>
      </c>
      <c r="H6" s="82" t="s">
        <v>1</v>
      </c>
      <c r="I6" s="19"/>
    </row>
    <row r="7" spans="1:9" ht="14.25" customHeight="1">
      <c r="A7" s="21">
        <v>5</v>
      </c>
      <c r="B7" s="79" t="s">
        <v>51</v>
      </c>
      <c r="C7" s="80">
        <v>5756694.96</v>
      </c>
      <c r="D7" s="81">
        <v>4517</v>
      </c>
      <c r="E7" s="80">
        <v>1274.4509541731238</v>
      </c>
      <c r="F7" s="81">
        <v>1000</v>
      </c>
      <c r="G7" s="193" t="s">
        <v>52</v>
      </c>
      <c r="H7" s="82" t="s">
        <v>7</v>
      </c>
      <c r="I7" s="19"/>
    </row>
    <row r="8" spans="1:9">
      <c r="A8" s="21">
        <v>6</v>
      </c>
      <c r="B8" s="79" t="s">
        <v>56</v>
      </c>
      <c r="C8" s="80">
        <v>3998427.33</v>
      </c>
      <c r="D8" s="81">
        <v>1291</v>
      </c>
      <c r="E8" s="80">
        <v>3097.1551742835013</v>
      </c>
      <c r="F8" s="81">
        <v>1000</v>
      </c>
      <c r="G8" s="79" t="s">
        <v>53</v>
      </c>
      <c r="H8" s="82" t="s">
        <v>3</v>
      </c>
      <c r="I8" s="19"/>
    </row>
    <row r="9" spans="1:9">
      <c r="A9" s="21">
        <v>7</v>
      </c>
      <c r="B9" s="195" t="s">
        <v>57</v>
      </c>
      <c r="C9" s="80">
        <v>3927745.71</v>
      </c>
      <c r="D9" s="81">
        <v>1256</v>
      </c>
      <c r="E9" s="80">
        <v>3127.1860748407644</v>
      </c>
      <c r="F9" s="81">
        <v>1000</v>
      </c>
      <c r="G9" s="196" t="s">
        <v>59</v>
      </c>
      <c r="H9" s="82" t="s">
        <v>5</v>
      </c>
      <c r="I9" s="19"/>
    </row>
    <row r="10" spans="1:9">
      <c r="A10" s="21">
        <v>8</v>
      </c>
      <c r="B10" s="195" t="s">
        <v>58</v>
      </c>
      <c r="C10" s="80">
        <v>3053708.86</v>
      </c>
      <c r="D10" s="81">
        <v>699</v>
      </c>
      <c r="E10" s="80">
        <v>4368.682203147353</v>
      </c>
      <c r="F10" s="81">
        <v>1000</v>
      </c>
      <c r="G10" s="196" t="s">
        <v>60</v>
      </c>
      <c r="H10" s="82" t="s">
        <v>5</v>
      </c>
      <c r="I10" s="19"/>
    </row>
    <row r="11" spans="1:9">
      <c r="A11" s="21">
        <v>9</v>
      </c>
      <c r="B11" s="79" t="s">
        <v>61</v>
      </c>
      <c r="C11" s="80">
        <v>2713454.04</v>
      </c>
      <c r="D11" s="81">
        <v>39040</v>
      </c>
      <c r="E11" s="80">
        <v>69.504457991803278</v>
      </c>
      <c r="F11" s="81">
        <v>100</v>
      </c>
      <c r="G11" s="79" t="s">
        <v>63</v>
      </c>
      <c r="H11" s="82" t="s">
        <v>13</v>
      </c>
      <c r="I11" s="19"/>
    </row>
    <row r="12" spans="1:9">
      <c r="A12" s="21">
        <v>10</v>
      </c>
      <c r="B12" s="79" t="s">
        <v>62</v>
      </c>
      <c r="C12" s="80">
        <v>2380843.8487999998</v>
      </c>
      <c r="D12" s="81">
        <v>10766</v>
      </c>
      <c r="E12" s="80">
        <v>221.14470079881104</v>
      </c>
      <c r="F12" s="81">
        <v>100</v>
      </c>
      <c r="G12" s="193" t="s">
        <v>52</v>
      </c>
      <c r="H12" s="82" t="s">
        <v>7</v>
      </c>
      <c r="I12" s="19"/>
    </row>
    <row r="13" spans="1:9">
      <c r="A13" s="21">
        <v>11</v>
      </c>
      <c r="B13" s="79" t="s">
        <v>64</v>
      </c>
      <c r="C13" s="80">
        <v>1621690.46</v>
      </c>
      <c r="D13" s="81">
        <v>1228</v>
      </c>
      <c r="E13" s="80">
        <v>1320.5948371335505</v>
      </c>
      <c r="F13" s="81">
        <v>1000</v>
      </c>
      <c r="G13" s="79" t="s">
        <v>66</v>
      </c>
      <c r="H13" s="82" t="s">
        <v>6</v>
      </c>
      <c r="I13" s="19"/>
    </row>
    <row r="14" spans="1:9">
      <c r="A14" s="21">
        <v>12</v>
      </c>
      <c r="B14" s="195" t="s">
        <v>65</v>
      </c>
      <c r="C14" s="80">
        <v>1404186.23</v>
      </c>
      <c r="D14" s="81">
        <v>560</v>
      </c>
      <c r="E14" s="80">
        <v>2507.4754107142858</v>
      </c>
      <c r="F14" s="81">
        <v>1000</v>
      </c>
      <c r="G14" s="194" t="s">
        <v>55</v>
      </c>
      <c r="H14" s="82" t="s">
        <v>1</v>
      </c>
      <c r="I14" s="19"/>
    </row>
    <row r="15" spans="1:9">
      <c r="A15" s="21">
        <v>13</v>
      </c>
      <c r="B15" s="79" t="s">
        <v>67</v>
      </c>
      <c r="C15" s="80">
        <v>1171610.31</v>
      </c>
      <c r="D15" s="81">
        <v>955</v>
      </c>
      <c r="E15" s="80">
        <v>1226.8170785340315</v>
      </c>
      <c r="F15" s="81">
        <v>1000</v>
      </c>
      <c r="G15" s="79" t="s">
        <v>73</v>
      </c>
      <c r="H15" s="82" t="s">
        <v>0</v>
      </c>
      <c r="I15" s="19"/>
    </row>
    <row r="16" spans="1:9">
      <c r="A16" s="21">
        <v>14</v>
      </c>
      <c r="B16" s="195" t="s">
        <v>68</v>
      </c>
      <c r="C16" s="80">
        <v>1084285.54</v>
      </c>
      <c r="D16" s="81">
        <v>1416</v>
      </c>
      <c r="E16" s="80">
        <v>765.7383757062147</v>
      </c>
      <c r="F16" s="81">
        <v>1000</v>
      </c>
      <c r="G16" s="194" t="s">
        <v>55</v>
      </c>
      <c r="H16" s="82" t="s">
        <v>1</v>
      </c>
      <c r="I16" s="19"/>
    </row>
    <row r="17" spans="1:9">
      <c r="A17" s="21">
        <v>15</v>
      </c>
      <c r="B17" s="195" t="s">
        <v>69</v>
      </c>
      <c r="C17" s="80">
        <v>1036291.08</v>
      </c>
      <c r="D17" s="81">
        <v>397</v>
      </c>
      <c r="E17" s="80">
        <v>2610.3049874055414</v>
      </c>
      <c r="F17" s="81">
        <v>1000</v>
      </c>
      <c r="G17" s="194" t="s">
        <v>55</v>
      </c>
      <c r="H17" s="82" t="s">
        <v>1</v>
      </c>
      <c r="I17" s="19"/>
    </row>
    <row r="18" spans="1:9">
      <c r="A18" s="21">
        <v>16</v>
      </c>
      <c r="B18" s="79" t="s">
        <v>70</v>
      </c>
      <c r="C18" s="80">
        <v>737219.54</v>
      </c>
      <c r="D18" s="81">
        <v>7396</v>
      </c>
      <c r="E18" s="80">
        <v>99.678142239048142</v>
      </c>
      <c r="F18" s="81">
        <v>100</v>
      </c>
      <c r="G18" s="79" t="s">
        <v>74</v>
      </c>
      <c r="H18" s="82" t="s">
        <v>11</v>
      </c>
      <c r="I18" s="19"/>
    </row>
    <row r="19" spans="1:9">
      <c r="A19" s="21">
        <v>17</v>
      </c>
      <c r="B19" s="79" t="s">
        <v>71</v>
      </c>
      <c r="C19" s="80">
        <v>710665.30989999999</v>
      </c>
      <c r="D19" s="81">
        <v>8850</v>
      </c>
      <c r="E19" s="80">
        <v>80.30116496045197</v>
      </c>
      <c r="F19" s="81">
        <v>100</v>
      </c>
      <c r="G19" s="79" t="s">
        <v>75</v>
      </c>
      <c r="H19" s="82" t="s">
        <v>12</v>
      </c>
      <c r="I19" s="19"/>
    </row>
    <row r="20" spans="1:9" ht="15" customHeight="1" thickBot="1">
      <c r="A20" s="168" t="s">
        <v>72</v>
      </c>
      <c r="B20" s="169"/>
      <c r="C20" s="94">
        <f>SUM(C3:C19)</f>
        <v>86981734.290700018</v>
      </c>
      <c r="D20" s="95">
        <f>SUM(D3:D19)</f>
        <v>10481069</v>
      </c>
      <c r="E20" s="54" t="s">
        <v>4</v>
      </c>
      <c r="F20" s="54" t="s">
        <v>4</v>
      </c>
      <c r="G20" s="54" t="s">
        <v>4</v>
      </c>
      <c r="H20" s="54" t="s">
        <v>4</v>
      </c>
    </row>
    <row r="21" spans="1:9" ht="15" customHeight="1">
      <c r="A21" s="171" t="s">
        <v>77</v>
      </c>
      <c r="B21" s="171"/>
      <c r="C21" s="171"/>
      <c r="D21" s="171"/>
      <c r="E21" s="171"/>
      <c r="F21" s="171"/>
      <c r="G21" s="171"/>
      <c r="H21" s="171"/>
    </row>
    <row r="22" spans="1:9" ht="15" customHeight="1" thickBot="1">
      <c r="A22" s="170"/>
      <c r="B22" s="170"/>
      <c r="C22" s="170"/>
      <c r="D22" s="170"/>
      <c r="E22" s="170"/>
      <c r="F22" s="170"/>
      <c r="G22" s="170"/>
      <c r="H22" s="170"/>
    </row>
    <row r="24" spans="1:9">
      <c r="B24" s="20" t="s">
        <v>76</v>
      </c>
      <c r="C24" s="23">
        <f>C20-SUM(C3:C12)</f>
        <v>7765948.469900012</v>
      </c>
      <c r="D24" s="122">
        <f>C24/$C$20</f>
        <v>8.9282520442114682E-2</v>
      </c>
    </row>
    <row r="25" spans="1:9">
      <c r="B25" s="79" t="str">
        <f>B3</f>
        <v>КІNТО-Klasychnyi</v>
      </c>
      <c r="C25" s="80">
        <f>C3</f>
        <v>29925840.079999998</v>
      </c>
      <c r="D25" s="122">
        <f>C25/$C$20</f>
        <v>0.34404740632079617</v>
      </c>
      <c r="H25" s="19"/>
    </row>
    <row r="26" spans="1:9">
      <c r="B26" s="79" t="str">
        <f>B4</f>
        <v>ОТP Fond Aktsii</v>
      </c>
      <c r="C26" s="80">
        <f>C4</f>
        <v>13679670.49</v>
      </c>
      <c r="D26" s="122">
        <f t="shared" ref="D26:D34" si="0">C26/$C$20</f>
        <v>0.15727061091103831</v>
      </c>
      <c r="H26" s="19"/>
    </row>
    <row r="27" spans="1:9">
      <c r="B27" s="79" t="str">
        <f t="shared" ref="B27:C34" si="1">B5</f>
        <v>Sofiivskyi</v>
      </c>
      <c r="C27" s="80">
        <f t="shared" si="1"/>
        <v>7478843.2419999996</v>
      </c>
      <c r="D27" s="122">
        <f t="shared" si="0"/>
        <v>8.5981767355949673E-2</v>
      </c>
      <c r="H27" s="19"/>
    </row>
    <row r="28" spans="1:9">
      <c r="B28" s="79" t="str">
        <f t="shared" si="1"/>
        <v>UNIVER.UA/Myhailo Hrushevskyi: Fond Derzhavnykh Paperiv</v>
      </c>
      <c r="C28" s="80">
        <f t="shared" si="1"/>
        <v>6300557.2599999998</v>
      </c>
      <c r="D28" s="122">
        <f t="shared" si="0"/>
        <v>7.2435406253720191E-2</v>
      </c>
      <c r="H28" s="19"/>
    </row>
    <row r="29" spans="1:9">
      <c r="B29" s="79" t="str">
        <f t="shared" si="1"/>
        <v>KINTO-Ekviti</v>
      </c>
      <c r="C29" s="80">
        <f t="shared" si="1"/>
        <v>5756694.96</v>
      </c>
      <c r="D29" s="122">
        <f t="shared" si="0"/>
        <v>6.6182802710746808E-2</v>
      </c>
      <c r="H29" s="19"/>
    </row>
    <row r="30" spans="1:9">
      <c r="B30" s="79" t="str">
        <f t="shared" si="1"/>
        <v>ОТP Klasychnyi</v>
      </c>
      <c r="C30" s="80">
        <f t="shared" si="1"/>
        <v>3998427.33</v>
      </c>
      <c r="D30" s="122">
        <f t="shared" si="0"/>
        <v>4.5968585963541857E-2</v>
      </c>
      <c r="H30" s="19"/>
    </row>
    <row r="31" spans="1:9">
      <c r="B31" s="79" t="str">
        <f t="shared" si="1"/>
        <v>Altus – Depozyt</v>
      </c>
      <c r="C31" s="80">
        <f t="shared" si="1"/>
        <v>3927745.71</v>
      </c>
      <c r="D31" s="122">
        <f t="shared" si="0"/>
        <v>4.5155982943190752E-2</v>
      </c>
      <c r="H31" s="19"/>
    </row>
    <row r="32" spans="1:9">
      <c r="B32" s="79" t="str">
        <f t="shared" si="1"/>
        <v>Altus – Zbalansovanyi</v>
      </c>
      <c r="C32" s="80">
        <f t="shared" si="1"/>
        <v>3053708.86</v>
      </c>
      <c r="D32" s="122">
        <f t="shared" si="0"/>
        <v>3.5107472676898545E-2</v>
      </c>
      <c r="H32" s="19"/>
    </row>
    <row r="33" spans="2:4">
      <c r="B33" s="79" t="str">
        <f t="shared" si="1"/>
        <v>Аrgentum</v>
      </c>
      <c r="C33" s="80">
        <f t="shared" si="1"/>
        <v>2713454.04</v>
      </c>
      <c r="D33" s="122">
        <f t="shared" si="0"/>
        <v>3.1195676450085672E-2</v>
      </c>
    </row>
    <row r="34" spans="2:4">
      <c r="B34" s="79" t="str">
        <f t="shared" si="1"/>
        <v>KINTO-Kaznacheiskyi</v>
      </c>
      <c r="C34" s="80">
        <f t="shared" si="1"/>
        <v>2380843.8487999998</v>
      </c>
      <c r="D34" s="122">
        <f t="shared" si="0"/>
        <v>2.7371767971917257E-2</v>
      </c>
    </row>
  </sheetData>
  <mergeCells count="4">
    <mergeCell ref="A1:H1"/>
    <mergeCell ref="A20:B20"/>
    <mergeCell ref="A22:H22"/>
    <mergeCell ref="A21:H21"/>
  </mergeCells>
  <phoneticPr fontId="11" type="noConversion"/>
  <pageMargins left="0.75" right="0.75" top="1" bottom="1" header="0.5" footer="0.5"/>
  <pageSetup paperSize="9" scale="29" orientation="portrait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L62"/>
  <sheetViews>
    <sheetView zoomScale="80" workbookViewId="0">
      <selection activeCell="N44" sqref="N44"/>
    </sheetView>
  </sheetViews>
  <sheetFormatPr defaultRowHeight="14.25"/>
  <cols>
    <col min="1" max="1" width="4.28515625" style="31" customWidth="1"/>
    <col min="2" max="2" width="61.7109375" style="31" bestFit="1" customWidth="1"/>
    <col min="3" max="4" width="14.7109375" style="32" customWidth="1"/>
    <col min="5" max="8" width="12.7109375" style="33" customWidth="1"/>
    <col min="9" max="9" width="16.140625" style="31" bestFit="1" customWidth="1"/>
    <col min="10" max="10" width="18.5703125" style="31" customWidth="1"/>
    <col min="11" max="11" width="20.7109375" style="31" customWidth="1"/>
    <col min="12" max="16384" width="9.140625" style="31"/>
  </cols>
  <sheetData>
    <row r="1" spans="1:11" s="14" customFormat="1" ht="16.5" thickBot="1">
      <c r="A1" s="173" t="s">
        <v>78</v>
      </c>
      <c r="B1" s="173"/>
      <c r="C1" s="173"/>
      <c r="D1" s="173"/>
      <c r="E1" s="173"/>
      <c r="F1" s="173"/>
      <c r="G1" s="173"/>
      <c r="H1" s="173"/>
      <c r="I1" s="173"/>
      <c r="J1" s="97"/>
    </row>
    <row r="2" spans="1:11" s="20" customFormat="1" ht="15.75" customHeight="1" thickBot="1">
      <c r="A2" s="174" t="s">
        <v>39</v>
      </c>
      <c r="B2" s="98"/>
      <c r="C2" s="99"/>
      <c r="D2" s="100"/>
      <c r="E2" s="176" t="s">
        <v>82</v>
      </c>
      <c r="F2" s="176"/>
      <c r="G2" s="176"/>
      <c r="H2" s="176"/>
      <c r="I2" s="176"/>
      <c r="J2" s="176"/>
      <c r="K2" s="176"/>
    </row>
    <row r="3" spans="1:11" s="22" customFormat="1" ht="64.5" thickBot="1">
      <c r="A3" s="175"/>
      <c r="B3" s="197" t="s">
        <v>79</v>
      </c>
      <c r="C3" s="198" t="s">
        <v>80</v>
      </c>
      <c r="D3" s="198" t="s">
        <v>81</v>
      </c>
      <c r="E3" s="17" t="s">
        <v>83</v>
      </c>
      <c r="F3" s="17" t="s">
        <v>86</v>
      </c>
      <c r="G3" s="17" t="s">
        <v>84</v>
      </c>
      <c r="H3" s="17" t="s">
        <v>85</v>
      </c>
      <c r="I3" s="17" t="s">
        <v>87</v>
      </c>
      <c r="J3" s="18" t="s">
        <v>88</v>
      </c>
      <c r="K3" s="199" t="s">
        <v>89</v>
      </c>
    </row>
    <row r="4" spans="1:11" s="20" customFormat="1" collapsed="1">
      <c r="A4" s="21">
        <v>1</v>
      </c>
      <c r="B4" s="195" t="s">
        <v>90</v>
      </c>
      <c r="C4" s="142">
        <v>38118</v>
      </c>
      <c r="D4" s="142">
        <v>38182</v>
      </c>
      <c r="E4" s="143">
        <v>1.8684379143157681E-2</v>
      </c>
      <c r="F4" s="143">
        <v>9.6266949917317879E-2</v>
      </c>
      <c r="G4" s="143">
        <v>0.12251251817985498</v>
      </c>
      <c r="H4" s="143">
        <v>0.30722022333351373</v>
      </c>
      <c r="I4" s="143">
        <v>0.12773528806729617</v>
      </c>
      <c r="J4" s="144">
        <v>5.0972351989563913</v>
      </c>
      <c r="K4" s="115">
        <v>0.14003002936417563</v>
      </c>
    </row>
    <row r="5" spans="1:11" s="20" customFormat="1" collapsed="1">
      <c r="A5" s="21">
        <v>2</v>
      </c>
      <c r="B5" s="141" t="s">
        <v>58</v>
      </c>
      <c r="C5" s="142">
        <v>38828</v>
      </c>
      <c r="D5" s="142">
        <v>39028</v>
      </c>
      <c r="E5" s="143">
        <v>6.4540022819905563E-3</v>
      </c>
      <c r="F5" s="143">
        <v>1.5725319506409541E-2</v>
      </c>
      <c r="G5" s="143">
        <v>4.0541317074717975E-2</v>
      </c>
      <c r="H5" s="143">
        <v>9.244781744711994E-2</v>
      </c>
      <c r="I5" s="143">
        <v>2.2437922207338756E-2</v>
      </c>
      <c r="J5" s="144">
        <v>3.3686822031475039</v>
      </c>
      <c r="K5" s="116">
        <v>0.13709208128350969</v>
      </c>
    </row>
    <row r="6" spans="1:11" s="20" customFormat="1" collapsed="1">
      <c r="A6" s="21">
        <v>3</v>
      </c>
      <c r="B6" s="141" t="s">
        <v>65</v>
      </c>
      <c r="C6" s="142">
        <v>38919</v>
      </c>
      <c r="D6" s="142">
        <v>39092</v>
      </c>
      <c r="E6" s="143">
        <v>6.340025834833618E-3</v>
      </c>
      <c r="F6" s="143">
        <v>7.1570255549422424E-3</v>
      </c>
      <c r="G6" s="143">
        <v>8.0582671352181334E-2</v>
      </c>
      <c r="H6" s="143">
        <v>0.28976561121889022</v>
      </c>
      <c r="I6" s="143">
        <v>6.274784135915179E-2</v>
      </c>
      <c r="J6" s="144">
        <v>1.5074754107142803</v>
      </c>
      <c r="K6" s="116">
        <v>8.47418539128304E-2</v>
      </c>
    </row>
    <row r="7" spans="1:11" s="20" customFormat="1" collapsed="1">
      <c r="A7" s="21">
        <v>4</v>
      </c>
      <c r="B7" s="141" t="s">
        <v>68</v>
      </c>
      <c r="C7" s="142">
        <v>38919</v>
      </c>
      <c r="D7" s="142">
        <v>39092</v>
      </c>
      <c r="E7" s="143">
        <v>2.0135387121710702E-2</v>
      </c>
      <c r="F7" s="143">
        <v>2.2970039390781904E-2</v>
      </c>
      <c r="G7" s="143">
        <v>0.13987104874087497</v>
      </c>
      <c r="H7" s="143">
        <v>0.36298996401632477</v>
      </c>
      <c r="I7" s="143">
        <v>9.9228641255385774E-2</v>
      </c>
      <c r="J7" s="144">
        <v>-0.23426162429377329</v>
      </c>
      <c r="K7" s="116">
        <v>-2.3341188003939695E-2</v>
      </c>
    </row>
    <row r="8" spans="1:11" s="20" customFormat="1" collapsed="1">
      <c r="A8" s="21">
        <v>5</v>
      </c>
      <c r="B8" s="141" t="s">
        <v>71</v>
      </c>
      <c r="C8" s="142">
        <v>38968</v>
      </c>
      <c r="D8" s="142">
        <v>39140</v>
      </c>
      <c r="E8" s="143">
        <v>-1.3356365052533681E-3</v>
      </c>
      <c r="F8" s="143">
        <v>-5.6776659875282798E-3</v>
      </c>
      <c r="G8" s="143">
        <v>-7.968798978219227E-3</v>
      </c>
      <c r="H8" s="143">
        <v>-2.6732286769100444E-2</v>
      </c>
      <c r="I8" s="143">
        <v>-5.9280048612372349E-3</v>
      </c>
      <c r="J8" s="144">
        <v>-0.19698835039547735</v>
      </c>
      <c r="K8" s="116">
        <v>-1.9449264931325372E-2</v>
      </c>
    </row>
    <row r="9" spans="1:11" s="20" customFormat="1" collapsed="1">
      <c r="A9" s="21">
        <v>6</v>
      </c>
      <c r="B9" s="141" t="s">
        <v>56</v>
      </c>
      <c r="C9" s="142">
        <v>39413</v>
      </c>
      <c r="D9" s="142">
        <v>39589</v>
      </c>
      <c r="E9" s="143">
        <v>1.0032645153552844E-2</v>
      </c>
      <c r="F9" s="143">
        <v>2.7644795264971656E-2</v>
      </c>
      <c r="G9" s="143" t="s">
        <v>95</v>
      </c>
      <c r="H9" s="143">
        <v>0.13834389645759493</v>
      </c>
      <c r="I9" s="143">
        <v>3.8644242144994179E-2</v>
      </c>
      <c r="J9" s="144">
        <v>2.0971551742836585</v>
      </c>
      <c r="K9" s="116">
        <v>0.12045395478655996</v>
      </c>
    </row>
    <row r="10" spans="1:11" s="20" customFormat="1" collapsed="1">
      <c r="A10" s="21">
        <v>7</v>
      </c>
      <c r="B10" s="141" t="s">
        <v>67</v>
      </c>
      <c r="C10" s="142">
        <v>39429</v>
      </c>
      <c r="D10" s="142">
        <v>39618</v>
      </c>
      <c r="E10" s="143">
        <v>2.9634014027651423E-2</v>
      </c>
      <c r="F10" s="143">
        <v>6.0120893979160206E-2</v>
      </c>
      <c r="G10" s="143">
        <v>0.1385242488371381</v>
      </c>
      <c r="H10" s="143">
        <v>0.12797881482642715</v>
      </c>
      <c r="I10" s="143">
        <v>9.6911256718650529E-2</v>
      </c>
      <c r="J10" s="144">
        <v>0.22681707853404509</v>
      </c>
      <c r="K10" s="116">
        <v>2.0948387790181933E-2</v>
      </c>
    </row>
    <row r="11" spans="1:11" s="20" customFormat="1" collapsed="1">
      <c r="A11" s="21">
        <v>8</v>
      </c>
      <c r="B11" s="141" t="s">
        <v>70</v>
      </c>
      <c r="C11" s="142">
        <v>39560</v>
      </c>
      <c r="D11" s="142">
        <v>39770</v>
      </c>
      <c r="E11" s="143">
        <v>-0.11719701338853961</v>
      </c>
      <c r="F11" s="143">
        <v>-0.10727092212662348</v>
      </c>
      <c r="G11" s="143">
        <v>-2.1860544677096194E-2</v>
      </c>
      <c r="H11" s="143">
        <v>0.18936474342882792</v>
      </c>
      <c r="I11" s="143">
        <v>-5.5811655846071284E-2</v>
      </c>
      <c r="J11" s="144">
        <v>-3.2185776095140506E-3</v>
      </c>
      <c r="K11" s="116">
        <v>-3.4130392867270931E-4</v>
      </c>
    </row>
    <row r="12" spans="1:11" s="20" customFormat="1" collapsed="1">
      <c r="A12" s="21">
        <v>9</v>
      </c>
      <c r="B12" s="141" t="s">
        <v>51</v>
      </c>
      <c r="C12" s="142">
        <v>39884</v>
      </c>
      <c r="D12" s="142">
        <v>40001</v>
      </c>
      <c r="E12" s="143">
        <v>2.9313315950589836E-2</v>
      </c>
      <c r="F12" s="143">
        <v>0.14675756232699544</v>
      </c>
      <c r="G12" s="143">
        <v>0.22415377209508103</v>
      </c>
      <c r="H12" s="143">
        <v>0.45621520082607203</v>
      </c>
      <c r="I12" s="143">
        <v>0.21188546002171882</v>
      </c>
      <c r="J12" s="144">
        <v>0.2744509541729665</v>
      </c>
      <c r="K12" s="116">
        <v>2.7906591245026924E-2</v>
      </c>
    </row>
    <row r="13" spans="1:11" s="20" customFormat="1" collapsed="1">
      <c r="A13" s="21">
        <v>10</v>
      </c>
      <c r="B13" s="141" t="s">
        <v>61</v>
      </c>
      <c r="C13" s="142">
        <v>40031</v>
      </c>
      <c r="D13" s="142">
        <v>40129</v>
      </c>
      <c r="E13" s="143">
        <v>8.6682420047500708E-2</v>
      </c>
      <c r="F13" s="143" t="s">
        <v>95</v>
      </c>
      <c r="G13" s="143" t="s">
        <v>95</v>
      </c>
      <c r="H13" s="143">
        <v>0.89206235254630317</v>
      </c>
      <c r="I13" s="143">
        <v>0.30407969559103165</v>
      </c>
      <c r="J13" s="144">
        <v>-0.30495542008196919</v>
      </c>
      <c r="K13" s="116">
        <v>-4.2087195856568838E-2</v>
      </c>
    </row>
    <row r="14" spans="1:11" s="20" customFormat="1">
      <c r="A14" s="21">
        <v>11</v>
      </c>
      <c r="B14" s="141" t="s">
        <v>48</v>
      </c>
      <c r="C14" s="142">
        <v>40253</v>
      </c>
      <c r="D14" s="142">
        <v>40366</v>
      </c>
      <c r="E14" s="143">
        <v>4.792921935230976E-2</v>
      </c>
      <c r="F14" s="143">
        <v>4.8604346127212095E-2</v>
      </c>
      <c r="G14" s="143">
        <v>0.13744544378313472</v>
      </c>
      <c r="H14" s="143">
        <v>0.36668457726217185</v>
      </c>
      <c r="I14" s="143">
        <v>0.10371914325140175</v>
      </c>
      <c r="J14" s="144">
        <v>0.32197960874645992</v>
      </c>
      <c r="K14" s="116">
        <v>3.6381925424034733E-2</v>
      </c>
    </row>
    <row r="15" spans="1:11" s="20" customFormat="1">
      <c r="A15" s="21">
        <v>12</v>
      </c>
      <c r="B15" s="141" t="s">
        <v>49</v>
      </c>
      <c r="C15" s="142">
        <v>40114</v>
      </c>
      <c r="D15" s="142">
        <v>40401</v>
      </c>
      <c r="E15" s="143">
        <v>9.3867451796034285E-2</v>
      </c>
      <c r="F15" s="143">
        <v>0.10069099915994917</v>
      </c>
      <c r="G15" s="143">
        <v>0.23471348463044683</v>
      </c>
      <c r="H15" s="143">
        <v>0.60093733840006491</v>
      </c>
      <c r="I15" s="143">
        <v>0.16020877816241752</v>
      </c>
      <c r="J15" s="144">
        <v>1.0506836418974292</v>
      </c>
      <c r="K15" s="116">
        <v>9.7557309723446339E-2</v>
      </c>
    </row>
    <row r="16" spans="1:11" s="20" customFormat="1">
      <c r="A16" s="21">
        <v>13</v>
      </c>
      <c r="B16" s="141" t="s">
        <v>57</v>
      </c>
      <c r="C16" s="142">
        <v>40226</v>
      </c>
      <c r="D16" s="142">
        <v>40430</v>
      </c>
      <c r="E16" s="143">
        <v>3.1412229106839717E-3</v>
      </c>
      <c r="F16" s="143">
        <v>-5.6739252236037707E-5</v>
      </c>
      <c r="G16" s="143">
        <v>2.9145867266005432E-2</v>
      </c>
      <c r="H16" s="143">
        <v>8.3328485207272207E-2</v>
      </c>
      <c r="I16" s="143">
        <v>4.7137375394463721E-3</v>
      </c>
      <c r="J16" s="144">
        <v>2.1271860748408105</v>
      </c>
      <c r="K16" s="116">
        <v>0.16104193013236956</v>
      </c>
    </row>
    <row r="17" spans="1:12" s="20" customFormat="1" collapsed="1">
      <c r="A17" s="21">
        <v>14</v>
      </c>
      <c r="B17" s="67" t="s">
        <v>69</v>
      </c>
      <c r="C17" s="142">
        <v>40427</v>
      </c>
      <c r="D17" s="142">
        <v>40543</v>
      </c>
      <c r="E17" s="143">
        <v>1.1566737462879617E-2</v>
      </c>
      <c r="F17" s="143">
        <v>4.936164540290422E-2</v>
      </c>
      <c r="G17" s="143">
        <v>8.2984314720187413E-2</v>
      </c>
      <c r="H17" s="143">
        <v>0.13990832077952176</v>
      </c>
      <c r="I17" s="143">
        <v>6.1663801508465621E-2</v>
      </c>
      <c r="J17" s="144">
        <v>1.6103049874054722</v>
      </c>
      <c r="K17" s="116">
        <v>0.13993004439489853</v>
      </c>
    </row>
    <row r="18" spans="1:12" s="20" customFormat="1" collapsed="1">
      <c r="A18" s="21">
        <v>15</v>
      </c>
      <c r="B18" s="200" t="s">
        <v>64</v>
      </c>
      <c r="C18" s="142">
        <v>40444</v>
      </c>
      <c r="D18" s="142">
        <v>40638</v>
      </c>
      <c r="E18" s="143">
        <v>-2.4927793275343335E-3</v>
      </c>
      <c r="F18" s="143">
        <v>-5.5441559450898792E-2</v>
      </c>
      <c r="G18" s="143">
        <v>7.265199010254797E-3</v>
      </c>
      <c r="H18" s="143">
        <v>3.8690706492847005E-2</v>
      </c>
      <c r="I18" s="143">
        <v>-3.9539478785929005E-2</v>
      </c>
      <c r="J18" s="144">
        <v>0.32059483713354453</v>
      </c>
      <c r="K18" s="116">
        <v>4.0141072548721235E-2</v>
      </c>
    </row>
    <row r="19" spans="1:12" s="20" customFormat="1" collapsed="1">
      <c r="A19" s="21">
        <v>16</v>
      </c>
      <c r="B19" s="67" t="s">
        <v>91</v>
      </c>
      <c r="C19" s="142">
        <v>40427</v>
      </c>
      <c r="D19" s="142">
        <v>40708</v>
      </c>
      <c r="E19" s="143">
        <v>4.2880574457451193E-3</v>
      </c>
      <c r="F19" s="143">
        <v>2.5573198913564132E-2</v>
      </c>
      <c r="G19" s="143">
        <v>5.5511554524536599E-2</v>
      </c>
      <c r="H19" s="143">
        <v>0.10680378762436971</v>
      </c>
      <c r="I19" s="143">
        <v>3.5522795148192232E-2</v>
      </c>
      <c r="J19" s="144">
        <v>1.9974106850619</v>
      </c>
      <c r="K19" s="116">
        <v>0.17315466980656624</v>
      </c>
    </row>
    <row r="20" spans="1:12" s="20" customFormat="1" collapsed="1">
      <c r="A20" s="21">
        <v>17</v>
      </c>
      <c r="B20" s="67" t="s">
        <v>92</v>
      </c>
      <c r="C20" s="142">
        <v>41026</v>
      </c>
      <c r="D20" s="142">
        <v>41242</v>
      </c>
      <c r="E20" s="143">
        <v>1.7592269540954941E-2</v>
      </c>
      <c r="F20" s="143">
        <v>0.10192086709547721</v>
      </c>
      <c r="G20" s="143">
        <v>0.27404601653307625</v>
      </c>
      <c r="H20" s="143">
        <v>0.39483143240948881</v>
      </c>
      <c r="I20" s="143">
        <v>0.13606552235671487</v>
      </c>
      <c r="J20" s="144">
        <v>1.2114470079881392</v>
      </c>
      <c r="K20" s="116">
        <v>0.15797641610339119</v>
      </c>
    </row>
    <row r="21" spans="1:12" s="20" customFormat="1" ht="15.75" thickBot="1">
      <c r="A21" s="140"/>
      <c r="B21" s="145" t="s">
        <v>93</v>
      </c>
      <c r="C21" s="146" t="s">
        <v>4</v>
      </c>
      <c r="D21" s="146" t="s">
        <v>4</v>
      </c>
      <c r="E21" s="147">
        <f>AVERAGE(E4:E20)</f>
        <v>1.5566806991074574E-2</v>
      </c>
      <c r="F21" s="147">
        <f>AVERAGE(F4:F20)</f>
        <v>3.3396672238899944E-2</v>
      </c>
      <c r="G21" s="147">
        <f>AVERAGE(G4:G20)</f>
        <v>0.10249787420614501</v>
      </c>
      <c r="H21" s="147">
        <f>AVERAGE(H4:H20)</f>
        <v>0.26828476385339473</v>
      </c>
      <c r="I21" s="147">
        <f>AVERAGE(I4:I20)</f>
        <v>8.0252057990527578E-2</v>
      </c>
      <c r="J21" s="146" t="s">
        <v>4</v>
      </c>
      <c r="K21" s="146" t="s">
        <v>4</v>
      </c>
      <c r="L21" s="148"/>
    </row>
    <row r="22" spans="1:12" s="20" customFormat="1">
      <c r="A22" s="177" t="s">
        <v>94</v>
      </c>
      <c r="B22" s="177"/>
      <c r="C22" s="177"/>
      <c r="D22" s="177"/>
      <c r="E22" s="177"/>
      <c r="F22" s="177"/>
      <c r="G22" s="177"/>
      <c r="H22" s="177"/>
      <c r="I22" s="177"/>
      <c r="J22" s="177"/>
      <c r="K22" s="177"/>
    </row>
    <row r="23" spans="1:12" s="20" customFormat="1" ht="15" collapsed="1" thickBot="1">
      <c r="A23" s="172"/>
      <c r="B23" s="172"/>
      <c r="C23" s="172"/>
      <c r="D23" s="172"/>
      <c r="E23" s="172"/>
      <c r="F23" s="172"/>
      <c r="G23" s="172"/>
      <c r="H23" s="172"/>
      <c r="I23" s="159"/>
      <c r="J23" s="159"/>
      <c r="K23" s="159"/>
    </row>
    <row r="24" spans="1:12" s="20" customFormat="1" collapsed="1">
      <c r="E24" s="103"/>
      <c r="J24" s="19"/>
    </row>
    <row r="25" spans="1:12" s="20" customFormat="1" collapsed="1">
      <c r="E25" s="104"/>
      <c r="J25" s="19"/>
    </row>
    <row r="26" spans="1:12" s="20" customFormat="1">
      <c r="E26" s="103"/>
      <c r="F26" s="103"/>
      <c r="J26" s="19"/>
    </row>
    <row r="27" spans="1:12" s="20" customFormat="1" collapsed="1">
      <c r="E27" s="104"/>
      <c r="I27" s="104"/>
      <c r="J27" s="19"/>
    </row>
    <row r="28" spans="1:12" s="20" customFormat="1" collapsed="1"/>
    <row r="29" spans="1:12" s="20" customFormat="1" collapsed="1"/>
    <row r="30" spans="1:12" s="20" customFormat="1" collapsed="1"/>
    <row r="31" spans="1:12" s="20" customFormat="1" collapsed="1"/>
    <row r="32" spans="1:12" s="20" customFormat="1" collapsed="1"/>
    <row r="33" spans="3:8" s="20" customFormat="1" collapsed="1"/>
    <row r="34" spans="3:8" s="20" customFormat="1" collapsed="1"/>
    <row r="35" spans="3:8" s="20" customFormat="1" collapsed="1"/>
    <row r="36" spans="3:8" s="20" customFormat="1" collapsed="1"/>
    <row r="37" spans="3:8" s="20" customFormat="1" collapsed="1"/>
    <row r="38" spans="3:8" s="20" customFormat="1" collapsed="1"/>
    <row r="39" spans="3:8" s="20" customFormat="1" collapsed="1"/>
    <row r="40" spans="3:8" s="20" customFormat="1" collapsed="1"/>
    <row r="41" spans="3:8" s="20" customFormat="1"/>
    <row r="42" spans="3:8" s="20" customFormat="1"/>
    <row r="43" spans="3:8" s="28" customFormat="1">
      <c r="C43" s="29"/>
      <c r="D43" s="29"/>
      <c r="E43" s="30"/>
      <c r="F43" s="30"/>
      <c r="G43" s="30"/>
      <c r="H43" s="30"/>
    </row>
    <row r="44" spans="3:8" s="28" customFormat="1">
      <c r="C44" s="29"/>
      <c r="D44" s="29"/>
      <c r="E44" s="30"/>
      <c r="F44" s="30"/>
      <c r="G44" s="30"/>
      <c r="H44" s="30"/>
    </row>
    <row r="45" spans="3:8" s="28" customFormat="1">
      <c r="C45" s="29"/>
      <c r="D45" s="29"/>
      <c r="E45" s="30"/>
      <c r="F45" s="30"/>
      <c r="G45" s="30"/>
      <c r="H45" s="30"/>
    </row>
    <row r="46" spans="3:8" s="28" customFormat="1">
      <c r="C46" s="29"/>
      <c r="D46" s="29"/>
      <c r="E46" s="30"/>
      <c r="F46" s="30"/>
      <c r="G46" s="30"/>
      <c r="H46" s="30"/>
    </row>
    <row r="47" spans="3:8" s="28" customFormat="1">
      <c r="C47" s="29"/>
      <c r="D47" s="29"/>
      <c r="E47" s="30"/>
      <c r="F47" s="30"/>
      <c r="G47" s="30"/>
      <c r="H47" s="30"/>
    </row>
    <row r="48" spans="3:8" s="28" customFormat="1">
      <c r="C48" s="29"/>
      <c r="D48" s="29"/>
      <c r="E48" s="30"/>
      <c r="F48" s="30"/>
      <c r="G48" s="30"/>
      <c r="H48" s="30"/>
    </row>
    <row r="49" spans="3:8" s="28" customFormat="1">
      <c r="C49" s="29"/>
      <c r="D49" s="29"/>
      <c r="E49" s="30"/>
      <c r="F49" s="30"/>
      <c r="G49" s="30"/>
      <c r="H49" s="30"/>
    </row>
    <row r="50" spans="3:8" s="28" customFormat="1">
      <c r="C50" s="29"/>
      <c r="D50" s="29"/>
      <c r="E50" s="30"/>
      <c r="F50" s="30"/>
      <c r="G50" s="30"/>
      <c r="H50" s="30"/>
    </row>
    <row r="51" spans="3:8" s="28" customFormat="1">
      <c r="C51" s="29"/>
      <c r="D51" s="29"/>
      <c r="E51" s="30"/>
      <c r="F51" s="30"/>
      <c r="G51" s="30"/>
      <c r="H51" s="30"/>
    </row>
    <row r="52" spans="3:8" s="28" customFormat="1">
      <c r="C52" s="29"/>
      <c r="D52" s="29"/>
      <c r="E52" s="30"/>
      <c r="F52" s="30"/>
      <c r="G52" s="30"/>
      <c r="H52" s="30"/>
    </row>
    <row r="53" spans="3:8" s="28" customFormat="1">
      <c r="C53" s="29"/>
      <c r="D53" s="29"/>
      <c r="E53" s="30"/>
      <c r="F53" s="30"/>
      <c r="G53" s="30"/>
      <c r="H53" s="30"/>
    </row>
    <row r="54" spans="3:8" s="28" customFormat="1">
      <c r="C54" s="29"/>
      <c r="D54" s="29"/>
      <c r="E54" s="30"/>
      <c r="F54" s="30"/>
      <c r="G54" s="30"/>
      <c r="H54" s="30"/>
    </row>
    <row r="55" spans="3:8" s="28" customFormat="1">
      <c r="C55" s="29"/>
      <c r="D55" s="29"/>
      <c r="E55" s="30"/>
      <c r="F55" s="30"/>
      <c r="G55" s="30"/>
      <c r="H55" s="30"/>
    </row>
    <row r="56" spans="3:8" s="28" customFormat="1">
      <c r="C56" s="29"/>
      <c r="D56" s="29"/>
      <c r="E56" s="30"/>
      <c r="F56" s="30"/>
      <c r="G56" s="30"/>
      <c r="H56" s="30"/>
    </row>
    <row r="57" spans="3:8" s="28" customFormat="1">
      <c r="C57" s="29"/>
      <c r="D57" s="29"/>
      <c r="E57" s="30"/>
      <c r="F57" s="30"/>
      <c r="G57" s="30"/>
      <c r="H57" s="30"/>
    </row>
    <row r="58" spans="3:8" s="28" customFormat="1">
      <c r="C58" s="29"/>
      <c r="D58" s="29"/>
      <c r="E58" s="30"/>
      <c r="F58" s="30"/>
      <c r="G58" s="30"/>
      <c r="H58" s="30"/>
    </row>
    <row r="59" spans="3:8" s="28" customFormat="1">
      <c r="C59" s="29"/>
      <c r="D59" s="29"/>
      <c r="E59" s="30"/>
      <c r="F59" s="30"/>
      <c r="G59" s="30"/>
      <c r="H59" s="30"/>
    </row>
    <row r="60" spans="3:8" s="28" customFormat="1">
      <c r="C60" s="29"/>
      <c r="D60" s="29"/>
      <c r="E60" s="30"/>
      <c r="F60" s="30"/>
      <c r="G60" s="30"/>
      <c r="H60" s="30"/>
    </row>
    <row r="61" spans="3:8" s="28" customFormat="1">
      <c r="C61" s="29"/>
      <c r="D61" s="29"/>
      <c r="E61" s="30"/>
      <c r="F61" s="30"/>
      <c r="G61" s="30"/>
      <c r="H61" s="30"/>
    </row>
    <row r="62" spans="3:8" s="28" customFormat="1">
      <c r="C62" s="29"/>
      <c r="D62" s="29"/>
      <c r="E62" s="30"/>
      <c r="F62" s="30"/>
      <c r="G62" s="30"/>
      <c r="H62" s="30"/>
    </row>
  </sheetData>
  <mergeCells count="5">
    <mergeCell ref="A23:H23"/>
    <mergeCell ref="A1:I1"/>
    <mergeCell ref="A2:A3"/>
    <mergeCell ref="E2:K2"/>
    <mergeCell ref="A22:K22"/>
  </mergeCells>
  <phoneticPr fontId="11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H67"/>
  <sheetViews>
    <sheetView zoomScale="85" workbookViewId="0">
      <selection activeCell="I69" sqref="I69"/>
    </sheetView>
  </sheetViews>
  <sheetFormatPr defaultRowHeight="14.25"/>
  <cols>
    <col min="1" max="1" width="3.85546875" style="28" customWidth="1"/>
    <col min="2" max="2" width="61.85546875" style="28" bestFit="1" customWidth="1"/>
    <col min="3" max="3" width="24.7109375" style="28" customWidth="1"/>
    <col min="4" max="4" width="24.7109375" style="40" customWidth="1"/>
    <col min="5" max="7" width="24.7109375" style="28" customWidth="1"/>
    <col min="8" max="16384" width="9.140625" style="28"/>
  </cols>
  <sheetData>
    <row r="1" spans="1:8" ht="16.5" thickBot="1">
      <c r="A1" s="179" t="s">
        <v>96</v>
      </c>
      <c r="B1" s="179"/>
      <c r="C1" s="179"/>
      <c r="D1" s="179"/>
      <c r="E1" s="179"/>
      <c r="F1" s="179"/>
      <c r="G1" s="179"/>
    </row>
    <row r="2" spans="1:8" ht="15.75" customHeight="1" thickBot="1">
      <c r="A2" s="201" t="s">
        <v>97</v>
      </c>
      <c r="B2" s="86"/>
      <c r="C2" s="180" t="s">
        <v>98</v>
      </c>
      <c r="D2" s="181"/>
      <c r="E2" s="180" t="s">
        <v>99</v>
      </c>
      <c r="F2" s="181"/>
      <c r="G2" s="87"/>
    </row>
    <row r="3" spans="1:8" ht="45.75" thickBot="1">
      <c r="A3" s="202"/>
      <c r="B3" s="203" t="s">
        <v>79</v>
      </c>
      <c r="C3" s="41" t="s">
        <v>100</v>
      </c>
      <c r="D3" s="34" t="s">
        <v>101</v>
      </c>
      <c r="E3" s="34" t="s">
        <v>102</v>
      </c>
      <c r="F3" s="34" t="s">
        <v>101</v>
      </c>
      <c r="G3" s="204" t="s">
        <v>103</v>
      </c>
    </row>
    <row r="4" spans="1:8" ht="15" customHeight="1">
      <c r="A4" s="21">
        <v>1</v>
      </c>
      <c r="B4" s="36" t="s">
        <v>48</v>
      </c>
      <c r="C4" s="37">
        <v>1945.6139100000003</v>
      </c>
      <c r="D4" s="92">
        <v>0.16580914679721104</v>
      </c>
      <c r="E4" s="38">
        <v>1046317</v>
      </c>
      <c r="F4" s="92">
        <v>0.11248844413152172</v>
      </c>
      <c r="G4" s="39">
        <v>1374.7655596661207</v>
      </c>
      <c r="H4" s="51"/>
    </row>
    <row r="5" spans="1:8" ht="14.25" customHeight="1">
      <c r="A5" s="21">
        <v>2</v>
      </c>
      <c r="B5" s="131" t="s">
        <v>64</v>
      </c>
      <c r="C5" s="37">
        <v>320.30165999999991</v>
      </c>
      <c r="D5" s="92">
        <v>0.24612295725919872</v>
      </c>
      <c r="E5" s="38">
        <v>245</v>
      </c>
      <c r="F5" s="92">
        <v>0.24923702950152593</v>
      </c>
      <c r="G5" s="39">
        <v>320.18125046573584</v>
      </c>
      <c r="H5" s="51"/>
    </row>
    <row r="6" spans="1:8">
      <c r="A6" s="21">
        <v>3</v>
      </c>
      <c r="B6" s="205" t="s">
        <v>51</v>
      </c>
      <c r="C6" s="37">
        <v>213.46838999999969</v>
      </c>
      <c r="D6" s="92">
        <v>3.8509771755549885E-2</v>
      </c>
      <c r="E6" s="38">
        <v>40</v>
      </c>
      <c r="F6" s="92">
        <v>8.9345543890998434E-3</v>
      </c>
      <c r="G6" s="39">
        <v>49.395857055914249</v>
      </c>
    </row>
    <row r="7" spans="1:8">
      <c r="A7" s="21">
        <v>4</v>
      </c>
      <c r="B7" s="36" t="s">
        <v>104</v>
      </c>
      <c r="C7" s="37">
        <v>85.712209999999956</v>
      </c>
      <c r="D7" s="92">
        <v>2.1906069665506331E-2</v>
      </c>
      <c r="E7" s="38">
        <v>15</v>
      </c>
      <c r="F7" s="92">
        <v>1.1755485893416929E-2</v>
      </c>
      <c r="G7" s="39">
        <v>46.353267672414148</v>
      </c>
    </row>
    <row r="8" spans="1:8">
      <c r="A8" s="21">
        <v>5</v>
      </c>
      <c r="B8" s="131" t="s">
        <v>62</v>
      </c>
      <c r="C8" s="37">
        <v>84.841968799999918</v>
      </c>
      <c r="D8" s="92">
        <v>3.6952046746581896E-2</v>
      </c>
      <c r="E8" s="38">
        <v>201</v>
      </c>
      <c r="F8" s="92">
        <v>1.902508282063417E-2</v>
      </c>
      <c r="G8" s="39">
        <v>43.551424154283069</v>
      </c>
    </row>
    <row r="9" spans="1:8" ht="15">
      <c r="A9" s="21">
        <v>6</v>
      </c>
      <c r="B9" s="206" t="s">
        <v>105</v>
      </c>
      <c r="C9" s="37">
        <v>29.912649999999907</v>
      </c>
      <c r="D9" s="92">
        <v>2.9723063519952336E-2</v>
      </c>
      <c r="E9" s="38">
        <v>7</v>
      </c>
      <c r="F9" s="92">
        <v>1.7948717948717947E-2</v>
      </c>
      <c r="G9" s="39">
        <v>17.980649363280548</v>
      </c>
    </row>
    <row r="10" spans="1:8">
      <c r="A10" s="21">
        <v>7</v>
      </c>
      <c r="B10" s="36" t="s">
        <v>91</v>
      </c>
      <c r="C10" s="37">
        <v>44.809469999999735</v>
      </c>
      <c r="D10" s="92">
        <v>7.1629278391991775E-3</v>
      </c>
      <c r="E10" s="38">
        <v>6</v>
      </c>
      <c r="F10" s="92">
        <v>2.8625954198473282E-3</v>
      </c>
      <c r="G10" s="39">
        <v>17.899867900763475</v>
      </c>
      <c r="H10" s="51"/>
    </row>
    <row r="11" spans="1:8">
      <c r="A11" s="21">
        <v>8</v>
      </c>
      <c r="B11" s="131" t="s">
        <v>49</v>
      </c>
      <c r="C11" s="37">
        <v>654.90086739999981</v>
      </c>
      <c r="D11" s="92">
        <v>9.597104304949354E-2</v>
      </c>
      <c r="E11" s="38">
        <v>7</v>
      </c>
      <c r="F11" s="92">
        <v>1.9230769230769232E-3</v>
      </c>
      <c r="G11" s="39">
        <v>13.602541999999952</v>
      </c>
    </row>
    <row r="12" spans="1:8">
      <c r="A12" s="21">
        <v>9</v>
      </c>
      <c r="B12" s="207" t="s">
        <v>106</v>
      </c>
      <c r="C12" s="37">
        <v>33.72025</v>
      </c>
      <c r="D12" s="92">
        <v>2.9634014027682076E-2</v>
      </c>
      <c r="E12" s="38">
        <v>0</v>
      </c>
      <c r="F12" s="92">
        <v>0</v>
      </c>
      <c r="G12" s="39">
        <v>0</v>
      </c>
    </row>
    <row r="13" spans="1:8">
      <c r="A13" s="21">
        <v>10</v>
      </c>
      <c r="B13" s="131" t="s">
        <v>68</v>
      </c>
      <c r="C13" s="37">
        <v>21.401580000000074</v>
      </c>
      <c r="D13" s="92">
        <v>2.0135387121657265E-2</v>
      </c>
      <c r="E13" s="38">
        <v>0</v>
      </c>
      <c r="F13" s="92">
        <v>0</v>
      </c>
      <c r="G13" s="39">
        <v>0</v>
      </c>
    </row>
    <row r="14" spans="1:8">
      <c r="A14" s="21">
        <v>11</v>
      </c>
      <c r="B14" s="208" t="s">
        <v>58</v>
      </c>
      <c r="C14" s="37">
        <v>19.582259999999778</v>
      </c>
      <c r="D14" s="92">
        <v>6.4540022819086643E-3</v>
      </c>
      <c r="E14" s="38">
        <v>0</v>
      </c>
      <c r="F14" s="92">
        <v>0</v>
      </c>
      <c r="G14" s="39">
        <v>0</v>
      </c>
    </row>
    <row r="15" spans="1:8">
      <c r="A15" s="21">
        <v>12</v>
      </c>
      <c r="B15" s="36" t="s">
        <v>57</v>
      </c>
      <c r="C15" s="37">
        <v>12.299290000000038</v>
      </c>
      <c r="D15" s="92">
        <v>3.141222910668776E-3</v>
      </c>
      <c r="E15" s="38">
        <v>0</v>
      </c>
      <c r="F15" s="92">
        <v>0</v>
      </c>
      <c r="G15" s="39">
        <v>0</v>
      </c>
    </row>
    <row r="16" spans="1:8">
      <c r="A16" s="21">
        <v>13</v>
      </c>
      <c r="B16" s="195" t="s">
        <v>65</v>
      </c>
      <c r="C16" s="37">
        <v>8.8464899999999904</v>
      </c>
      <c r="D16" s="92">
        <v>6.3400258348550948E-3</v>
      </c>
      <c r="E16" s="38">
        <v>0</v>
      </c>
      <c r="F16" s="92">
        <v>0</v>
      </c>
      <c r="G16" s="39">
        <v>0</v>
      </c>
    </row>
    <row r="17" spans="1:8">
      <c r="A17" s="21">
        <v>14</v>
      </c>
      <c r="B17" s="36" t="s">
        <v>71</v>
      </c>
      <c r="C17" s="37">
        <v>-0.95045999999996278</v>
      </c>
      <c r="D17" s="92">
        <v>-1.3356365052639664E-3</v>
      </c>
      <c r="E17" s="38">
        <v>0</v>
      </c>
      <c r="F17" s="92">
        <v>0</v>
      </c>
      <c r="G17" s="39">
        <v>0</v>
      </c>
    </row>
    <row r="18" spans="1:8">
      <c r="A18" s="21">
        <v>15</v>
      </c>
      <c r="B18" s="36" t="s">
        <v>70</v>
      </c>
      <c r="C18" s="37">
        <v>-97.87</v>
      </c>
      <c r="D18" s="92">
        <v>-0.11719701338852836</v>
      </c>
      <c r="E18" s="38">
        <v>0</v>
      </c>
      <c r="F18" s="92">
        <v>0</v>
      </c>
      <c r="G18" s="39">
        <v>0</v>
      </c>
    </row>
    <row r="19" spans="1:8" ht="13.5" customHeight="1">
      <c r="A19" s="21">
        <v>16</v>
      </c>
      <c r="B19" s="36" t="s">
        <v>61</v>
      </c>
      <c r="C19" s="37">
        <v>209.79478000000023</v>
      </c>
      <c r="D19" s="92">
        <v>8.379526054196379E-2</v>
      </c>
      <c r="E19" s="38">
        <v>-104</v>
      </c>
      <c r="F19" s="92">
        <v>-2.6568567341099529E-3</v>
      </c>
      <c r="G19" s="39">
        <v>-7.311235894134553</v>
      </c>
    </row>
    <row r="20" spans="1:8">
      <c r="A20" s="21">
        <v>17</v>
      </c>
      <c r="B20" s="131" t="s">
        <v>107</v>
      </c>
      <c r="C20" s="37">
        <v>541.70758999999987</v>
      </c>
      <c r="D20" s="92">
        <v>1.8435378011733158E-2</v>
      </c>
      <c r="E20" s="38">
        <v>-12</v>
      </c>
      <c r="F20" s="92">
        <v>-2.4443403336524554E-4</v>
      </c>
      <c r="G20" s="39">
        <v>-7.3202547243937302</v>
      </c>
    </row>
    <row r="21" spans="1:8" ht="15.75" thickBot="1">
      <c r="A21" s="85"/>
      <c r="B21" s="88" t="s">
        <v>72</v>
      </c>
      <c r="C21" s="89">
        <v>4128.0929061999987</v>
      </c>
      <c r="D21" s="93">
        <v>4.9823916453384375E-2</v>
      </c>
      <c r="E21" s="90">
        <v>1046722</v>
      </c>
      <c r="F21" s="93">
        <v>0.11094800731836554</v>
      </c>
      <c r="G21" s="91">
        <v>1869.0989276599837</v>
      </c>
      <c r="H21" s="51"/>
    </row>
    <row r="22" spans="1:8" ht="15" customHeight="1" thickBot="1">
      <c r="A22" s="178"/>
      <c r="B22" s="178"/>
      <c r="C22" s="178"/>
      <c r="D22" s="178"/>
      <c r="E22" s="178"/>
      <c r="F22" s="178"/>
      <c r="G22" s="178"/>
      <c r="H22" s="158"/>
    </row>
    <row r="41" spans="2:5" ht="15">
      <c r="B41" s="57"/>
      <c r="C41" s="58"/>
      <c r="D41" s="59"/>
      <c r="E41" s="60"/>
    </row>
    <row r="42" spans="2:5" ht="15">
      <c r="B42" s="57"/>
      <c r="C42" s="58"/>
      <c r="D42" s="59"/>
      <c r="E42" s="60"/>
    </row>
    <row r="43" spans="2:5" ht="15">
      <c r="B43" s="57"/>
      <c r="C43" s="58"/>
      <c r="D43" s="59"/>
      <c r="E43" s="60"/>
    </row>
    <row r="44" spans="2:5" ht="15">
      <c r="B44" s="57"/>
      <c r="C44" s="58"/>
      <c r="D44" s="59"/>
      <c r="E44" s="60"/>
    </row>
    <row r="45" spans="2:5" ht="15">
      <c r="B45" s="57"/>
      <c r="C45" s="58"/>
      <c r="D45" s="59"/>
      <c r="E45" s="60"/>
    </row>
    <row r="46" spans="2:5" ht="15">
      <c r="B46" s="57"/>
      <c r="C46" s="58"/>
      <c r="D46" s="59"/>
      <c r="E46" s="60"/>
    </row>
    <row r="47" spans="2:5" ht="15.75" thickBot="1">
      <c r="B47" s="75"/>
      <c r="C47" s="75"/>
      <c r="D47" s="75"/>
      <c r="E47" s="75"/>
    </row>
    <row r="50" spans="2:6" ht="14.25" customHeight="1"/>
    <row r="51" spans="2:6">
      <c r="F51" s="51"/>
    </row>
    <row r="53" spans="2:6">
      <c r="F53"/>
    </row>
    <row r="54" spans="2:6">
      <c r="F54"/>
    </row>
    <row r="55" spans="2:6" ht="30.75" thickBot="1">
      <c r="B55" s="41" t="s">
        <v>79</v>
      </c>
      <c r="C55" s="34" t="s">
        <v>108</v>
      </c>
      <c r="D55" s="34" t="s">
        <v>109</v>
      </c>
      <c r="E55" s="35" t="s">
        <v>110</v>
      </c>
      <c r="F55"/>
    </row>
    <row r="56" spans="2:6">
      <c r="B56" s="36" t="str">
        <f t="shared" ref="B56:D60" si="0">B4</f>
        <v>ОТP Fond Aktsii</v>
      </c>
      <c r="C56" s="37">
        <f t="shared" si="0"/>
        <v>1945.6139100000003</v>
      </c>
      <c r="D56" s="92">
        <f t="shared" si="0"/>
        <v>0.16580914679721104</v>
      </c>
      <c r="E56" s="39">
        <f>G4</f>
        <v>1374.7655596661207</v>
      </c>
    </row>
    <row r="57" spans="2:6">
      <c r="B57" s="36" t="str">
        <f t="shared" si="0"/>
        <v>VSI</v>
      </c>
      <c r="C57" s="37">
        <f t="shared" si="0"/>
        <v>320.30165999999991</v>
      </c>
      <c r="D57" s="92">
        <f t="shared" si="0"/>
        <v>0.24612295725919872</v>
      </c>
      <c r="E57" s="39">
        <f>G5</f>
        <v>320.18125046573584</v>
      </c>
    </row>
    <row r="58" spans="2:6">
      <c r="B58" s="36" t="str">
        <f t="shared" si="0"/>
        <v>KINTO-Ekviti</v>
      </c>
      <c r="C58" s="37">
        <f t="shared" si="0"/>
        <v>213.46838999999969</v>
      </c>
      <c r="D58" s="92">
        <f t="shared" si="0"/>
        <v>3.8509771755549885E-2</v>
      </c>
      <c r="E58" s="39">
        <f>G6</f>
        <v>49.395857055914249</v>
      </c>
    </row>
    <row r="59" spans="2:6">
      <c r="B59" s="36" t="str">
        <f t="shared" si="0"/>
        <v>ОТP - Кlasychnyi</v>
      </c>
      <c r="C59" s="37">
        <f t="shared" si="0"/>
        <v>85.712209999999956</v>
      </c>
      <c r="D59" s="92">
        <f t="shared" si="0"/>
        <v>2.1906069665506331E-2</v>
      </c>
      <c r="E59" s="39">
        <f>G7</f>
        <v>46.353267672414148</v>
      </c>
    </row>
    <row r="60" spans="2:6">
      <c r="B60" s="118" t="str">
        <f t="shared" si="0"/>
        <v>KINTO-Kaznacheiskyi</v>
      </c>
      <c r="C60" s="119">
        <f t="shared" si="0"/>
        <v>84.841968799999918</v>
      </c>
      <c r="D60" s="120">
        <f t="shared" si="0"/>
        <v>3.6952046746581896E-2</v>
      </c>
      <c r="E60" s="121">
        <f>G8</f>
        <v>43.551424154283069</v>
      </c>
    </row>
    <row r="61" spans="2:6">
      <c r="B61" s="117" t="str">
        <f t="shared" ref="B61:D64" si="1">B16</f>
        <v>UNIVER.UA/Volodymyr Velykyi: Fond Zbalansovanyi</v>
      </c>
      <c r="C61" s="37">
        <f t="shared" si="1"/>
        <v>8.8464899999999904</v>
      </c>
      <c r="D61" s="92">
        <f t="shared" si="1"/>
        <v>6.3400258348550948E-3</v>
      </c>
      <c r="E61" s="39">
        <f>G16</f>
        <v>0</v>
      </c>
    </row>
    <row r="62" spans="2:6">
      <c r="B62" s="117" t="str">
        <f t="shared" si="1"/>
        <v>Bonum Optimum</v>
      </c>
      <c r="C62" s="37">
        <f t="shared" si="1"/>
        <v>-0.95045999999996278</v>
      </c>
      <c r="D62" s="92">
        <f t="shared" si="1"/>
        <v>-1.3356365052639664E-3</v>
      </c>
      <c r="E62" s="39">
        <f>G17</f>
        <v>0</v>
      </c>
    </row>
    <row r="63" spans="2:6">
      <c r="B63" s="117" t="str">
        <f t="shared" si="1"/>
        <v>Nadbannia</v>
      </c>
      <c r="C63" s="37">
        <f t="shared" si="1"/>
        <v>-97.87</v>
      </c>
      <c r="D63" s="92">
        <f t="shared" si="1"/>
        <v>-0.11719701338852836</v>
      </c>
      <c r="E63" s="39">
        <f>G18</f>
        <v>0</v>
      </c>
    </row>
    <row r="64" spans="2:6">
      <c r="B64" s="117" t="str">
        <f t="shared" si="1"/>
        <v>Аrgentum</v>
      </c>
      <c r="C64" s="37">
        <f t="shared" si="1"/>
        <v>209.79478000000023</v>
      </c>
      <c r="D64" s="92">
        <f t="shared" si="1"/>
        <v>8.379526054196379E-2</v>
      </c>
      <c r="E64" s="39">
        <f>G19</f>
        <v>-7.311235894134553</v>
      </c>
    </row>
    <row r="65" spans="2:5">
      <c r="B65" s="117" t="str">
        <f>B20</f>
        <v>KINTO- Кlasychnyi</v>
      </c>
      <c r="C65" s="37">
        <f>C20</f>
        <v>541.70758999999987</v>
      </c>
      <c r="D65" s="92">
        <f>D20</f>
        <v>1.8435378011733158E-2</v>
      </c>
      <c r="E65" s="39">
        <f>G20</f>
        <v>-7.3202547243937302</v>
      </c>
    </row>
    <row r="66" spans="2:5">
      <c r="B66" s="128" t="s">
        <v>76</v>
      </c>
      <c r="C66" s="129">
        <f>C21-SUM(C56:C65)</f>
        <v>816.6263673999988</v>
      </c>
      <c r="D66" s="130"/>
      <c r="E66" s="129">
        <f>G21-SUM(E56:E65)</f>
        <v>49.483059264043732</v>
      </c>
    </row>
    <row r="67" spans="2:5" ht="15">
      <c r="B67" s="126" t="s">
        <v>72</v>
      </c>
      <c r="C67" s="127">
        <f>SUM(C56:C66)</f>
        <v>4128.0929061999987</v>
      </c>
      <c r="D67" s="127"/>
      <c r="E67" s="127">
        <f>SUM(E56:E66)</f>
        <v>1869.0989276599837</v>
      </c>
    </row>
  </sheetData>
  <mergeCells count="5">
    <mergeCell ref="A22:G22"/>
    <mergeCell ref="A1:G1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C107"/>
  <sheetViews>
    <sheetView zoomScale="80" workbookViewId="0">
      <selection activeCell="S52" sqref="S52"/>
    </sheetView>
  </sheetViews>
  <sheetFormatPr defaultRowHeight="12.75"/>
  <cols>
    <col min="1" max="1" width="64.42578125" bestFit="1" customWidth="1"/>
    <col min="2" max="2" width="12.7109375" customWidth="1"/>
    <col min="3" max="3" width="2.7109375" customWidth="1"/>
  </cols>
  <sheetData>
    <row r="1" spans="1:3" ht="15.75" thickBot="1">
      <c r="A1" s="63" t="s">
        <v>79</v>
      </c>
      <c r="B1" s="64" t="s">
        <v>111</v>
      </c>
      <c r="C1" s="10"/>
    </row>
    <row r="2" spans="1:3" ht="14.25">
      <c r="A2" s="131" t="s">
        <v>70</v>
      </c>
      <c r="B2" s="166">
        <v>-0.11719701338853961</v>
      </c>
      <c r="C2" s="10"/>
    </row>
    <row r="3" spans="1:3" ht="14.25">
      <c r="A3" s="131" t="s">
        <v>64</v>
      </c>
      <c r="B3" s="136">
        <v>-2.4927793275343335E-3</v>
      </c>
      <c r="C3" s="10"/>
    </row>
    <row r="4" spans="1:3" ht="14.25">
      <c r="A4" s="131" t="s">
        <v>71</v>
      </c>
      <c r="B4" s="136">
        <v>-1.3356365052533681E-3</v>
      </c>
      <c r="C4" s="10"/>
    </row>
    <row r="5" spans="1:3" ht="14.25">
      <c r="A5" s="36" t="s">
        <v>57</v>
      </c>
      <c r="B5" s="137">
        <v>3.1412229106839717E-3</v>
      </c>
      <c r="C5" s="10"/>
    </row>
    <row r="6" spans="1:3" ht="14.25">
      <c r="A6" s="209" t="s">
        <v>91</v>
      </c>
      <c r="B6" s="137">
        <v>4.2880574457451193E-3</v>
      </c>
      <c r="C6" s="10"/>
    </row>
    <row r="7" spans="1:3" ht="14.25">
      <c r="A7" s="195" t="s">
        <v>65</v>
      </c>
      <c r="B7" s="137">
        <v>6.340025834833618E-3</v>
      </c>
      <c r="C7" s="10"/>
    </row>
    <row r="8" spans="1:3" ht="14.25">
      <c r="A8" s="131" t="s">
        <v>112</v>
      </c>
      <c r="B8" s="137">
        <v>6.4540022819905563E-3</v>
      </c>
      <c r="C8" s="10"/>
    </row>
    <row r="9" spans="1:3" ht="14.25">
      <c r="A9" s="131" t="s">
        <v>113</v>
      </c>
      <c r="B9" s="137">
        <v>1.0032645153552844E-2</v>
      </c>
      <c r="C9" s="10"/>
    </row>
    <row r="10" spans="1:3" ht="15">
      <c r="A10" s="206" t="s">
        <v>105</v>
      </c>
      <c r="B10" s="137">
        <v>1.1566737462879617E-2</v>
      </c>
      <c r="C10" s="10"/>
    </row>
    <row r="11" spans="1:3" ht="14.25">
      <c r="A11" s="131" t="s">
        <v>62</v>
      </c>
      <c r="B11" s="137">
        <v>1.7592269540954941E-2</v>
      </c>
      <c r="C11" s="10"/>
    </row>
    <row r="12" spans="1:3" ht="14.25">
      <c r="A12" s="131" t="s">
        <v>107</v>
      </c>
      <c r="B12" s="138">
        <v>1.8684379143157681E-2</v>
      </c>
      <c r="C12" s="10"/>
    </row>
    <row r="13" spans="1:3" ht="14.25">
      <c r="A13" s="131" t="s">
        <v>68</v>
      </c>
      <c r="B13" s="137">
        <v>2.0135387121710702E-2</v>
      </c>
      <c r="C13" s="10"/>
    </row>
    <row r="14" spans="1:3" ht="14.25">
      <c r="A14" s="205" t="s">
        <v>51</v>
      </c>
      <c r="B14" s="137">
        <v>2.9313315950589836E-2</v>
      </c>
      <c r="C14" s="10"/>
    </row>
    <row r="15" spans="1:3" ht="14.25">
      <c r="A15" s="207" t="s">
        <v>106</v>
      </c>
      <c r="B15" s="137">
        <v>2.9634014027651423E-2</v>
      </c>
      <c r="C15" s="10"/>
    </row>
    <row r="16" spans="1:3" ht="14.25">
      <c r="A16" s="132" t="s">
        <v>48</v>
      </c>
      <c r="B16" s="137">
        <v>4.792921935230976E-2</v>
      </c>
      <c r="C16" s="10"/>
    </row>
    <row r="17" spans="1:3" ht="14.25">
      <c r="A17" s="131" t="s">
        <v>61</v>
      </c>
      <c r="B17" s="137">
        <v>8.6682420047500708E-2</v>
      </c>
      <c r="C17" s="10"/>
    </row>
    <row r="18" spans="1:3" ht="14.25">
      <c r="A18" s="132" t="s">
        <v>49</v>
      </c>
      <c r="B18" s="137">
        <v>9.3867451796034285E-2</v>
      </c>
      <c r="C18" s="10"/>
    </row>
    <row r="19" spans="1:3" ht="14.25">
      <c r="A19" s="210" t="s">
        <v>114</v>
      </c>
      <c r="B19" s="136">
        <v>1.5566806991074574E-2</v>
      </c>
      <c r="C19" s="10"/>
    </row>
    <row r="20" spans="1:3" ht="14.25">
      <c r="A20" s="141" t="s">
        <v>17</v>
      </c>
      <c r="B20" s="136">
        <v>8.7559386371054426E-2</v>
      </c>
      <c r="C20" s="10"/>
    </row>
    <row r="21" spans="1:3" ht="14.25">
      <c r="A21" s="141" t="s">
        <v>16</v>
      </c>
      <c r="B21" s="136">
        <v>0.32744428267443149</v>
      </c>
      <c r="C21" s="55"/>
    </row>
    <row r="22" spans="1:3" ht="14.25">
      <c r="A22" s="141" t="s">
        <v>115</v>
      </c>
      <c r="B22" s="136">
        <v>-2.3941578379274908E-2</v>
      </c>
      <c r="C22" s="9"/>
    </row>
    <row r="23" spans="1:3" ht="14.25">
      <c r="A23" s="141" t="s">
        <v>116</v>
      </c>
      <c r="B23" s="136">
        <v>-3.9680034974699518E-3</v>
      </c>
      <c r="C23" s="70"/>
    </row>
    <row r="24" spans="1:3" ht="14.25">
      <c r="A24" s="141" t="s">
        <v>117</v>
      </c>
      <c r="B24" s="136">
        <v>1.0739726027397261E-2</v>
      </c>
      <c r="C24" s="10"/>
    </row>
    <row r="25" spans="1:3" ht="15" thickBot="1">
      <c r="A25" s="211" t="s">
        <v>118</v>
      </c>
      <c r="B25" s="139">
        <v>-1.2752083899278843E-2</v>
      </c>
      <c r="C25" s="10"/>
    </row>
    <row r="26" spans="1:3">
      <c r="B26" s="10"/>
      <c r="C26" s="10"/>
    </row>
    <row r="27" spans="1:3">
      <c r="C27" s="10"/>
    </row>
    <row r="28" spans="1:3">
      <c r="B28" s="10"/>
      <c r="C28" s="10"/>
    </row>
    <row r="29" spans="1:3">
      <c r="C29" s="10"/>
    </row>
    <row r="30" spans="1:3">
      <c r="B30" s="10"/>
    </row>
    <row r="31" spans="1:3">
      <c r="B31" s="10"/>
    </row>
    <row r="32" spans="1:3">
      <c r="B32" s="10"/>
    </row>
    <row r="33" spans="2:2">
      <c r="B33" s="10"/>
    </row>
    <row r="34" spans="2:2">
      <c r="B34" s="10"/>
    </row>
    <row r="35" spans="2:2">
      <c r="B35" s="10"/>
    </row>
    <row r="36" spans="2:2">
      <c r="B36" s="10"/>
    </row>
    <row r="37" spans="2:2">
      <c r="B37" s="10"/>
    </row>
    <row r="38" spans="2:2">
      <c r="B38" s="10"/>
    </row>
    <row r="39" spans="2:2">
      <c r="B39" s="10"/>
    </row>
    <row r="40" spans="2:2">
      <c r="B40" s="10"/>
    </row>
    <row r="41" spans="2:2">
      <c r="B41" s="10"/>
    </row>
    <row r="42" spans="2:2">
      <c r="B42" s="10"/>
    </row>
    <row r="43" spans="2:2">
      <c r="B43" s="10"/>
    </row>
    <row r="44" spans="2:2">
      <c r="B44" s="10"/>
    </row>
    <row r="45" spans="2:2">
      <c r="B45" s="10"/>
    </row>
    <row r="46" spans="2:2">
      <c r="B46" s="10"/>
    </row>
    <row r="47" spans="2:2">
      <c r="B47" s="10"/>
    </row>
    <row r="48" spans="2:2">
      <c r="B48" s="10"/>
    </row>
    <row r="49" spans="2:2">
      <c r="B49" s="10"/>
    </row>
    <row r="50" spans="2:2">
      <c r="B50" s="10"/>
    </row>
    <row r="51" spans="2:2">
      <c r="B51" s="10"/>
    </row>
    <row r="52" spans="2:2">
      <c r="B52" s="10"/>
    </row>
    <row r="53" spans="2:2">
      <c r="B53" s="10"/>
    </row>
    <row r="54" spans="2:2">
      <c r="B54" s="10"/>
    </row>
    <row r="55" spans="2:2">
      <c r="B55" s="10"/>
    </row>
    <row r="56" spans="2:2">
      <c r="B56" s="10"/>
    </row>
    <row r="57" spans="2:2">
      <c r="B57" s="10"/>
    </row>
    <row r="58" spans="2:2">
      <c r="B58" s="10"/>
    </row>
    <row r="59" spans="2:2">
      <c r="B59" s="10"/>
    </row>
    <row r="60" spans="2:2">
      <c r="B60" s="10"/>
    </row>
    <row r="61" spans="2:2">
      <c r="B61" s="10"/>
    </row>
    <row r="62" spans="2:2">
      <c r="B62" s="10"/>
    </row>
    <row r="63" spans="2:2">
      <c r="B63" s="10"/>
    </row>
    <row r="64" spans="2:2">
      <c r="B64" s="10"/>
    </row>
    <row r="65" spans="2:2">
      <c r="B65" s="10"/>
    </row>
    <row r="66" spans="2:2">
      <c r="B66" s="10"/>
    </row>
    <row r="67" spans="2:2">
      <c r="B67" s="10"/>
    </row>
    <row r="68" spans="2:2">
      <c r="B68" s="10"/>
    </row>
    <row r="69" spans="2:2">
      <c r="B69" s="10"/>
    </row>
    <row r="70" spans="2:2">
      <c r="B70" s="10"/>
    </row>
    <row r="71" spans="2:2">
      <c r="B71" s="10"/>
    </row>
    <row r="72" spans="2:2">
      <c r="B72" s="10"/>
    </row>
    <row r="73" spans="2:2">
      <c r="B73" s="10"/>
    </row>
    <row r="74" spans="2:2">
      <c r="B74" s="10"/>
    </row>
    <row r="75" spans="2:2">
      <c r="B75" s="10"/>
    </row>
    <row r="76" spans="2:2">
      <c r="B76" s="10"/>
    </row>
    <row r="77" spans="2:2">
      <c r="B77" s="10"/>
    </row>
    <row r="78" spans="2:2">
      <c r="B78" s="10"/>
    </row>
    <row r="79" spans="2:2">
      <c r="B79" s="10"/>
    </row>
    <row r="80" spans="2:2">
      <c r="B80" s="10"/>
    </row>
    <row r="81" spans="2:2">
      <c r="B81" s="10"/>
    </row>
    <row r="82" spans="2:2">
      <c r="B82" s="10"/>
    </row>
    <row r="83" spans="2:2">
      <c r="B83" s="10"/>
    </row>
    <row r="84" spans="2:2">
      <c r="B84" s="10"/>
    </row>
    <row r="85" spans="2:2">
      <c r="B85" s="10"/>
    </row>
    <row r="86" spans="2:2">
      <c r="B86" s="10"/>
    </row>
    <row r="87" spans="2:2">
      <c r="B87" s="10"/>
    </row>
    <row r="88" spans="2:2">
      <c r="B88" s="10"/>
    </row>
    <row r="89" spans="2:2">
      <c r="B89" s="10"/>
    </row>
    <row r="90" spans="2:2">
      <c r="B90" s="10"/>
    </row>
    <row r="91" spans="2:2">
      <c r="B91" s="10"/>
    </row>
    <row r="92" spans="2:2">
      <c r="B92" s="10"/>
    </row>
    <row r="93" spans="2:2">
      <c r="B93" s="10"/>
    </row>
    <row r="94" spans="2:2">
      <c r="B94" s="10"/>
    </row>
    <row r="95" spans="2:2">
      <c r="B95" s="10"/>
    </row>
    <row r="96" spans="2:2">
      <c r="B96" s="10"/>
    </row>
    <row r="97" spans="2:2">
      <c r="B97" s="10"/>
    </row>
    <row r="98" spans="2:2">
      <c r="B98" s="10"/>
    </row>
    <row r="99" spans="2:2">
      <c r="B99" s="10"/>
    </row>
    <row r="100" spans="2:2">
      <c r="B100" s="10"/>
    </row>
    <row r="101" spans="2:2">
      <c r="B101" s="10"/>
    </row>
    <row r="102" spans="2:2">
      <c r="B102" s="10"/>
    </row>
    <row r="103" spans="2:2">
      <c r="B103" s="10"/>
    </row>
    <row r="104" spans="2:2">
      <c r="B104" s="10"/>
    </row>
    <row r="105" spans="2:2">
      <c r="B105" s="10"/>
    </row>
    <row r="106" spans="2:2">
      <c r="B106" s="10"/>
    </row>
    <row r="107" spans="2:2">
      <c r="B107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  <pageSetUpPr fitToPage="1"/>
  </sheetPr>
  <dimension ref="A1:M7"/>
  <sheetViews>
    <sheetView zoomScale="85" workbookViewId="0">
      <selection activeCell="N45" sqref="N45"/>
    </sheetView>
  </sheetViews>
  <sheetFormatPr defaultRowHeight="14.25"/>
  <cols>
    <col min="1" max="1" width="4.7109375" style="30" customWidth="1"/>
    <col min="2" max="2" width="35.85546875" style="28" customWidth="1"/>
    <col min="3" max="4" width="12.7109375" style="30" customWidth="1"/>
    <col min="5" max="5" width="16.7109375" style="40" customWidth="1"/>
    <col min="6" max="6" width="14.7109375" style="44" customWidth="1"/>
    <col min="7" max="7" width="14.7109375" style="40" customWidth="1"/>
    <col min="8" max="8" width="12.7109375" style="44" customWidth="1"/>
    <col min="9" max="9" width="39.140625" style="28" bestFit="1" customWidth="1"/>
    <col min="10" max="10" width="22.85546875" style="28" bestFit="1" customWidth="1"/>
    <col min="11" max="20" width="4.7109375" style="28" customWidth="1"/>
    <col min="21" max="16384" width="9.140625" style="28"/>
  </cols>
  <sheetData>
    <row r="1" spans="1:13" s="42" customFormat="1" ht="16.5" thickBot="1">
      <c r="A1" s="167" t="s">
        <v>119</v>
      </c>
      <c r="B1" s="167"/>
      <c r="C1" s="167"/>
      <c r="D1" s="167"/>
      <c r="E1" s="167"/>
      <c r="F1" s="167"/>
      <c r="G1" s="167"/>
      <c r="H1" s="167"/>
      <c r="I1" s="167"/>
      <c r="J1" s="167"/>
      <c r="K1" s="13"/>
      <c r="L1" s="14"/>
      <c r="M1" s="14"/>
    </row>
    <row r="2" spans="1:13" ht="45.75" thickBot="1">
      <c r="A2" s="15" t="s">
        <v>97</v>
      </c>
      <c r="B2" s="15" t="s">
        <v>79</v>
      </c>
      <c r="C2" s="43" t="s">
        <v>120</v>
      </c>
      <c r="D2" s="43" t="s">
        <v>121</v>
      </c>
      <c r="E2" s="43" t="s">
        <v>41</v>
      </c>
      <c r="F2" s="43" t="s">
        <v>42</v>
      </c>
      <c r="G2" s="43" t="s">
        <v>43</v>
      </c>
      <c r="H2" s="43" t="s">
        <v>44</v>
      </c>
      <c r="I2" s="17" t="s">
        <v>45</v>
      </c>
      <c r="J2" s="18" t="s">
        <v>46</v>
      </c>
    </row>
    <row r="3" spans="1:13">
      <c r="A3" s="21">
        <v>1</v>
      </c>
      <c r="B3" s="195" t="s">
        <v>122</v>
      </c>
      <c r="C3" s="105" t="s">
        <v>125</v>
      </c>
      <c r="D3" s="106" t="s">
        <v>126</v>
      </c>
      <c r="E3" s="80">
        <v>1590867.4201</v>
      </c>
      <c r="F3" s="81">
        <v>2801</v>
      </c>
      <c r="G3" s="80">
        <v>567.96409143163157</v>
      </c>
      <c r="H3" s="50">
        <v>1000</v>
      </c>
      <c r="I3" s="195" t="s">
        <v>128</v>
      </c>
      <c r="J3" s="82" t="s">
        <v>0</v>
      </c>
    </row>
    <row r="4" spans="1:13" ht="14.25" customHeight="1">
      <c r="A4" s="21">
        <v>2</v>
      </c>
      <c r="B4" s="195" t="s">
        <v>123</v>
      </c>
      <c r="C4" s="105" t="s">
        <v>125</v>
      </c>
      <c r="D4" s="106" t="s">
        <v>127</v>
      </c>
      <c r="E4" s="80">
        <v>1516403.09</v>
      </c>
      <c r="F4" s="81">
        <v>747</v>
      </c>
      <c r="G4" s="80">
        <v>2029.9907496653282</v>
      </c>
      <c r="H4" s="78">
        <v>1000</v>
      </c>
      <c r="I4" s="79" t="s">
        <v>129</v>
      </c>
      <c r="J4" s="82" t="s">
        <v>11</v>
      </c>
    </row>
    <row r="5" spans="1:13">
      <c r="A5" s="21">
        <v>3</v>
      </c>
      <c r="B5" s="212" t="s">
        <v>124</v>
      </c>
      <c r="C5" s="105" t="s">
        <v>125</v>
      </c>
      <c r="D5" s="106" t="s">
        <v>127</v>
      </c>
      <c r="E5" s="80">
        <v>367429.36</v>
      </c>
      <c r="F5" s="81">
        <v>679</v>
      </c>
      <c r="G5" s="80">
        <v>541.13307805596469</v>
      </c>
      <c r="H5" s="50">
        <v>1000</v>
      </c>
      <c r="I5" s="195" t="s">
        <v>130</v>
      </c>
      <c r="J5" s="82" t="s">
        <v>2</v>
      </c>
    </row>
    <row r="6" spans="1:13" ht="15.75" customHeight="1" thickBot="1">
      <c r="A6" s="168" t="s">
        <v>72</v>
      </c>
      <c r="B6" s="169"/>
      <c r="C6" s="107" t="s">
        <v>4</v>
      </c>
      <c r="D6" s="107" t="s">
        <v>4</v>
      </c>
      <c r="E6" s="94">
        <f>SUM(E3:E5)</f>
        <v>3474699.8700999999</v>
      </c>
      <c r="F6" s="95">
        <f>SUM(F3:F5)</f>
        <v>4227</v>
      </c>
      <c r="G6" s="107" t="s">
        <v>4</v>
      </c>
      <c r="H6" s="107" t="s">
        <v>4</v>
      </c>
      <c r="I6" s="107" t="s">
        <v>4</v>
      </c>
      <c r="J6" s="107" t="s">
        <v>4</v>
      </c>
    </row>
    <row r="7" spans="1:13">
      <c r="A7" s="171"/>
      <c r="B7" s="171"/>
      <c r="C7" s="171"/>
      <c r="D7" s="171"/>
      <c r="E7" s="171"/>
      <c r="F7" s="171"/>
      <c r="G7" s="171"/>
      <c r="H7" s="171"/>
    </row>
  </sheetData>
  <mergeCells count="3">
    <mergeCell ref="A1:J1"/>
    <mergeCell ref="A6:B6"/>
    <mergeCell ref="A7:H7"/>
  </mergeCells>
  <phoneticPr fontId="11" type="noConversion"/>
  <pageMargins left="0.75" right="0.75" top="1" bottom="1" header="0.5" footer="0.5"/>
  <pageSetup paperSize="9" scale="60" orientation="landscape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K28"/>
  <sheetViews>
    <sheetView zoomScale="85" workbookViewId="0">
      <selection activeCell="M44" sqref="M44"/>
    </sheetView>
  </sheetViews>
  <sheetFormatPr defaultRowHeight="14.25"/>
  <cols>
    <col min="1" max="1" width="4.5703125" style="5" customWidth="1"/>
    <col min="2" max="2" width="48.85546875" style="5" bestFit="1" customWidth="1"/>
    <col min="3" max="4" width="14.7109375" style="45" customWidth="1"/>
    <col min="5" max="8" width="12.7109375" style="5" customWidth="1"/>
    <col min="9" max="9" width="16.140625" style="5" bestFit="1" customWidth="1"/>
    <col min="10" max="10" width="18.28515625" style="5" customWidth="1"/>
    <col min="11" max="11" width="24" style="5" customWidth="1"/>
    <col min="12" max="16384" width="9.140625" style="5"/>
  </cols>
  <sheetData>
    <row r="1" spans="1:11" s="11" customFormat="1" ht="16.5" thickBot="1">
      <c r="A1" s="183" t="s">
        <v>131</v>
      </c>
      <c r="B1" s="183"/>
      <c r="C1" s="183"/>
      <c r="D1" s="183"/>
      <c r="E1" s="183"/>
      <c r="F1" s="183"/>
      <c r="G1" s="183"/>
      <c r="H1" s="183"/>
      <c r="I1" s="183"/>
      <c r="J1" s="183"/>
    </row>
    <row r="2" spans="1:11" customFormat="1" ht="15.75" customHeight="1" thickBot="1">
      <c r="A2" s="174" t="s">
        <v>39</v>
      </c>
      <c r="B2" s="98"/>
      <c r="C2" s="99"/>
      <c r="D2" s="100"/>
      <c r="E2" s="176" t="s">
        <v>132</v>
      </c>
      <c r="F2" s="176"/>
      <c r="G2" s="176"/>
      <c r="H2" s="176"/>
      <c r="I2" s="176"/>
      <c r="J2" s="176"/>
      <c r="K2" s="176"/>
    </row>
    <row r="3" spans="1:11" customFormat="1" ht="64.5" thickBot="1">
      <c r="A3" s="175"/>
      <c r="B3" s="197" t="s">
        <v>79</v>
      </c>
      <c r="C3" s="198" t="s">
        <v>80</v>
      </c>
      <c r="D3" s="198" t="s">
        <v>81</v>
      </c>
      <c r="E3" s="17" t="s">
        <v>83</v>
      </c>
      <c r="F3" s="17" t="s">
        <v>86</v>
      </c>
      <c r="G3" s="17" t="s">
        <v>84</v>
      </c>
      <c r="H3" s="17" t="s">
        <v>85</v>
      </c>
      <c r="I3" s="17" t="s">
        <v>87</v>
      </c>
      <c r="J3" s="18" t="s">
        <v>88</v>
      </c>
      <c r="K3" s="199" t="s">
        <v>89</v>
      </c>
    </row>
    <row r="4" spans="1:11" customFormat="1" collapsed="1">
      <c r="A4" s="21">
        <v>1</v>
      </c>
      <c r="B4" s="26" t="s">
        <v>133</v>
      </c>
      <c r="C4" s="101">
        <v>38441</v>
      </c>
      <c r="D4" s="101">
        <v>38625</v>
      </c>
      <c r="E4" s="96">
        <v>-4.1045230417711909E-2</v>
      </c>
      <c r="F4" s="96">
        <v>-5.2638852605786934E-2</v>
      </c>
      <c r="G4" s="96">
        <v>-0.11911153698102817</v>
      </c>
      <c r="H4" s="96">
        <v>-0.2397356477843039</v>
      </c>
      <c r="I4" s="96">
        <v>-4.923790759729274E-2</v>
      </c>
      <c r="J4" s="102">
        <v>-0.45886692194403467</v>
      </c>
      <c r="K4" s="156">
        <v>-4.7639462321470205E-2</v>
      </c>
    </row>
    <row r="5" spans="1:11" customFormat="1" collapsed="1">
      <c r="A5" s="21">
        <v>2</v>
      </c>
      <c r="B5" s="195" t="s">
        <v>122</v>
      </c>
      <c r="C5" s="101">
        <v>39048</v>
      </c>
      <c r="D5" s="101">
        <v>39140</v>
      </c>
      <c r="E5" s="96">
        <v>6.1575261941717141E-2</v>
      </c>
      <c r="F5" s="96">
        <v>0.1554396436448735</v>
      </c>
      <c r="G5" s="96">
        <v>0.32090448493729462</v>
      </c>
      <c r="H5" s="96">
        <v>0.19099904739773876</v>
      </c>
      <c r="I5" s="96">
        <v>0.25211721863808312</v>
      </c>
      <c r="J5" s="102">
        <v>-0.43203590856838714</v>
      </c>
      <c r="K5" s="157">
        <v>-4.9383866972006474E-2</v>
      </c>
    </row>
    <row r="6" spans="1:11" customFormat="1">
      <c r="A6" s="21">
        <v>3</v>
      </c>
      <c r="B6" s="195" t="s">
        <v>123</v>
      </c>
      <c r="C6" s="101">
        <v>39100</v>
      </c>
      <c r="D6" s="101">
        <v>39268</v>
      </c>
      <c r="E6" s="96">
        <v>-5.3715389495497035E-2</v>
      </c>
      <c r="F6" s="96">
        <v>-4.3229825779965259E-2</v>
      </c>
      <c r="G6" s="96">
        <v>5.907292861199176E-3</v>
      </c>
      <c r="H6" s="96">
        <v>0.12979003663016386</v>
      </c>
      <c r="I6" s="96">
        <v>-2.4190941263640742E-2</v>
      </c>
      <c r="J6" s="102">
        <v>1.0299907496654743</v>
      </c>
      <c r="K6" s="157">
        <v>6.7631067935471245E-2</v>
      </c>
    </row>
    <row r="7" spans="1:11" ht="15.75" thickBot="1">
      <c r="A7" s="140"/>
      <c r="B7" s="145" t="s">
        <v>93</v>
      </c>
      <c r="C7" s="146" t="s">
        <v>4</v>
      </c>
      <c r="D7" s="146" t="s">
        <v>4</v>
      </c>
      <c r="E7" s="147">
        <f>AVERAGE(E4:E6)</f>
        <v>-1.1061785990497267E-2</v>
      </c>
      <c r="F7" s="147">
        <f>AVERAGE(F4:F6)</f>
        <v>1.9856988419707105E-2</v>
      </c>
      <c r="G7" s="147">
        <f>AVERAGE(G4:G6)</f>
        <v>6.9233413605821872E-2</v>
      </c>
      <c r="H7" s="147">
        <f>AVERAGE(H4:H6)</f>
        <v>2.7017812081199577E-2</v>
      </c>
      <c r="I7" s="147">
        <f>AVERAGE(I4:I6)</f>
        <v>5.9562789925716543E-2</v>
      </c>
      <c r="J7" s="146" t="s">
        <v>4</v>
      </c>
      <c r="K7" s="146" t="s">
        <v>4</v>
      </c>
    </row>
    <row r="8" spans="1:11">
      <c r="A8" s="184" t="s">
        <v>94</v>
      </c>
      <c r="B8" s="184"/>
      <c r="C8" s="184"/>
      <c r="D8" s="184"/>
      <c r="E8" s="184"/>
      <c r="F8" s="184"/>
      <c r="G8" s="184"/>
      <c r="H8" s="184"/>
      <c r="I8" s="184"/>
      <c r="J8" s="184"/>
      <c r="K8" s="184"/>
    </row>
    <row r="9" spans="1:11" ht="15" thickBot="1">
      <c r="A9" s="182"/>
      <c r="B9" s="182"/>
      <c r="C9" s="182"/>
      <c r="D9" s="182"/>
      <c r="E9" s="182"/>
      <c r="F9" s="182"/>
      <c r="G9" s="182"/>
      <c r="H9" s="182"/>
      <c r="I9" s="182"/>
      <c r="J9" s="182"/>
      <c r="K9" s="182"/>
    </row>
    <row r="10" spans="1:11">
      <c r="B10" s="28"/>
      <c r="C10" s="29"/>
      <c r="D10" s="29"/>
      <c r="E10" s="28"/>
      <c r="F10" s="28"/>
      <c r="G10" s="28"/>
      <c r="H10" s="28"/>
      <c r="I10" s="28"/>
    </row>
    <row r="11" spans="1:11">
      <c r="B11" s="28"/>
      <c r="C11" s="29"/>
      <c r="D11" s="29"/>
      <c r="E11" s="112"/>
      <c r="F11" s="28"/>
      <c r="G11" s="28"/>
      <c r="H11" s="28"/>
      <c r="I11" s="28"/>
    </row>
    <row r="12" spans="1:11">
      <c r="B12" s="28"/>
      <c r="C12" s="29"/>
      <c r="D12" s="29"/>
      <c r="E12" s="28"/>
      <c r="F12" s="28"/>
      <c r="G12" s="28"/>
      <c r="H12" s="28"/>
      <c r="I12" s="28"/>
    </row>
    <row r="13" spans="1:11">
      <c r="B13" s="28"/>
      <c r="C13" s="29"/>
      <c r="D13" s="29"/>
      <c r="E13" s="28"/>
      <c r="F13" s="28"/>
      <c r="G13" s="28"/>
      <c r="H13" s="28"/>
      <c r="I13" s="28"/>
    </row>
    <row r="14" spans="1:11">
      <c r="B14" s="28"/>
      <c r="C14" s="29"/>
      <c r="D14" s="29"/>
      <c r="E14" s="28"/>
      <c r="F14" s="28"/>
      <c r="G14" s="28"/>
      <c r="H14" s="28"/>
      <c r="I14" s="28"/>
    </row>
    <row r="15" spans="1:11">
      <c r="B15" s="28"/>
      <c r="C15" s="29"/>
      <c r="D15" s="29"/>
      <c r="E15" s="28"/>
      <c r="F15" s="28"/>
      <c r="G15" s="28"/>
      <c r="H15" s="28"/>
      <c r="I15" s="28"/>
    </row>
    <row r="16" spans="1:11">
      <c r="B16" s="28"/>
      <c r="C16" s="29"/>
      <c r="D16" s="29"/>
      <c r="E16" s="28"/>
      <c r="F16" s="28"/>
      <c r="G16" s="28"/>
      <c r="H16" s="28"/>
      <c r="I16" s="28"/>
    </row>
    <row r="17" spans="2:9">
      <c r="B17" s="28"/>
      <c r="C17" s="29"/>
      <c r="D17" s="29"/>
      <c r="E17" s="28"/>
      <c r="F17" s="28"/>
      <c r="G17" s="28"/>
      <c r="H17" s="28"/>
      <c r="I17" s="28"/>
    </row>
    <row r="21" spans="2:9">
      <c r="C21" s="5"/>
    </row>
    <row r="22" spans="2:9">
      <c r="C22" s="5"/>
    </row>
    <row r="23" spans="2:9">
      <c r="C23" s="5"/>
    </row>
    <row r="24" spans="2:9">
      <c r="C24" s="5"/>
    </row>
    <row r="25" spans="2:9">
      <c r="C25" s="5"/>
    </row>
    <row r="26" spans="2:9">
      <c r="C26" s="5"/>
    </row>
    <row r="27" spans="2:9">
      <c r="C27" s="5"/>
    </row>
    <row r="28" spans="2:9">
      <c r="C28" s="5"/>
    </row>
  </sheetData>
  <mergeCells count="5">
    <mergeCell ref="A9:K9"/>
    <mergeCell ref="A2:A3"/>
    <mergeCell ref="A1:J1"/>
    <mergeCell ref="E2:K2"/>
    <mergeCell ref="A8:K8"/>
  </mergeCells>
  <phoneticPr fontId="11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K38"/>
  <sheetViews>
    <sheetView zoomScale="85" workbookViewId="0">
      <selection activeCell="I44" sqref="I44"/>
    </sheetView>
  </sheetViews>
  <sheetFormatPr defaultRowHeight="14.25"/>
  <cols>
    <col min="1" max="1" width="4.140625" style="22" customWidth="1"/>
    <col min="2" max="2" width="50.7109375" style="22" customWidth="1"/>
    <col min="3" max="3" width="24.7109375" style="22" customWidth="1"/>
    <col min="4" max="4" width="24.7109375" style="23" customWidth="1"/>
    <col min="5" max="7" width="24.7109375" style="22" customWidth="1"/>
    <col min="8" max="16384" width="9.140625" style="22"/>
  </cols>
  <sheetData>
    <row r="1" spans="1:11" s="30" customFormat="1" ht="16.5" thickBot="1">
      <c r="A1" s="179" t="s">
        <v>134</v>
      </c>
      <c r="B1" s="179"/>
      <c r="C1" s="179"/>
      <c r="D1" s="179"/>
      <c r="E1" s="179"/>
      <c r="F1" s="179"/>
      <c r="G1" s="179"/>
    </row>
    <row r="2" spans="1:11" s="30" customFormat="1" ht="15.75" customHeight="1" thickBot="1">
      <c r="A2" s="174" t="s">
        <v>97</v>
      </c>
      <c r="B2" s="86"/>
      <c r="C2" s="180" t="s">
        <v>98</v>
      </c>
      <c r="D2" s="181"/>
      <c r="E2" s="180" t="s">
        <v>99</v>
      </c>
      <c r="F2" s="181"/>
      <c r="G2" s="87"/>
    </row>
    <row r="3" spans="1:11" s="30" customFormat="1" ht="45.75" thickBot="1">
      <c r="A3" s="175"/>
      <c r="B3" s="34" t="s">
        <v>79</v>
      </c>
      <c r="C3" s="34" t="s">
        <v>100</v>
      </c>
      <c r="D3" s="34" t="s">
        <v>101</v>
      </c>
      <c r="E3" s="34" t="s">
        <v>102</v>
      </c>
      <c r="F3" s="34" t="s">
        <v>101</v>
      </c>
      <c r="G3" s="35" t="s">
        <v>135</v>
      </c>
    </row>
    <row r="4" spans="1:11" s="30" customFormat="1">
      <c r="A4" s="21">
        <v>1</v>
      </c>
      <c r="B4" s="36" t="s">
        <v>122</v>
      </c>
      <c r="C4" s="37">
        <v>92.276149999999902</v>
      </c>
      <c r="D4" s="96">
        <v>6.1575261941731699E-2</v>
      </c>
      <c r="E4" s="38">
        <v>0</v>
      </c>
      <c r="F4" s="96">
        <v>0</v>
      </c>
      <c r="G4" s="39">
        <v>0</v>
      </c>
    </row>
    <row r="5" spans="1:11" s="30" customFormat="1">
      <c r="A5" s="21">
        <v>2</v>
      </c>
      <c r="B5" s="26" t="s">
        <v>133</v>
      </c>
      <c r="C5" s="37">
        <v>-15.726730000000039</v>
      </c>
      <c r="D5" s="96">
        <v>-4.1045230417713151E-2</v>
      </c>
      <c r="E5" s="38">
        <v>0</v>
      </c>
      <c r="F5" s="96">
        <v>0</v>
      </c>
      <c r="G5" s="39">
        <v>0</v>
      </c>
    </row>
    <row r="6" spans="1:11" s="30" customFormat="1">
      <c r="A6" s="21">
        <v>3</v>
      </c>
      <c r="B6" s="195" t="s">
        <v>123</v>
      </c>
      <c r="C6" s="37">
        <v>-86.077889999999897</v>
      </c>
      <c r="D6" s="96">
        <v>-5.3715389495605684E-2</v>
      </c>
      <c r="E6" s="38">
        <v>0</v>
      </c>
      <c r="F6" s="96">
        <v>0</v>
      </c>
      <c r="G6" s="39">
        <v>0</v>
      </c>
    </row>
    <row r="7" spans="1:11" s="30" customFormat="1" ht="15.75" thickBot="1">
      <c r="A7" s="108"/>
      <c r="B7" s="88" t="s">
        <v>72</v>
      </c>
      <c r="C7" s="109">
        <v>-9.5284700000000413</v>
      </c>
      <c r="D7" s="93">
        <v>-2.7347432687854683E-3</v>
      </c>
      <c r="E7" s="90">
        <v>0</v>
      </c>
      <c r="F7" s="93">
        <v>0</v>
      </c>
      <c r="G7" s="91">
        <v>0</v>
      </c>
    </row>
    <row r="8" spans="1:11" s="30" customFormat="1" ht="15" customHeight="1" thickBot="1">
      <c r="A8" s="182"/>
      <c r="B8" s="182"/>
      <c r="C8" s="182"/>
      <c r="D8" s="182"/>
      <c r="E8" s="182"/>
      <c r="F8" s="182"/>
      <c r="G8" s="182"/>
      <c r="H8" s="7"/>
      <c r="I8" s="7"/>
      <c r="J8" s="7"/>
      <c r="K8" s="7"/>
    </row>
    <row r="9" spans="1:11" s="30" customFormat="1">
      <c r="D9" s="40"/>
    </row>
    <row r="10" spans="1:11" s="30" customFormat="1">
      <c r="D10" s="40"/>
    </row>
    <row r="11" spans="1:11" s="30" customFormat="1">
      <c r="D11" s="40"/>
    </row>
    <row r="12" spans="1:11" s="30" customFormat="1">
      <c r="D12" s="40"/>
    </row>
    <row r="13" spans="1:11" s="30" customFormat="1">
      <c r="D13" s="40"/>
    </row>
    <row r="14" spans="1:11" s="30" customFormat="1">
      <c r="D14" s="40"/>
    </row>
    <row r="15" spans="1:11" s="30" customFormat="1">
      <c r="D15" s="40"/>
    </row>
    <row r="16" spans="1:11" s="30" customFormat="1">
      <c r="D16" s="40"/>
    </row>
    <row r="17" spans="4:9" s="30" customFormat="1">
      <c r="D17" s="40"/>
    </row>
    <row r="18" spans="4:9" s="30" customFormat="1">
      <c r="D18" s="40"/>
    </row>
    <row r="19" spans="4:9" s="30" customFormat="1">
      <c r="D19" s="40"/>
    </row>
    <row r="20" spans="4:9" s="30" customFormat="1">
      <c r="D20" s="40"/>
    </row>
    <row r="21" spans="4:9" s="30" customFormat="1">
      <c r="D21" s="40"/>
    </row>
    <row r="22" spans="4:9" s="30" customFormat="1">
      <c r="D22" s="40"/>
    </row>
    <row r="23" spans="4:9" s="30" customFormat="1">
      <c r="D23" s="40"/>
    </row>
    <row r="24" spans="4:9" s="30" customFormat="1">
      <c r="D24" s="40"/>
    </row>
    <row r="25" spans="4:9" s="30" customFormat="1">
      <c r="D25" s="40"/>
    </row>
    <row r="26" spans="4:9" s="30" customFormat="1">
      <c r="D26" s="40"/>
    </row>
    <row r="27" spans="4:9" s="30" customFormat="1">
      <c r="D27" s="40"/>
    </row>
    <row r="28" spans="4:9" s="30" customFormat="1">
      <c r="D28" s="40"/>
    </row>
    <row r="29" spans="4:9" s="30" customFormat="1"/>
    <row r="30" spans="4:9" s="30" customFormat="1"/>
    <row r="31" spans="4:9" s="30" customFormat="1">
      <c r="H31" s="22"/>
      <c r="I31" s="22"/>
    </row>
    <row r="34" spans="1:5" ht="30.75" thickBot="1">
      <c r="B34" s="41" t="s">
        <v>79</v>
      </c>
      <c r="C34" s="34" t="s">
        <v>136</v>
      </c>
      <c r="D34" s="34" t="s">
        <v>137</v>
      </c>
      <c r="E34" s="35" t="s">
        <v>138</v>
      </c>
    </row>
    <row r="35" spans="1:5">
      <c r="A35" s="22">
        <v>1</v>
      </c>
      <c r="B35" s="36" t="str">
        <f t="shared" ref="B35:D36" si="0">B4</f>
        <v>ТАSК Ukrainskyi Kapital</v>
      </c>
      <c r="C35" s="113">
        <f t="shared" si="0"/>
        <v>92.276149999999902</v>
      </c>
      <c r="D35" s="96">
        <f t="shared" si="0"/>
        <v>6.1575261941731699E-2</v>
      </c>
      <c r="E35" s="114">
        <f>G4</f>
        <v>0</v>
      </c>
    </row>
    <row r="36" spans="1:5">
      <c r="A36" s="22">
        <v>2</v>
      </c>
      <c r="B36" s="36" t="str">
        <f t="shared" si="0"/>
        <v>Оptimum</v>
      </c>
      <c r="C36" s="113">
        <f t="shared" si="0"/>
        <v>-15.726730000000039</v>
      </c>
      <c r="D36" s="96">
        <f t="shared" si="0"/>
        <v>-4.1045230417713151E-2</v>
      </c>
      <c r="E36" s="114">
        <f>G5</f>
        <v>0</v>
      </c>
    </row>
    <row r="37" spans="1:5">
      <c r="A37" s="22">
        <v>3</v>
      </c>
      <c r="B37" s="36" t="str">
        <f>B6</f>
        <v>Zbalansovanyi Fond "Parytet"</v>
      </c>
      <c r="C37" s="113">
        <f>C6</f>
        <v>-86.077889999999897</v>
      </c>
      <c r="D37" s="96">
        <f>D6</f>
        <v>-5.3715389495605684E-2</v>
      </c>
      <c r="E37" s="114">
        <f>G6</f>
        <v>0</v>
      </c>
    </row>
    <row r="38" spans="1:5">
      <c r="B38" s="36"/>
      <c r="C38" s="113"/>
      <c r="D38" s="96"/>
      <c r="E38" s="114"/>
    </row>
  </sheetData>
  <mergeCells count="5">
    <mergeCell ref="A8:G8"/>
    <mergeCell ref="A2:A3"/>
    <mergeCell ref="A1:G1"/>
    <mergeCell ref="C2:D2"/>
    <mergeCell ref="E2:F2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D24"/>
  <sheetViews>
    <sheetView zoomScale="85" workbookViewId="0">
      <selection activeCell="S52" sqref="S52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3" t="s">
        <v>79</v>
      </c>
      <c r="B1" s="64" t="s">
        <v>111</v>
      </c>
      <c r="C1" s="10"/>
      <c r="D1" s="10"/>
    </row>
    <row r="2" spans="1:4" ht="14.25">
      <c r="A2" s="141" t="s">
        <v>123</v>
      </c>
      <c r="B2" s="133">
        <v>-5.3715389495497035E-2</v>
      </c>
      <c r="C2" s="10"/>
      <c r="D2" s="10"/>
    </row>
    <row r="3" spans="1:4" ht="14.25">
      <c r="A3" s="71" t="s">
        <v>139</v>
      </c>
      <c r="B3" s="133">
        <v>-4.1045230417711909E-2</v>
      </c>
      <c r="C3" s="10"/>
      <c r="D3" s="10"/>
    </row>
    <row r="4" spans="1:4" ht="14.25">
      <c r="A4" s="26" t="s">
        <v>122</v>
      </c>
      <c r="B4" s="133">
        <v>6.1575261941717141E-2</v>
      </c>
      <c r="C4" s="10"/>
      <c r="D4" s="10"/>
    </row>
    <row r="5" spans="1:4" ht="14.25">
      <c r="A5" s="26" t="s">
        <v>114</v>
      </c>
      <c r="B5" s="134">
        <v>-1.1061785990497267E-2</v>
      </c>
      <c r="C5" s="10"/>
      <c r="D5" s="10"/>
    </row>
    <row r="6" spans="1:4" ht="14.25">
      <c r="A6" s="141" t="s">
        <v>17</v>
      </c>
      <c r="B6" s="134">
        <v>8.7559386371054426E-2</v>
      </c>
      <c r="C6" s="10"/>
      <c r="D6" s="10"/>
    </row>
    <row r="7" spans="1:4" ht="14.25">
      <c r="A7" s="141" t="s">
        <v>16</v>
      </c>
      <c r="B7" s="134">
        <v>0.32744428267443149</v>
      </c>
      <c r="C7" s="10"/>
      <c r="D7" s="10"/>
    </row>
    <row r="8" spans="1:4" ht="14.25">
      <c r="A8" s="141" t="s">
        <v>115</v>
      </c>
      <c r="B8" s="134">
        <v>-2.3941578379274908E-2</v>
      </c>
      <c r="C8" s="10"/>
      <c r="D8" s="10"/>
    </row>
    <row r="9" spans="1:4" ht="14.25">
      <c r="A9" s="141" t="s">
        <v>116</v>
      </c>
      <c r="B9" s="134">
        <v>-3.9680034974699518E-3</v>
      </c>
      <c r="C9" s="10"/>
      <c r="D9" s="10"/>
    </row>
    <row r="10" spans="1:4" ht="14.25">
      <c r="A10" s="141" t="s">
        <v>117</v>
      </c>
      <c r="B10" s="134">
        <v>1.0739726027397261E-2</v>
      </c>
      <c r="C10" s="10"/>
      <c r="D10" s="10"/>
    </row>
    <row r="11" spans="1:4" ht="15" thickBot="1">
      <c r="A11" s="211" t="s">
        <v>118</v>
      </c>
      <c r="B11" s="135">
        <v>-1.2752083899278843E-2</v>
      </c>
      <c r="C11" s="10"/>
      <c r="D11" s="10"/>
    </row>
    <row r="12" spans="1:4">
      <c r="B12" s="10"/>
      <c r="C12" s="10"/>
      <c r="D12" s="10"/>
    </row>
    <row r="13" spans="1:4" ht="14.25">
      <c r="A13" s="52"/>
      <c r="B13" s="53"/>
      <c r="C13" s="10"/>
      <c r="D13" s="10"/>
    </row>
    <row r="14" spans="1:4" ht="14.25">
      <c r="A14" s="52"/>
      <c r="B14" s="53"/>
      <c r="C14" s="10"/>
      <c r="D14" s="10"/>
    </row>
    <row r="15" spans="1:4" ht="14.25">
      <c r="A15" s="52"/>
      <c r="B15" s="53"/>
      <c r="C15" s="10"/>
      <c r="D15" s="10"/>
    </row>
    <row r="16" spans="1:4" ht="14.25">
      <c r="A16" s="52"/>
      <c r="B16" s="53"/>
      <c r="C16" s="10"/>
      <c r="D16" s="10"/>
    </row>
    <row r="17" spans="1:4" ht="14.25">
      <c r="A17" s="52"/>
      <c r="B17" s="53"/>
      <c r="C17" s="10"/>
      <c r="D17" s="10"/>
    </row>
    <row r="18" spans="1:4">
      <c r="B18" s="10"/>
    </row>
    <row r="22" spans="1:4">
      <c r="A22" s="7"/>
      <c r="B22" s="8"/>
    </row>
    <row r="23" spans="1:4">
      <c r="B23" s="8"/>
    </row>
    <row r="24" spans="1:4">
      <c r="B24" s="8"/>
    </row>
  </sheetData>
  <autoFilter ref="A1:B1"/>
  <phoneticPr fontId="11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інд+дох</vt:lpstr>
      <vt:lpstr>В_ВЧА</vt:lpstr>
      <vt:lpstr>В_дох</vt:lpstr>
      <vt:lpstr>В_динаміка ВЧА</vt:lpstr>
      <vt:lpstr>В_діаграма(дох)</vt:lpstr>
      <vt:lpstr>І_ВЧА</vt:lpstr>
      <vt:lpstr>І_дох</vt:lpstr>
      <vt:lpstr>І_динаміка ВЧА</vt:lpstr>
      <vt:lpstr>І_діаграма(дох)</vt:lpstr>
      <vt:lpstr>3_ВЧА</vt:lpstr>
      <vt:lpstr>З_дох</vt:lpstr>
      <vt:lpstr>3_динаміка ВЧА</vt:lpstr>
      <vt:lpstr>З_діаграма(дох)</vt:lpstr>
    </vt:vector>
  </TitlesOfParts>
  <Company>UAIB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Admin</cp:lastModifiedBy>
  <dcterms:created xsi:type="dcterms:W3CDTF">2010-05-19T12:57:40Z</dcterms:created>
  <dcterms:modified xsi:type="dcterms:W3CDTF">2018-05-23T02:43:14Z</dcterms:modified>
</cp:coreProperties>
</file>