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ВЧА'!$B$34:$E$34</definedName>
    <definedName name="_xlnm._FilterDatabase" localSheetId="1" hidden="1">В_ВЧА!#REF!</definedName>
    <definedName name="_xlnm._FilterDatabase" localSheetId="3" hidden="1">'В_динаміка ВЧА'!$B$3:$G$19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ВЧА'!$B$34:$E$34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60" i="14"/>
  <c r="E61"/>
  <c r="E62"/>
  <c r="E63"/>
  <c r="D60"/>
  <c r="D61"/>
  <c r="D62"/>
  <c r="D63"/>
  <c r="C60"/>
  <c r="C61"/>
  <c r="C62"/>
  <c r="C63"/>
  <c r="B60"/>
  <c r="B61"/>
  <c r="B62"/>
  <c r="B63"/>
  <c r="E64"/>
  <c r="D64"/>
  <c r="C64"/>
  <c r="B64"/>
  <c r="C55"/>
  <c r="C56"/>
  <c r="C57"/>
  <c r="C58"/>
  <c r="C59"/>
  <c r="C65"/>
  <c r="E37" i="17"/>
  <c r="D37"/>
  <c r="C37"/>
  <c r="B37"/>
  <c r="B36"/>
  <c r="E36"/>
  <c r="D36"/>
  <c r="C36"/>
  <c r="E59" i="14"/>
  <c r="E58"/>
  <c r="E57"/>
  <c r="E56"/>
  <c r="E55"/>
  <c r="D59"/>
  <c r="D58"/>
  <c r="D57"/>
  <c r="D56"/>
  <c r="D55"/>
  <c r="B59"/>
  <c r="B58"/>
  <c r="B57"/>
  <c r="B56"/>
  <c r="B55"/>
  <c r="C32" i="12"/>
  <c r="C31"/>
  <c r="C30"/>
  <c r="C29"/>
  <c r="C28"/>
  <c r="C27"/>
  <c r="C26"/>
  <c r="C25"/>
  <c r="C24"/>
  <c r="B32"/>
  <c r="B31"/>
  <c r="B30"/>
  <c r="B29"/>
  <c r="B28"/>
  <c r="B27"/>
  <c r="B26"/>
  <c r="B25"/>
  <c r="B24"/>
  <c r="C23"/>
  <c r="B23"/>
  <c r="E36" i="20"/>
  <c r="D36"/>
  <c r="C36"/>
  <c r="B36"/>
  <c r="E35"/>
  <c r="D35"/>
  <c r="C35"/>
  <c r="B35"/>
  <c r="I6" i="24"/>
  <c r="H6"/>
  <c r="G6"/>
  <c r="F6"/>
  <c r="E6"/>
  <c r="E35" i="17"/>
  <c r="D35"/>
  <c r="C35"/>
  <c r="B35"/>
  <c r="I7" i="16"/>
  <c r="H7"/>
  <c r="G7"/>
  <c r="F7"/>
  <c r="E7"/>
  <c r="E6" i="22"/>
  <c r="I20" i="21"/>
  <c r="H20"/>
  <c r="G20"/>
  <c r="F20"/>
  <c r="E20"/>
  <c r="E65" i="14"/>
  <c r="E66" s="1"/>
  <c r="C66"/>
  <c r="C19" i="12"/>
  <c r="C22" s="1"/>
  <c r="D22" s="1"/>
  <c r="D24"/>
  <c r="D25"/>
  <c r="D26"/>
  <c r="D27"/>
  <c r="D28"/>
  <c r="D29"/>
  <c r="D30"/>
  <c r="D31"/>
  <c r="D32"/>
  <c r="D23"/>
  <c r="F5" i="23"/>
  <c r="E5"/>
  <c r="F6" i="22"/>
  <c r="D19" i="12"/>
</calcChain>
</file>

<file path=xl/sharedStrings.xml><?xml version="1.0" encoding="utf-8"?>
<sst xmlns="http://schemas.openxmlformats.org/spreadsheetml/2006/main" count="342" uniqueCount="145">
  <si>
    <t>н.д.</t>
  </si>
  <si>
    <t>http://www.task.ua/</t>
  </si>
  <si>
    <t>http://univer.ua/</t>
  </si>
  <si>
    <t>http://www.sem.biz.ua/</t>
  </si>
  <si>
    <t>http://otpcapital.com.ua/</t>
  </si>
  <si>
    <t>х</t>
  </si>
  <si>
    <t>http://www.altus.ua/</t>
  </si>
  <si>
    <t>http://www.vseswit.com.ua/</t>
  </si>
  <si>
    <t>http://www.kinto.com/</t>
  </si>
  <si>
    <t>http://bonum-group.com/</t>
  </si>
  <si>
    <t>http://www.am.eavex.com.ua/</t>
  </si>
  <si>
    <t>http://am.artcapital.ua/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</si>
  <si>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</si>
  <si>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</si>
  <si>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</si>
  <si>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</si>
  <si>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</si>
  <si>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</si>
  <si>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</si>
  <si>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February</t>
  </si>
  <si>
    <t>March</t>
  </si>
  <si>
    <t>YTD 2019</t>
  </si>
  <si>
    <t>Index</t>
  </si>
  <si>
    <t>Monthly change</t>
  </si>
  <si>
    <t>YTD change</t>
  </si>
  <si>
    <t>WIG20 (Poland)</t>
  </si>
  <si>
    <t>NIKKEI 225 (Japan)</t>
  </si>
  <si>
    <t>DJIA (USA)</t>
  </si>
  <si>
    <t>DAX (Germany)</t>
  </si>
  <si>
    <t>ММВБ (MICEX) (Russia)</t>
  </si>
  <si>
    <t>РТС (RTSI) (Russia)</t>
  </si>
  <si>
    <t>HANG SENG (Hong Kong)</t>
  </si>
  <si>
    <t>S&amp;P 500 (USA)</t>
  </si>
  <si>
    <t>CAC 40 (France)</t>
  </si>
  <si>
    <t>FTSE 100 ( Great Britain)</t>
  </si>
  <si>
    <t>SHANGHAI SE COMPOSITE (China)</t>
  </si>
  <si>
    <t>Open-Ended Funds. Ranking by NAV</t>
  </si>
  <si>
    <t>No.</t>
  </si>
  <si>
    <t>Fund*</t>
  </si>
  <si>
    <t>NAV, UAH</t>
  </si>
  <si>
    <t>Number of IC in circulation, pcs.</t>
  </si>
  <si>
    <t>NAV per one IC, UAH</t>
  </si>
  <si>
    <t>IC nominal, UAH</t>
  </si>
  <si>
    <t>AMC</t>
  </si>
  <si>
    <t>AMC official site</t>
  </si>
  <si>
    <t>КІNТО-Klasychnyi</t>
  </si>
  <si>
    <t>ОТP Fond Aktsii</t>
  </si>
  <si>
    <t>UNIVER.UA/Myhailo Hrushevskyi: Fond Derzhavnykh Paperiv</t>
  </si>
  <si>
    <t>КІNTO-Ekviti</t>
  </si>
  <si>
    <t>Sofiivskyi</t>
  </si>
  <si>
    <t>ОТP Klasychnyi</t>
  </si>
  <si>
    <t>Altus – Depozyt</t>
  </si>
  <si>
    <t>Altus – Zbalansovanyi</t>
  </si>
  <si>
    <t>KINTO-Kaznacheiskyi</t>
  </si>
  <si>
    <t>UNIVER.UA/Volodymyr Velykyi: Fond Zbalansovanyi</t>
  </si>
  <si>
    <t>VSI</t>
  </si>
  <si>
    <t>UNIVER.UA/Iaroslav Mudryi: Fond Aktsii</t>
  </si>
  <si>
    <t>ТАSK Resurs</t>
  </si>
  <si>
    <t>UNIVER.UA/Taras Shevchenko: Fond Zaoshchadzhen</t>
  </si>
  <si>
    <t>Nadbannia</t>
  </si>
  <si>
    <t>Bonum Optimum</t>
  </si>
  <si>
    <t>Total</t>
  </si>
  <si>
    <t>PrJSC “KINTO”</t>
  </si>
  <si>
    <t>LLC AMC "OTP Kapital"</t>
  </si>
  <si>
    <t>LLC AMC “Univer Menedzhment”</t>
  </si>
  <si>
    <t>LLC AMC  "IVEKS ESSET MENEDZHMENT"</t>
  </si>
  <si>
    <t>LLC AMC "Altus Assets Activitis"</t>
  </si>
  <si>
    <t>LLC AMC "Altus Essets Activitis"</t>
  </si>
  <si>
    <t>LLC AMC "Vsesvit"</t>
  </si>
  <si>
    <t>LLC AMC "TASK-Invest"</t>
  </si>
  <si>
    <t xml:space="preserve"> LLC AMC “ART-KAPITAL Menedzhment”</t>
  </si>
  <si>
    <t>LLC AMC "Bonum Grup"</t>
  </si>
  <si>
    <t>* All funds are diversified unit funds.</t>
  </si>
  <si>
    <t>Others</t>
  </si>
  <si>
    <t>Rates of Return of Open-Ended CII. Sorting by Date of Reaching Compliance with Standards</t>
  </si>
  <si>
    <t>Rates of Return of Investment Certificates</t>
  </si>
  <si>
    <t xml:space="preserve">6 months  </t>
  </si>
  <si>
    <t>1 year</t>
  </si>
  <si>
    <t>Since fund's inception</t>
  </si>
  <si>
    <t>Since fund's inception, % per annum (average)*</t>
  </si>
  <si>
    <t xml:space="preserve">1 month </t>
  </si>
  <si>
    <t>3 months  (YTD)</t>
  </si>
  <si>
    <t>Fund</t>
  </si>
  <si>
    <t>Registration date</t>
  </si>
  <si>
    <t>Date of reaching compliance with standards</t>
  </si>
  <si>
    <t>no data</t>
  </si>
  <si>
    <t>КІNТО-Еkviti</t>
  </si>
  <si>
    <t xml:space="preserve">UNIVER.UA/Myhailo Hrushevskyi: Fond Derzhavnykh Paperiv   </t>
  </si>
  <si>
    <t>KINTO-Kaznacheyskyi</t>
  </si>
  <si>
    <t>Average</t>
  </si>
  <si>
    <t>*The indicator "since the fund's inception, % per annum (average)" is calculated based on compound interest formula.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</si>
  <si>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</si>
  <si>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</si>
  <si>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</si>
  <si>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</si>
  <si>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</si>
  <si>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</si>
  <si>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pcs.</t>
  </si>
  <si>
    <t>Net inflow/outflow of capital over the month, UAH thsd.</t>
  </si>
  <si>
    <t>КІNТО- Klasychnyi</t>
  </si>
  <si>
    <t>ТАSК Resurs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</si>
  <si>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</si>
  <si>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NAV change, UAH thsd.</t>
  </si>
  <si>
    <t>NAV change, %</t>
  </si>
  <si>
    <t>Net inflow/ outflow of capital, UAH thsd.</t>
  </si>
  <si>
    <t>1 month*</t>
  </si>
  <si>
    <t>КІNТО-Кlasychnyi</t>
  </si>
  <si>
    <t>Аltus-Zbalansovanyi</t>
  </si>
  <si>
    <t>OTP-Кlasychnyi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</si>
  <si>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</si>
  <si>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</si>
  <si>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</si>
  <si>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</si>
  <si>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</si>
  <si>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</si>
  <si>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</si>
  <si>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</si>
  <si>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Zbalansovanyi Fond Parytet</t>
  </si>
  <si>
    <t>unit</t>
  </si>
  <si>
    <t>diversified</t>
  </si>
  <si>
    <t>ТАSК Ukrainskyi Kapital</t>
  </si>
  <si>
    <t>specialized</t>
  </si>
  <si>
    <t xml:space="preserve">Optimum </t>
  </si>
  <si>
    <t>LLC AMC "ТАSК-Іnvest"</t>
  </si>
  <si>
    <t>LLC AMC "SЕМ"</t>
  </si>
  <si>
    <t>Оptimum</t>
  </si>
  <si>
    <t>* The indicator "since the fund's inception, % per annum (average)" is calculated based on compound interest formula.</t>
  </si>
  <si>
    <t>Interval Funds' Dynamics.  Ranking by Net Inflow</t>
  </si>
  <si>
    <t xml:space="preserve">Net inflow/outflow of capital over the month, UAH thsd </t>
  </si>
  <si>
    <t>NAV Change, UAH thsd.</t>
  </si>
  <si>
    <t>NAV Change, %</t>
  </si>
  <si>
    <t>Net inflow-outflow,   UAH thsd.</t>
  </si>
  <si>
    <t>Closed-End Funds. Ranking by NAV</t>
  </si>
  <si>
    <t>Number of securities in circulation, pcs.</t>
  </si>
  <si>
    <t>NAV per one security, UAH</t>
  </si>
  <si>
    <t>Security nominal, UAH</t>
  </si>
  <si>
    <t>Іndeks Ukrainskoi Birzhi</t>
  </si>
  <si>
    <t>non-diversified</t>
  </si>
  <si>
    <t>ТАSК Universal</t>
  </si>
  <si>
    <t>Rates of Return of Closed-End CII. Sorting by Date of Reaching Compliance with Standards</t>
  </si>
  <si>
    <t>* * The indicator "since the fund's inception, % per annum (average)" is calculated based on compound interest formula.</t>
  </si>
  <si>
    <t>Closed-End Funds' Dynamics /Sorting by Net Inflows</t>
  </si>
  <si>
    <t>Number of Securities in Circulation</t>
  </si>
  <si>
    <t>Net inflow/ outflow of capital during month, UAH thsd.</t>
  </si>
  <si>
    <t>Rates of Return of Interval CII. Sorting by Date of Reaching Compliance with Standards</t>
  </si>
</sst>
</file>

<file path=xl/styles.xml><?xml version="1.0" encoding="utf-8"?>
<styleSheet xmlns="http://schemas.openxmlformats.org/spreadsheetml/2006/main">
  <numFmts count="1">
    <numFmt numFmtId="182" formatCode="#,##0.00&quot; грн.&quot;;\-#,##0.00&quot; грн.&quot;"/>
  </numFmts>
  <fonts count="24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/>
      <top style="dotted">
        <color indexed="55"/>
      </top>
      <bottom style="dotted">
        <color indexed="23"/>
      </bottom>
      <diagonal/>
    </border>
    <border>
      <left/>
      <right/>
      <top style="dotted">
        <color indexed="23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 style="dotted">
        <color indexed="55"/>
      </right>
      <top style="dotted">
        <color indexed="55"/>
      </top>
      <bottom style="medium">
        <color rgb="FF008080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/>
      <right/>
      <top style="medium">
        <color indexed="21"/>
      </top>
      <bottom/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0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82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1" xfId="4" applyFont="1" applyFill="1" applyBorder="1" applyAlignment="1">
      <alignment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vertical="center"/>
    </xf>
    <xf numFmtId="4" fontId="9" fillId="0" borderId="23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0" xfId="1" applyFont="1" applyFill="1" applyBorder="1" applyAlignment="1" applyProtection="1">
      <alignment vertical="center" wrapText="1"/>
    </xf>
    <xf numFmtId="0" fontId="14" fillId="0" borderId="24" xfId="4" applyFont="1" applyFill="1" applyBorder="1" applyAlignment="1">
      <alignment vertical="center" wrapText="1"/>
    </xf>
    <xf numFmtId="10" fontId="14" fillId="0" borderId="25" xfId="5" applyNumberFormat="1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0" fillId="0" borderId="28" xfId="0" applyBorder="1"/>
    <xf numFmtId="0" fontId="10" fillId="0" borderId="29" xfId="0" applyFont="1" applyFill="1" applyBorder="1" applyAlignment="1">
      <alignment horizontal="center" vertical="center" wrapText="1" shrinkToFit="1"/>
    </xf>
    <xf numFmtId="4" fontId="10" fillId="0" borderId="30" xfId="0" applyNumberFormat="1" applyFont="1" applyFill="1" applyBorder="1" applyAlignment="1">
      <alignment horizontal="right" vertical="center" indent="1"/>
    </xf>
    <xf numFmtId="3" fontId="10" fillId="0" borderId="31" xfId="0" applyNumberFormat="1" applyFont="1" applyFill="1" applyBorder="1" applyAlignment="1">
      <alignment horizontal="right" vertical="center" indent="1"/>
    </xf>
    <xf numFmtId="4" fontId="10" fillId="0" borderId="32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3" xfId="0" applyFont="1" applyBorder="1" applyAlignment="1">
      <alignment vertical="center"/>
    </xf>
    <xf numFmtId="14" fontId="9" fillId="0" borderId="33" xfId="0" applyNumberFormat="1" applyFont="1" applyBorder="1" applyAlignment="1">
      <alignment horizontal="center" vertical="center"/>
    </xf>
    <xf numFmtId="14" fontId="9" fillId="0" borderId="34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5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4" fontId="10" fillId="0" borderId="16" xfId="0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4" fontId="10" fillId="0" borderId="31" xfId="0" applyNumberFormat="1" applyFont="1" applyFill="1" applyBorder="1" applyAlignment="1">
      <alignment horizontal="right" vertical="center" indent="1"/>
    </xf>
    <xf numFmtId="0" fontId="9" fillId="0" borderId="36" xfId="0" applyFont="1" applyFill="1" applyBorder="1" applyAlignment="1">
      <alignment vertical="center"/>
    </xf>
    <xf numFmtId="4" fontId="10" fillId="0" borderId="22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0" fontId="9" fillId="0" borderId="37" xfId="0" applyFont="1" applyFill="1" applyBorder="1" applyAlignment="1">
      <alignment horizontal="left" vertical="center" wrapText="1" shrinkToFit="1"/>
    </xf>
    <xf numFmtId="0" fontId="9" fillId="0" borderId="38" xfId="0" applyFont="1" applyFill="1" applyBorder="1" applyAlignment="1">
      <alignment horizontal="left" vertical="center" wrapText="1" shrinkToFit="1"/>
    </xf>
    <xf numFmtId="4" fontId="9" fillId="0" borderId="39" xfId="0" applyNumberFormat="1" applyFont="1" applyFill="1" applyBorder="1" applyAlignment="1">
      <alignment horizontal="right" vertical="center" indent="1"/>
    </xf>
    <xf numFmtId="10" fontId="9" fillId="0" borderId="39" xfId="9" applyNumberFormat="1" applyFont="1" applyFill="1" applyBorder="1" applyAlignment="1">
      <alignment horizontal="right" vertical="center" indent="1"/>
    </xf>
    <xf numFmtId="4" fontId="9" fillId="0" borderId="4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1" xfId="0" applyFont="1" applyFill="1" applyBorder="1" applyAlignment="1">
      <alignment horizontal="left" vertical="center" wrapText="1" shrinkToFit="1"/>
    </xf>
    <xf numFmtId="4" fontId="9" fillId="0" borderId="42" xfId="0" applyNumberFormat="1" applyFont="1" applyFill="1" applyBorder="1" applyAlignment="1">
      <alignment horizontal="right" vertical="center" indent="1"/>
    </xf>
    <xf numFmtId="4" fontId="9" fillId="0" borderId="43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4" xfId="0" applyFont="1" applyFill="1" applyBorder="1" applyAlignment="1">
      <alignment horizontal="left" vertical="center" wrapText="1" shrinkToFit="1"/>
    </xf>
    <xf numFmtId="4" fontId="9" fillId="0" borderId="45" xfId="0" applyNumberFormat="1" applyFont="1" applyFill="1" applyBorder="1" applyAlignment="1">
      <alignment horizontal="right" vertical="center" indent="1"/>
    </xf>
    <xf numFmtId="10" fontId="9" fillId="0" borderId="45" xfId="9" applyNumberFormat="1" applyFont="1" applyFill="1" applyBorder="1" applyAlignment="1">
      <alignment horizontal="right" vertical="center" inden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0" xfId="5" applyNumberFormat="1" applyFont="1" applyFill="1" applyBorder="1" applyAlignment="1">
      <alignment horizontal="right" vertical="center" indent="1"/>
    </xf>
    <xf numFmtId="10" fontId="14" fillId="0" borderId="22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6" xfId="5" applyNumberFormat="1" applyFont="1" applyFill="1" applyBorder="1" applyAlignment="1">
      <alignment horizontal="right" vertical="center" indent="1"/>
    </xf>
    <xf numFmtId="10" fontId="19" fillId="0" borderId="46" xfId="0" applyNumberFormat="1" applyFont="1" applyBorder="1" applyAlignment="1">
      <alignment horizontal="right" vertical="center" indent="1"/>
    </xf>
    <xf numFmtId="10" fontId="14" fillId="0" borderId="32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5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3" xfId="5" applyNumberFormat="1" applyFont="1" applyFill="1" applyBorder="1" applyAlignment="1">
      <alignment horizontal="right" vertical="center" indent="1"/>
    </xf>
    <xf numFmtId="10" fontId="14" fillId="0" borderId="42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4" fontId="9" fillId="0" borderId="18" xfId="0" applyNumberFormat="1" applyFont="1" applyFill="1" applyBorder="1" applyAlignment="1">
      <alignment horizontal="right" vertical="center" indent="1"/>
    </xf>
    <xf numFmtId="0" fontId="9" fillId="0" borderId="5" xfId="0" applyFont="1" applyBorder="1" applyAlignment="1">
      <alignment horizontal="left"/>
    </xf>
    <xf numFmtId="10" fontId="14" fillId="0" borderId="47" xfId="5" applyNumberFormat="1" applyFont="1" applyFill="1" applyBorder="1" applyAlignment="1">
      <alignment horizontal="center" vertical="center" wrapText="1"/>
    </xf>
    <xf numFmtId="10" fontId="14" fillId="0" borderId="48" xfId="5" applyNumberFormat="1" applyFont="1" applyFill="1" applyBorder="1" applyAlignment="1">
      <alignment horizontal="center" vertical="center" wrapText="1"/>
    </xf>
    <xf numFmtId="10" fontId="14" fillId="0" borderId="49" xfId="5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0" fontId="20" fillId="0" borderId="23" xfId="6" applyFont="1" applyFill="1" applyBorder="1" applyAlignment="1">
      <alignment horizontal="center" vertical="center" wrapText="1"/>
    </xf>
    <xf numFmtId="0" fontId="20" fillId="0" borderId="50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53" xfId="0" applyBorder="1" applyAlignment="1"/>
    <xf numFmtId="0" fontId="8" fillId="0" borderId="52" xfId="0" applyFont="1" applyFill="1" applyBorder="1" applyAlignment="1">
      <alignment horizontal="left" vertical="center"/>
    </xf>
    <xf numFmtId="0" fontId="10" fillId="0" borderId="5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4" fillId="0" borderId="55" xfId="4" applyFont="1" applyFill="1" applyBorder="1" applyAlignment="1">
      <alignment vertical="center" wrapText="1"/>
    </xf>
    <xf numFmtId="0" fontId="21" fillId="0" borderId="8" xfId="3" applyFont="1" applyFill="1" applyBorder="1" applyAlignment="1">
      <alignment vertical="center" wrapText="1"/>
    </xf>
    <xf numFmtId="0" fontId="21" fillId="0" borderId="56" xfId="3" applyFont="1" applyFill="1" applyBorder="1" applyAlignment="1">
      <alignment vertical="center" wrapText="1"/>
    </xf>
    <xf numFmtId="0" fontId="21" fillId="0" borderId="57" xfId="0" applyFont="1" applyBorder="1"/>
    <xf numFmtId="0" fontId="21" fillId="0" borderId="0" xfId="0" applyFont="1"/>
    <xf numFmtId="0" fontId="17" fillId="0" borderId="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9" fillId="0" borderId="58" xfId="0" applyFont="1" applyBorder="1"/>
    <xf numFmtId="0" fontId="10" fillId="0" borderId="5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9" fillId="0" borderId="62" xfId="0" applyFont="1" applyBorder="1"/>
    <xf numFmtId="0" fontId="21" fillId="0" borderId="10" xfId="4" applyFont="1" applyFill="1" applyBorder="1" applyAlignment="1">
      <alignment horizontal="left" vertical="center" wrapText="1"/>
    </xf>
    <xf numFmtId="0" fontId="9" fillId="0" borderId="63" xfId="0" applyFont="1" applyBorder="1" applyAlignment="1">
      <alignment vertical="top" wrapText="1"/>
    </xf>
    <xf numFmtId="0" fontId="9" fillId="0" borderId="0" xfId="0" applyFont="1" applyFill="1" applyBorder="1" applyAlignment="1">
      <alignment horizontal="left" vertical="center" wrapText="1" shrinkToFit="1"/>
    </xf>
    <xf numFmtId="0" fontId="9" fillId="0" borderId="10" xfId="0" applyFont="1" applyBorder="1" applyAlignment="1">
      <alignment horizontal="left" vertical="center" wrapText="1"/>
    </xf>
    <xf numFmtId="0" fontId="21" fillId="0" borderId="64" xfId="4" applyFont="1" applyFill="1" applyBorder="1" applyAlignment="1">
      <alignment vertical="center" wrapText="1"/>
    </xf>
    <xf numFmtId="10" fontId="21" fillId="0" borderId="22" xfId="5" applyNumberFormat="1" applyFont="1" applyFill="1" applyBorder="1" applyAlignment="1">
      <alignment horizontal="left" vertical="center" wrapText="1"/>
    </xf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9" fillId="0" borderId="65" xfId="0" applyFont="1" applyBorder="1"/>
    <xf numFmtId="0" fontId="10" fillId="0" borderId="6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150" b="1" i="1" u="none" strike="noStrike" baseline="0"/>
              <a:t>Dynamics of Ukrainian Equity Indexes and  Rates of Return of Public Funds for the Month</a:t>
            </a:r>
            <a:endParaRPr lang="ru-RU"/>
          </a:p>
        </c:rich>
      </c:tx>
      <c:layout>
        <c:manualLayout>
          <c:xMode val="edge"/>
          <c:yMode val="edge"/>
          <c:x val="0.24871815631523464"/>
          <c:y val="1.915715980139413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1623958019462821E-2"/>
          <c:y val="0.29118882898119081"/>
          <c:w val="0.95213754685625906"/>
          <c:h val="0.32567171662370026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1.8485591661671682E-3"/>
                  <c:y val="1.10611837430086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February</c:v>
                </c:pt>
                <c:pt idx="1">
                  <c:v>March</c:v>
                </c:pt>
                <c:pt idx="2">
                  <c:v>YTD 2019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1.1850616993132279E-2</c:v>
                </c:pt>
                <c:pt idx="1">
                  <c:v>2.75066707258107E-2</c:v>
                </c:pt>
                <c:pt idx="2">
                  <c:v>2.5761584668192228E-2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8.0198639923702644E-3"/>
                  <c:y val="1.0924762846429499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February</c:v>
                </c:pt>
                <c:pt idx="1">
                  <c:v>March</c:v>
                </c:pt>
                <c:pt idx="2">
                  <c:v>YTD 2019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-7.0791804284922044E-3</c:v>
                </c:pt>
                <c:pt idx="1">
                  <c:v>1.4747960012716721E-2</c:v>
                </c:pt>
                <c:pt idx="2">
                  <c:v>1.0879510158119388E-2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4530575646904644E-4"/>
                  <c:y val="-2.395044283971143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0792216613292316E-3"/>
                  <c:y val="-2.8009920813731305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9434594294031102E-4"/>
                  <c:y val="-1.839117632687589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February</c:v>
                </c:pt>
                <c:pt idx="1">
                  <c:v>March</c:v>
                </c:pt>
                <c:pt idx="2">
                  <c:v>YTD 2019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4.1224761026376205E-3</c:v>
                </c:pt>
                <c:pt idx="1">
                  <c:v>8.9656294758827804E-3</c:v>
                </c:pt>
                <c:pt idx="2">
                  <c:v>6.5124132236188403E-3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462168245119504E-3"/>
                  <c:y val="-5.1266583376577699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1613411061229743E-3"/>
                  <c:y val="2.063223921399359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February</c:v>
                </c:pt>
                <c:pt idx="1">
                  <c:v>March</c:v>
                </c:pt>
                <c:pt idx="2">
                  <c:v>YTD 2019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-8.7737740494446936E-2</c:v>
                </c:pt>
                <c:pt idx="1">
                  <c:v>-1.1769725686535485E-2</c:v>
                </c:pt>
                <c:pt idx="2">
                  <c:v>-0.16007904619799607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February</c:v>
                </c:pt>
                <c:pt idx="1">
                  <c:v>March</c:v>
                </c:pt>
                <c:pt idx="2">
                  <c:v>YTD 2019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-1.2372292574686694E-2</c:v>
                </c:pt>
                <c:pt idx="1">
                  <c:v>1.7836608197233095E-3</c:v>
                </c:pt>
                <c:pt idx="2">
                  <c:v>-1.5009159689207963E-2</c:v>
                </c:pt>
              </c:numCache>
            </c:numRef>
          </c:val>
        </c:ser>
        <c:dLbls>
          <c:showVal val="1"/>
        </c:dLbls>
        <c:gapWidth val="400"/>
        <c:overlap val="-10"/>
        <c:axId val="63263488"/>
        <c:axId val="63265024"/>
      </c:barChart>
      <c:catAx>
        <c:axId val="63263488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265024"/>
        <c:crosses val="autoZero"/>
        <c:auto val="1"/>
        <c:lblAlgn val="ctr"/>
        <c:lblOffset val="0"/>
        <c:tickLblSkip val="1"/>
        <c:tickMarkSkip val="1"/>
      </c:catAx>
      <c:valAx>
        <c:axId val="63265024"/>
        <c:scaling>
          <c:orientation val="minMax"/>
          <c:max val="0.05"/>
          <c:min val="-0.09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2634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5078404679489E-3"/>
          <c:y val="0.76245496009548652"/>
          <c:w val="0.64273557920637958"/>
          <c:h val="8.4291503126134176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Ukrainian and Global Equity Indexes  </a:t>
            </a:r>
            <a:endParaRPr lang="ru-RU" sz="12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for the Month</a:t>
            </a:r>
            <a:endParaRPr lang="ru-RU" sz="1200"/>
          </a:p>
        </c:rich>
      </c:tx>
      <c:layout>
        <c:manualLayout>
          <c:xMode val="edge"/>
          <c:yMode val="edge"/>
          <c:x val="0.1702127659574468"/>
          <c:y val="1.22850122850122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34"/>
          <c:y val="0.26044226044226043"/>
          <c:w val="0.54173486088379708"/>
          <c:h val="0.52825552825552824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WIG20 (Poland)</c:v>
                </c:pt>
                <c:pt idx="1">
                  <c:v>NIKKEI 225 (Japan)</c:v>
                </c:pt>
                <c:pt idx="2">
                  <c:v>DJIA (USA)</c:v>
                </c:pt>
                <c:pt idx="3">
                  <c:v>DAX (Germany)</c:v>
                </c:pt>
                <c:pt idx="4">
                  <c:v>ММВБ (MICEX) (Russia)</c:v>
                </c:pt>
                <c:pt idx="5">
                  <c:v>РТС (RTSI) (Russia)</c:v>
                </c:pt>
                <c:pt idx="6">
                  <c:v>HANG SENG (Hong Kong)</c:v>
                </c:pt>
                <c:pt idx="7">
                  <c:v>UX Index</c:v>
                </c:pt>
                <c:pt idx="8">
                  <c:v>S&amp;P 500 (USA)</c:v>
                </c:pt>
                <c:pt idx="9">
                  <c:v>CAC 40 (France)</c:v>
                </c:pt>
                <c:pt idx="10">
                  <c:v>PFTS Index</c:v>
                </c:pt>
                <c:pt idx="11">
                  <c:v>FTSE 100 ( Great Britain)</c:v>
                </c:pt>
                <c:pt idx="12">
                  <c:v>SHANGHAI SE COMPOSITE (China)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-8.6355119349291742E-3</c:v>
                </c:pt>
                <c:pt idx="1">
                  <c:v>-8.3866569153562276E-3</c:v>
                </c:pt>
                <c:pt idx="2">
                  <c:v>4.8927303596224547E-4</c:v>
                </c:pt>
                <c:pt idx="3">
                  <c:v>9.0311958345368204E-4</c:v>
                </c:pt>
                <c:pt idx="4">
                  <c:v>4.7600461921641912E-3</c:v>
                </c:pt>
                <c:pt idx="5">
                  <c:v>8.2724610361193385E-3</c:v>
                </c:pt>
                <c:pt idx="6">
                  <c:v>1.4604734786705542E-2</c:v>
                </c:pt>
                <c:pt idx="7">
                  <c:v>1.4747960012716721E-2</c:v>
                </c:pt>
                <c:pt idx="8">
                  <c:v>1.7924287751078349E-2</c:v>
                </c:pt>
                <c:pt idx="9">
                  <c:v>2.0990243353248728E-2</c:v>
                </c:pt>
                <c:pt idx="10">
                  <c:v>2.75066707258107E-2</c:v>
                </c:pt>
                <c:pt idx="11">
                  <c:v>2.8900042828489569E-2</c:v>
                </c:pt>
                <c:pt idx="12">
                  <c:v>5.0939322327819392E-2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WIG20 (Poland)</c:v>
                </c:pt>
                <c:pt idx="1">
                  <c:v>NIKKEI 225 (Japan)</c:v>
                </c:pt>
                <c:pt idx="2">
                  <c:v>DJIA (USA)</c:v>
                </c:pt>
                <c:pt idx="3">
                  <c:v>DAX (Germany)</c:v>
                </c:pt>
                <c:pt idx="4">
                  <c:v>ММВБ (MICEX) (Russia)</c:v>
                </c:pt>
                <c:pt idx="5">
                  <c:v>РТС (RTSI) (Russia)</c:v>
                </c:pt>
                <c:pt idx="6">
                  <c:v>HANG SENG (Hong Kong)</c:v>
                </c:pt>
                <c:pt idx="7">
                  <c:v>UX Index</c:v>
                </c:pt>
                <c:pt idx="8">
                  <c:v>S&amp;P 500 (USA)</c:v>
                </c:pt>
                <c:pt idx="9">
                  <c:v>CAC 40 (France)</c:v>
                </c:pt>
                <c:pt idx="10">
                  <c:v>PFTS Index</c:v>
                </c:pt>
                <c:pt idx="11">
                  <c:v>FTSE 100 ( Great Britain)</c:v>
                </c:pt>
                <c:pt idx="12">
                  <c:v>SHANGHAI SE COMPOSITE (China)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1.5575653487830632E-2</c:v>
                </c:pt>
                <c:pt idx="1">
                  <c:v>5.9508053302635977E-2</c:v>
                </c:pt>
                <c:pt idx="2">
                  <c:v>0.12428368253087263</c:v>
                </c:pt>
                <c:pt idx="3">
                  <c:v>9.158856554054573E-2</c:v>
                </c:pt>
                <c:pt idx="4">
                  <c:v>5.8766164935340148E-2</c:v>
                </c:pt>
                <c:pt idx="5">
                  <c:v>0.12379353362160317</c:v>
                </c:pt>
                <c:pt idx="6">
                  <c:v>0.13908140619976317</c:v>
                </c:pt>
                <c:pt idx="7">
                  <c:v>1.0879510158119388E-2</c:v>
                </c:pt>
                <c:pt idx="8">
                  <c:v>0.14026406623379772</c:v>
                </c:pt>
                <c:pt idx="9">
                  <c:v>0.1435835288988061</c:v>
                </c:pt>
                <c:pt idx="10">
                  <c:v>2.5761584668192228E-2</c:v>
                </c:pt>
                <c:pt idx="11">
                  <c:v>8.0965611667411563E-2</c:v>
                </c:pt>
                <c:pt idx="12">
                  <c:v>0.23932796022294411</c:v>
                </c:pt>
              </c:numCache>
            </c:numRef>
          </c:val>
        </c:ser>
        <c:dLbls>
          <c:showVal val="1"/>
        </c:dLbls>
        <c:gapWidth val="100"/>
        <c:overlap val="-20"/>
        <c:axId val="65568768"/>
        <c:axId val="65570304"/>
      </c:barChart>
      <c:catAx>
        <c:axId val="6556876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570304"/>
        <c:crosses val="autoZero"/>
        <c:lblAlgn val="ctr"/>
        <c:lblOffset val="100"/>
        <c:tickLblSkip val="1"/>
        <c:tickMarkSkip val="1"/>
      </c:catAx>
      <c:valAx>
        <c:axId val="65570304"/>
        <c:scaling>
          <c:orientation val="minMax"/>
          <c:max val="0.25"/>
          <c:min val="-0.05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5687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8697788697788693"/>
          <c:w val="0.58428805237315873"/>
          <c:h val="5.896805896805897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/>
              <a:t> Funds' Shares</a:t>
            </a:r>
            <a:r>
              <a:rPr lang="ru-RU" sz="1200" b="1" i="0" u="none" strike="noStrike" baseline="0"/>
              <a:t> in </a:t>
            </a:r>
            <a:r>
              <a:rPr lang="en-US" sz="1200" b="1" i="0" u="none" strike="noStrike" baseline="0"/>
              <a:t>Aggregate NAV of Open-Ended CI</a:t>
            </a:r>
            <a:endParaRPr lang="ru-RU"/>
          </a:p>
        </c:rich>
      </c:tx>
      <c:layout>
        <c:manualLayout>
          <c:xMode val="edge"/>
          <c:yMode val="edge"/>
          <c:x val="0.24209094664163691"/>
          <c:y val="7.2368576036047225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4250366882822497"/>
          <c:y val="0.31359716282287131"/>
          <c:w val="0.36176090322017335"/>
          <c:h val="0.3662288544854511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4688708741642545E-2"/>
                  <c:y val="-3.3994449686225656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4.1095213468448959E-2"/>
                  <c:y val="-0.10643963939274766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3.6314323399346267E-2"/>
                  <c:y val="-7.9419071472215788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7.0014137626046982E-2"/>
                  <c:y val="1.6899891878876618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0.13023021310313251"/>
                  <c:y val="0.11402021040776769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3.8470040689621225E-2"/>
                  <c:y val="0.1569629015969020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3.6054524470418257E-2"/>
                  <c:y val="9.9360253546442762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4749822716930665E-2"/>
                  <c:y val="0.10789808899074958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9041138382986348E-2"/>
                  <c:y val="-5.2130311406888225E-3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0.12057471239555474"/>
                  <c:y val="-0.11158817144394624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0.10164134170469989"/>
                  <c:y val="-0.11944434843742026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В_ВЧА!$B$22:$B$32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UNIVER.UA/Myhailo Hrushevskyi: Fond Derzhavnykh Paperiv</c:v>
                </c:pt>
                <c:pt idx="4">
                  <c:v>КІNTO-Ekviti</c:v>
                </c:pt>
                <c:pt idx="5">
                  <c:v>Sofiivskyi</c:v>
                </c:pt>
                <c:pt idx="6">
                  <c:v>ОТP Klasychnyi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UNIVER.UA/Volodymyr Velykyi: Fond Zbalansovanyi</c:v>
                </c:pt>
              </c:strCache>
            </c:strRef>
          </c:cat>
          <c:val>
            <c:numRef>
              <c:f>В_ВЧА!$C$22:$C$32</c:f>
              <c:numCache>
                <c:formatCode>#,##0.00</c:formatCode>
                <c:ptCount val="11"/>
                <c:pt idx="0">
                  <c:v>5958498.2299000025</c:v>
                </c:pt>
                <c:pt idx="1">
                  <c:v>30935373.48</c:v>
                </c:pt>
                <c:pt idx="2">
                  <c:v>12862890.99</c:v>
                </c:pt>
                <c:pt idx="3">
                  <c:v>7136327.8300000001</c:v>
                </c:pt>
                <c:pt idx="4">
                  <c:v>5627987.7300000004</c:v>
                </c:pt>
                <c:pt idx="5">
                  <c:v>5292101.1901000002</c:v>
                </c:pt>
                <c:pt idx="6">
                  <c:v>4930660.9400000004</c:v>
                </c:pt>
                <c:pt idx="7">
                  <c:v>4165986.23</c:v>
                </c:pt>
                <c:pt idx="8">
                  <c:v>3180002.14</c:v>
                </c:pt>
                <c:pt idx="9">
                  <c:v>2778470.46</c:v>
                </c:pt>
                <c:pt idx="10">
                  <c:v>1736412.42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В_ВЧА!$B$22:$B$32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UNIVER.UA/Myhailo Hrushevskyi: Fond Derzhavnykh Paperiv</c:v>
                </c:pt>
                <c:pt idx="4">
                  <c:v>КІNTO-Ekviti</c:v>
                </c:pt>
                <c:pt idx="5">
                  <c:v>Sofiivskyi</c:v>
                </c:pt>
                <c:pt idx="6">
                  <c:v>ОТP Klasychnyi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UNIVER.UA/Volodymyr Velykyi: Fond Zbalansovanyi</c:v>
                </c:pt>
              </c:strCache>
            </c:strRef>
          </c:cat>
          <c:val>
            <c:numRef>
              <c:f>В_ВЧА!$D$22:$D$32</c:f>
              <c:numCache>
                <c:formatCode>0.00%</c:formatCode>
                <c:ptCount val="11"/>
                <c:pt idx="0">
                  <c:v>7.0427498828361967E-2</c:v>
                </c:pt>
                <c:pt idx="1">
                  <c:v>0.36564598921668284</c:v>
                </c:pt>
                <c:pt idx="2">
                  <c:v>0.1520351614072353</c:v>
                </c:pt>
                <c:pt idx="3">
                  <c:v>8.4349059191474604E-2</c:v>
                </c:pt>
                <c:pt idx="4">
                  <c:v>6.6520972897438038E-2</c:v>
                </c:pt>
                <c:pt idx="5">
                  <c:v>6.2550903933321411E-2</c:v>
                </c:pt>
                <c:pt idx="6">
                  <c:v>5.8278798478509898E-2</c:v>
                </c:pt>
                <c:pt idx="7">
                  <c:v>4.9240593688524271E-2</c:v>
                </c:pt>
                <c:pt idx="8">
                  <c:v>3.7586584462709009E-2</c:v>
                </c:pt>
                <c:pt idx="9">
                  <c:v>3.2840611428623739E-2</c:v>
                </c:pt>
                <c:pt idx="10">
                  <c:v>2.0523826467118964E-2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1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1" baseline="0"/>
              <a:t>Dynamics of Open-Ended CIIs' NAV for the Month</a:t>
            </a:r>
            <a:endParaRPr lang="ru-RU" sz="1200" b="1" i="1" baseline="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1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rich>
      </c:tx>
      <c:layout>
        <c:manualLayout>
          <c:xMode val="edge"/>
          <c:yMode val="edge"/>
          <c:x val="0.41095000043481522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2321910146558504E-2"/>
          <c:y val="0.38603734803860135"/>
          <c:w val="0.9069923765615906"/>
          <c:h val="0.34291615490662991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ВЧА'!$C$54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3.1653221331870457E-2"/>
                  <c:y val="-3.1869365144268384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ВЧА'!$B$55:$B$64</c:f>
              <c:strCache>
                <c:ptCount val="10"/>
                <c:pt idx="0">
                  <c:v>UNIVER.UA/Myhailo Hrushevskyi: Fond Derzhavnykh Paperiv   </c:v>
                </c:pt>
                <c:pt idx="1">
                  <c:v>КІNТО- Klasychnyi</c:v>
                </c:pt>
                <c:pt idx="2">
                  <c:v>Sofiivskyi</c:v>
                </c:pt>
                <c:pt idx="3">
                  <c:v>ОТP Klasychnyi</c:v>
                </c:pt>
                <c:pt idx="4">
                  <c:v>Altus – Depozyt</c:v>
                </c:pt>
                <c:pt idx="5">
                  <c:v>Nadbannia</c:v>
                </c:pt>
                <c:pt idx="6">
                  <c:v>VSI</c:v>
                </c:pt>
                <c:pt idx="7">
                  <c:v>UNIVER.UA/Volodymyr Velykyi: Fond Zbalansovanyi</c:v>
                </c:pt>
                <c:pt idx="8">
                  <c:v>UNIVER.UA/Taras Shevchenko: Fond Zaoshchadzhen</c:v>
                </c:pt>
                <c:pt idx="9">
                  <c:v>ОТP Fond Aktsii</c:v>
                </c:pt>
              </c:strCache>
            </c:strRef>
          </c:cat>
          <c:val>
            <c:numRef>
              <c:f>'В_динаміка ВЧА'!$C$55:$C$64</c:f>
              <c:numCache>
                <c:formatCode>#,##0.00</c:formatCode>
                <c:ptCount val="10"/>
                <c:pt idx="0">
                  <c:v>95.275469999999743</c:v>
                </c:pt>
                <c:pt idx="1">
                  <c:v>103.71617000000178</c:v>
                </c:pt>
                <c:pt idx="2">
                  <c:v>158.02687000000012</c:v>
                </c:pt>
                <c:pt idx="3">
                  <c:v>66.632959999999969</c:v>
                </c:pt>
                <c:pt idx="4">
                  <c:v>36.171410000000151</c:v>
                </c:pt>
                <c:pt idx="5">
                  <c:v>-8.9760899999999673</c:v>
                </c:pt>
                <c:pt idx="6">
                  <c:v>-26.219939999999944</c:v>
                </c:pt>
                <c:pt idx="7">
                  <c:v>-16.816120000000112</c:v>
                </c:pt>
                <c:pt idx="8">
                  <c:v>-24.035459999999965</c:v>
                </c:pt>
                <c:pt idx="9">
                  <c:v>693.71801999999957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ВЧА'!$E$54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5.0224394126446907E-2"/>
                  <c:y val="-7.5588188672112725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4.9220808310117888E-2"/>
                  <c:y val="-2.2891439039676928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4.6531852947718971E-2"/>
                  <c:y val="3.5825442044192926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4.2889743854119866E-2"/>
                  <c:y val="-3.188970789495523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4.1886158037790854E-2"/>
                  <c:y val="-3.1889707894955238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3.9493672182245664E-2"/>
                  <c:y val="7.3829921139943137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3.4532301450011453E-2"/>
                  <c:y val="3.9836719268866953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3.1549823175729921E-2"/>
                  <c:y val="5.6580439628118474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2.8567275724942703E-2"/>
                  <c:y val="-6.3982279989061239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2.529113618576715E-2"/>
                  <c:y val="5.7461703221899259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67941974389704607"/>
                  <c:y val="0.3778237874420353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0461757677790309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4617431839490693"/>
                  <c:y val="0.34907632535405442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58707142919259314"/>
                  <c:y val="0.3839839578894598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2862817080959699"/>
                  <c:y val="0.3470229352049129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84454324591825"/>
                  <c:y val="0.3511297155031958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0976276158565199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74934061074470326"/>
                  <c:y val="0.35728988595062039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78298178252989681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72691316288790753"/>
                  <c:y val="0.46406617370597819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75725618057651345"/>
                  <c:y val="0.66324501817270332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80277070710942233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ВЧА'!$B$55:$B$64</c:f>
              <c:strCache>
                <c:ptCount val="10"/>
                <c:pt idx="0">
                  <c:v>UNIVER.UA/Myhailo Hrushevskyi: Fond Derzhavnykh Paperiv   </c:v>
                </c:pt>
                <c:pt idx="1">
                  <c:v>КІNТО- Klasychnyi</c:v>
                </c:pt>
                <c:pt idx="2">
                  <c:v>Sofiivskyi</c:v>
                </c:pt>
                <c:pt idx="3">
                  <c:v>ОТP Klasychnyi</c:v>
                </c:pt>
                <c:pt idx="4">
                  <c:v>Altus – Depozyt</c:v>
                </c:pt>
                <c:pt idx="5">
                  <c:v>Nadbannia</c:v>
                </c:pt>
                <c:pt idx="6">
                  <c:v>VSI</c:v>
                </c:pt>
                <c:pt idx="7">
                  <c:v>UNIVER.UA/Volodymyr Velykyi: Fond Zbalansovanyi</c:v>
                </c:pt>
                <c:pt idx="8">
                  <c:v>UNIVER.UA/Taras Shevchenko: Fond Zaoshchadzhen</c:v>
                </c:pt>
                <c:pt idx="9">
                  <c:v>ОТP Fond Aktsii</c:v>
                </c:pt>
              </c:strCache>
            </c:strRef>
          </c:cat>
          <c:val>
            <c:numRef>
              <c:f>'В_динаміка ВЧА'!$E$55:$E$64</c:f>
              <c:numCache>
                <c:formatCode>#,##0.00</c:formatCode>
                <c:ptCount val="10"/>
                <c:pt idx="0">
                  <c:v>22.356223719053105</c:v>
                </c:pt>
                <c:pt idx="1">
                  <c:v>18.979836822093343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-17.399196647619025</c:v>
                </c:pt>
                <c:pt idx="6">
                  <c:v>-20.081476996805094</c:v>
                </c:pt>
                <c:pt idx="7">
                  <c:v>-34.213561600676087</c:v>
                </c:pt>
                <c:pt idx="8">
                  <c:v>-35.214465882352911</c:v>
                </c:pt>
                <c:pt idx="9">
                  <c:v>-120.17622811979106</c:v>
                </c:pt>
              </c:numCache>
            </c:numRef>
          </c:val>
        </c:ser>
        <c:dLbls>
          <c:showVal val="1"/>
        </c:dLbls>
        <c:overlap val="-30"/>
        <c:axId val="65079168"/>
        <c:axId val="65080704"/>
      </c:barChart>
      <c:lineChart>
        <c:grouping val="standard"/>
        <c:ser>
          <c:idx val="2"/>
          <c:order val="2"/>
          <c:tx>
            <c:strRef>
              <c:f>'В_динаміка ВЧА'!$D$54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8731157812267125E-2"/>
                  <c:y val="-9.123727657040495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7.1131263802762884E-2"/>
                  <c:y val="-5.9235275976637899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5.8913884881530425E-2"/>
                  <c:y val="5.1268713335253714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6.384697643905908E-2"/>
                  <c:y val="4.8441087397813713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6.4162652261365125E-2"/>
                  <c:y val="4.2922444747373348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6.1180104810577937E-2"/>
                  <c:y val="0.11469577199049731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5.7537995716978887E-2"/>
                  <c:y val="9.7456319108149364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5.1257363346109627E-2"/>
                  <c:y val="0.10667594931261383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5.1572969991910141E-2"/>
                  <c:y val="0.1035180430800191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5.0569384175581079E-2"/>
                  <c:y val="5.6042291221299043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8614791383701256"/>
                  <c:y val="1.0266950745707482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263853938153813"/>
                  <c:y val="8.2135605965659858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8997383700612636"/>
                  <c:y val="8.2135605965659858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7315305786231302"/>
                  <c:y val="8.2135605965659858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77308732024013394"/>
                  <c:y val="8.2135605965659858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ВЧА'!$B$55:$B$64</c:f>
              <c:strCache>
                <c:ptCount val="10"/>
                <c:pt idx="0">
                  <c:v>UNIVER.UA/Myhailo Hrushevskyi: Fond Derzhavnykh Paperiv   </c:v>
                </c:pt>
                <c:pt idx="1">
                  <c:v>КІNТО- Klasychnyi</c:v>
                </c:pt>
                <c:pt idx="2">
                  <c:v>Sofiivskyi</c:v>
                </c:pt>
                <c:pt idx="3">
                  <c:v>ОТP Klasychnyi</c:v>
                </c:pt>
                <c:pt idx="4">
                  <c:v>Altus – Depozyt</c:v>
                </c:pt>
                <c:pt idx="5">
                  <c:v>Nadbannia</c:v>
                </c:pt>
                <c:pt idx="6">
                  <c:v>VSI</c:v>
                </c:pt>
                <c:pt idx="7">
                  <c:v>UNIVER.UA/Volodymyr Velykyi: Fond Zbalansovanyi</c:v>
                </c:pt>
                <c:pt idx="8">
                  <c:v>UNIVER.UA/Taras Shevchenko: Fond Zaoshchadzhen</c:v>
                </c:pt>
                <c:pt idx="9">
                  <c:v>ОТP Fond Aktsii</c:v>
                </c:pt>
              </c:strCache>
            </c:strRef>
          </c:cat>
          <c:val>
            <c:numRef>
              <c:f>'В_динаміка ВЧА'!$D$55:$D$64</c:f>
              <c:numCache>
                <c:formatCode>0.00%</c:formatCode>
                <c:ptCount val="10"/>
                <c:pt idx="0">
                  <c:v>1.3531424725834554E-2</c:v>
                </c:pt>
                <c:pt idx="1">
                  <c:v>3.3639505316622174E-3</c:v>
                </c:pt>
                <c:pt idx="2">
                  <c:v>3.0780012159411455E-2</c:v>
                </c:pt>
                <c:pt idx="3">
                  <c:v>1.3699131722511176E-2</c:v>
                </c:pt>
                <c:pt idx="4">
                  <c:v>8.7586033700174839E-3</c:v>
                </c:pt>
                <c:pt idx="5">
                  <c:v>-2.0317460317460317E-2</c:v>
                </c:pt>
                <c:pt idx="6">
                  <c:v>-1.5974440894568689E-2</c:v>
                </c:pt>
                <c:pt idx="7">
                  <c:v>-1.9639934533551555E-2</c:v>
                </c:pt>
                <c:pt idx="8">
                  <c:v>-3.0690537084398978E-2</c:v>
                </c:pt>
                <c:pt idx="9">
                  <c:v>-1.0000908182305012E-2</c:v>
                </c:pt>
              </c:numCache>
            </c:numRef>
          </c:val>
        </c:ser>
        <c:dLbls>
          <c:showVal val="1"/>
        </c:dLbls>
        <c:marker val="1"/>
        <c:axId val="65107072"/>
        <c:axId val="65108608"/>
      </c:lineChart>
      <c:catAx>
        <c:axId val="6507916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80704"/>
        <c:crosses val="autoZero"/>
        <c:lblAlgn val="ctr"/>
        <c:lblOffset val="40"/>
        <c:tickLblSkip val="1"/>
        <c:tickMarkSkip val="1"/>
      </c:catAx>
      <c:valAx>
        <c:axId val="65080704"/>
        <c:scaling>
          <c:orientation val="minMax"/>
          <c:max val="1100"/>
          <c:min val="-20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79168"/>
        <c:crosses val="autoZero"/>
        <c:crossBetween val="between"/>
      </c:valAx>
      <c:catAx>
        <c:axId val="65107072"/>
        <c:scaling>
          <c:orientation val="minMax"/>
        </c:scaling>
        <c:delete val="1"/>
        <c:axPos val="b"/>
        <c:tickLblPos val="none"/>
        <c:crossAx val="65108608"/>
        <c:crosses val="autoZero"/>
        <c:lblAlgn val="ctr"/>
        <c:lblOffset val="100"/>
      </c:catAx>
      <c:valAx>
        <c:axId val="65108608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10707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0224277699421568"/>
          <c:y val="0.75564757488407064"/>
          <c:w val="0.42150409354389556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Rates of Return: Open-Ended Funds, Bank Deposits</a:t>
            </a:r>
            <a:endParaRPr lang="ru-RU" sz="12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 and Indexes for the Month </a:t>
            </a:r>
            <a:endParaRPr lang="ru-RU" sz="1200" b="1" i="1" baseline="0"/>
          </a:p>
        </c:rich>
      </c:tx>
      <c:layout>
        <c:manualLayout>
          <c:xMode val="edge"/>
          <c:yMode val="edge"/>
          <c:x val="0.31767125139215091"/>
          <c:y val="5.2083386315293695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8386117443918701E-2"/>
          <c:y val="9.687509854644627E-2"/>
          <c:w val="0.96424971483662525"/>
          <c:h val="0.86666754828648707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6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'В_діаграма(дох)'!$A$2:$A$24</c:f>
              <c:strCache>
                <c:ptCount val="23"/>
                <c:pt idx="0">
                  <c:v>ТАSК Resurs</c:v>
                </c:pt>
                <c:pt idx="1">
                  <c:v>КІNТО-Еkviti</c:v>
                </c:pt>
                <c:pt idx="2">
                  <c:v>Bonum Optimum</c:v>
                </c:pt>
                <c:pt idx="3">
                  <c:v>VSI</c:v>
                </c:pt>
                <c:pt idx="4">
                  <c:v>КІNТО-Кlasychnyi</c:v>
                </c:pt>
                <c:pt idx="5">
                  <c:v>Аltus-Zbalansovanyi</c:v>
                </c:pt>
                <c:pt idx="6">
                  <c:v>Altus – Depozyt</c:v>
                </c:pt>
                <c:pt idx="7">
                  <c:v>UNIVER.UA/Iaroslav Mudryi: Fond Aktsii</c:v>
                </c:pt>
                <c:pt idx="8">
                  <c:v>Nadbannia</c:v>
                </c:pt>
                <c:pt idx="9">
                  <c:v>UNIVER.UA/Taras Shevchenko: Fond Zaoshchadzhen</c:v>
                </c:pt>
                <c:pt idx="10">
                  <c:v>UNIVER.UA/Volodymyr Velykyi: Fond Zbalansovanyi</c:v>
                </c:pt>
                <c:pt idx="11">
                  <c:v>UNIVER.UA/Myhailo Hrushevskyi: Fond Derzhavnykh Paperiv   </c:v>
                </c:pt>
                <c:pt idx="12">
                  <c:v>OTP-Кlasychnyi</c:v>
                </c:pt>
                <c:pt idx="13">
                  <c:v>KINTO-Kaznacheiskyi</c:v>
                </c:pt>
                <c:pt idx="14">
                  <c:v>Sofiivskyi</c:v>
                </c:pt>
                <c:pt idx="15">
                  <c:v>ОТP Fond Aktsii</c:v>
                </c:pt>
                <c:pt idx="16">
                  <c:v>Funds' average rate of return</c:v>
                </c:pt>
                <c:pt idx="17">
                  <c:v>UX Index</c:v>
                </c:pt>
                <c:pt idx="18">
                  <c:v>PFTS Index</c:v>
                </c:pt>
                <c:pt idx="19">
                  <c:v>EURO Deposits</c:v>
                </c:pt>
                <c:pt idx="20">
                  <c:v>USD Deposits</c:v>
                </c:pt>
                <c:pt idx="21">
                  <c:v>UAH Deposits</c:v>
                </c:pt>
                <c:pt idx="22">
                  <c:v>"Gold" deposit (at official rate of gold)</c:v>
                </c:pt>
              </c:strCache>
            </c:strRef>
          </c:cat>
          <c:val>
            <c:numRef>
              <c:f>'В_діаграма(дох)'!$B$2:$B$24</c:f>
              <c:numCache>
                <c:formatCode>0.00%</c:formatCode>
                <c:ptCount val="23"/>
                <c:pt idx="0">
                  <c:v>-4.2613859919493513E-2</c:v>
                </c:pt>
                <c:pt idx="1">
                  <c:v>-7.4742571495796106E-3</c:v>
                </c:pt>
                <c:pt idx="2">
                  <c:v>-5.3764287711870473E-3</c:v>
                </c:pt>
                <c:pt idx="3">
                  <c:v>-4.7367082472166144E-3</c:v>
                </c:pt>
                <c:pt idx="4">
                  <c:v>2.7469387760421515E-3</c:v>
                </c:pt>
                <c:pt idx="5">
                  <c:v>8.5817563148351539E-3</c:v>
                </c:pt>
                <c:pt idx="6">
                  <c:v>8.758603370057072E-3</c:v>
                </c:pt>
                <c:pt idx="7">
                  <c:v>8.9468451178482677E-3</c:v>
                </c:pt>
                <c:pt idx="8">
                  <c:v>9.8025643041035337E-3</c:v>
                </c:pt>
                <c:pt idx="9">
                  <c:v>1.0009778400586589E-2</c:v>
                </c:pt>
                <c:pt idx="10">
                  <c:v>1.0249722173923947E-2</c:v>
                </c:pt>
                <c:pt idx="11">
                  <c:v>1.0627323222347052E-2</c:v>
                </c:pt>
                <c:pt idx="12">
                  <c:v>1.3699131722436642E-2</c:v>
                </c:pt>
                <c:pt idx="13">
                  <c:v>2.1764664309689374E-2</c:v>
                </c:pt>
                <c:pt idx="14">
                  <c:v>3.0780012159418391E-2</c:v>
                </c:pt>
                <c:pt idx="15">
                  <c:v>6.7683985830313098E-2</c:v>
                </c:pt>
                <c:pt idx="16">
                  <c:v>8.9656294758827804E-3</c:v>
                </c:pt>
                <c:pt idx="17">
                  <c:v>1.4747960012716721E-2</c:v>
                </c:pt>
                <c:pt idx="18">
                  <c:v>2.75066707258107E-2</c:v>
                </c:pt>
                <c:pt idx="19">
                  <c:v>-3.4352684034765213E-3</c:v>
                </c:pt>
                <c:pt idx="20">
                  <c:v>1.3093123815634877E-2</c:v>
                </c:pt>
                <c:pt idx="21">
                  <c:v>1.2712328767123289E-2</c:v>
                </c:pt>
                <c:pt idx="22">
                  <c:v>-3.5668964698077898E-3</c:v>
                </c:pt>
              </c:numCache>
            </c:numRef>
          </c:val>
        </c:ser>
        <c:gapWidth val="60"/>
        <c:axId val="65140608"/>
        <c:axId val="65142144"/>
      </c:barChart>
      <c:catAx>
        <c:axId val="6514060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142144"/>
        <c:crosses val="autoZero"/>
        <c:lblAlgn val="ctr"/>
        <c:lblOffset val="0"/>
        <c:tickLblSkip val="1"/>
        <c:tickMarkSkip val="1"/>
      </c:catAx>
      <c:valAx>
        <c:axId val="65142144"/>
        <c:scaling>
          <c:orientation val="minMax"/>
          <c:max val="0.03"/>
          <c:min val="-0.05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140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1" baseline="0"/>
              <a:t>Dynamics of Interval CIIs' NAV for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33846153846153848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7972027972027972E-2"/>
          <c:y val="0.34133422222453702"/>
          <c:w val="0.94125874125874121"/>
          <c:h val="0.43733447222518806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ВЧА'!$C$34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6.458629301864245E-4"/>
                  <c:y val="2.1396880768573927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59510489510489506"/>
                  <c:y val="0.3413342222245370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5034965034965031"/>
                  <c:y val="0.37066763194695818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ВЧА'!$B$35:$B$37</c:f>
              <c:strCache>
                <c:ptCount val="3"/>
                <c:pt idx="0">
                  <c:v>Zbalansovanyi Fond Parytet</c:v>
                </c:pt>
                <c:pt idx="1">
                  <c:v>ТАSК Ukrainskyi Kapital</c:v>
                </c:pt>
                <c:pt idx="2">
                  <c:v>Оptimum</c:v>
                </c:pt>
              </c:strCache>
            </c:strRef>
          </c:cat>
          <c:val>
            <c:numRef>
              <c:f>'І_динаміка ВЧА'!$C$35:$C$37</c:f>
              <c:numCache>
                <c:formatCode>#,##0.00</c:formatCode>
                <c:ptCount val="3"/>
                <c:pt idx="0">
                  <c:v>10.513510000000009</c:v>
                </c:pt>
                <c:pt idx="1">
                  <c:v>-46.916060000000058</c:v>
                </c:pt>
                <c:pt idx="2">
                  <c:v>-1.7630499999999882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ВЧА'!$E$34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355824438694174E-2"/>
                  <c:y val="-5.8994111064980467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7651529649118079E-3"/>
                  <c:y val="-5.6606388423962456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9256622599095903E-3"/>
                  <c:y val="1.445234017604114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75594405594405589"/>
                  <c:y val="0.54133474305922669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531468531468529"/>
                  <c:y val="0.33333420139114944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8881118881118886"/>
                  <c:y val="0.38133432639147496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8741258741258746"/>
                  <c:y val="0.38400100000260418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8741258741258746"/>
                  <c:y val="0.3520009166690538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5944055944055948"/>
                  <c:y val="0.5120013333368055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2167832167832173"/>
                  <c:y val="0.3920010208359917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6783216783216783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ВЧА'!$B$35:$B$37</c:f>
              <c:strCache>
                <c:ptCount val="3"/>
                <c:pt idx="0">
                  <c:v>Zbalansovanyi Fond Parytet</c:v>
                </c:pt>
                <c:pt idx="1">
                  <c:v>ТАSК Ukrainskyi Kapital</c:v>
                </c:pt>
                <c:pt idx="2">
                  <c:v>Оptimum</c:v>
                </c:pt>
              </c:strCache>
            </c:strRef>
          </c:cat>
          <c:val>
            <c:numRef>
              <c:f>'І_динаміка ВЧА'!$E$35:$E$37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-2.8378831222385763</c:v>
                </c:pt>
              </c:numCache>
            </c:numRef>
          </c:val>
        </c:ser>
        <c:dLbls>
          <c:showVal val="1"/>
        </c:dLbls>
        <c:overlap val="-20"/>
        <c:axId val="65416192"/>
        <c:axId val="65430272"/>
      </c:barChart>
      <c:lineChart>
        <c:grouping val="standard"/>
        <c:ser>
          <c:idx val="2"/>
          <c:order val="2"/>
          <c:tx>
            <c:strRef>
              <c:f>'І_динаміка ВЧА'!$D$34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212818258276986E-3"/>
                  <c:y val="-5.57918353479975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4232155553876103E-3"/>
                  <c:y val="-5.869260636531899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2.0700290547460958E-3"/>
                  <c:y val="-2.40450020047846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72307692307692306"/>
                  <c:y val="0.50400131250341795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62727272727272732"/>
                  <c:y val="0.4320011250029297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594405594405589"/>
                  <c:y val="0.4453344930585757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7552447552447548"/>
                  <c:y val="0.5360013958369683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79020979020979"/>
                  <c:y val="0.51733468055906395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6783216783216779"/>
                  <c:y val="0.32266750694663265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468531468531469"/>
                  <c:y val="1.066669444451678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930069930069931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4825174825174827"/>
                  <c:y val="1.0666694444516782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ВЧА'!$D$35:$D$37</c:f>
              <c:numCache>
                <c:formatCode>0.00%</c:formatCode>
                <c:ptCount val="3"/>
                <c:pt idx="0">
                  <c:v>6.9903787054922777E-3</c:v>
                </c:pt>
                <c:pt idx="1">
                  <c:v>-4.682222871719087E-2</c:v>
                </c:pt>
                <c:pt idx="2">
                  <c:v>-7.3126457277088866E-3</c:v>
                </c:pt>
              </c:numCache>
            </c:numRef>
          </c:val>
        </c:ser>
        <c:dLbls>
          <c:showVal val="1"/>
        </c:dLbls>
        <c:marker val="1"/>
        <c:axId val="65431808"/>
        <c:axId val="65441792"/>
      </c:lineChart>
      <c:catAx>
        <c:axId val="6541619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430272"/>
        <c:crosses val="autoZero"/>
        <c:lblAlgn val="ctr"/>
        <c:lblOffset val="100"/>
        <c:tickLblSkip val="1"/>
        <c:tickMarkSkip val="1"/>
      </c:catAx>
      <c:valAx>
        <c:axId val="65430272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416192"/>
        <c:crosses val="autoZero"/>
        <c:crossBetween val="between"/>
      </c:valAx>
      <c:catAx>
        <c:axId val="65431808"/>
        <c:scaling>
          <c:orientation val="minMax"/>
        </c:scaling>
        <c:delete val="1"/>
        <c:axPos val="b"/>
        <c:tickLblPos val="none"/>
        <c:crossAx val="65441792"/>
        <c:crosses val="autoZero"/>
        <c:lblAlgn val="ctr"/>
        <c:lblOffset val="100"/>
      </c:catAx>
      <c:valAx>
        <c:axId val="65441792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43180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104895104895105"/>
          <c:y val="0.81600212500553382"/>
          <c:w val="0.4706293706293706"/>
          <c:h val="6.933351388935908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Rates of Return: Interval Funds, Bank Deposits </a:t>
            </a:r>
            <a:endParaRPr lang="ru-RU" sz="12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and Indexes for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28004087244267539"/>
          <c:y val="8.9766606822262122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8044835379027264E-2"/>
          <c:y val="0.16696588868940754"/>
          <c:w val="0.92871736606443622"/>
          <c:h val="0.77019748653500897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'І_діаграма(дох)'!$A$2:$A$11</c:f>
              <c:strCache>
                <c:ptCount val="10"/>
                <c:pt idx="0">
                  <c:v>ТАSК Ukrainskyi Kapital</c:v>
                </c:pt>
                <c:pt idx="1">
                  <c:v>Оptimum</c:v>
                </c:pt>
                <c:pt idx="2">
                  <c:v>Zbalansovanyi Fond Parytet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"Gold" deposit (at official rate of gold)</c:v>
                </c:pt>
              </c:strCache>
            </c:strRef>
          </c:cat>
          <c:val>
            <c:numRef>
              <c:f>'І_діаграма(дох)'!$B$2:$B$11</c:f>
              <c:numCache>
                <c:formatCode>0.00%</c:formatCode>
                <c:ptCount val="10"/>
                <c:pt idx="0">
                  <c:v>-4.6822228717241621E-2</c:v>
                </c:pt>
                <c:pt idx="1">
                  <c:v>4.5226729521370412E-3</c:v>
                </c:pt>
                <c:pt idx="2">
                  <c:v>6.9903787054981237E-3</c:v>
                </c:pt>
                <c:pt idx="3">
                  <c:v>-1.17697256865355E-2</c:v>
                </c:pt>
                <c:pt idx="4">
                  <c:v>1.4747960012716721E-2</c:v>
                </c:pt>
                <c:pt idx="5">
                  <c:v>2.75066707258107E-2</c:v>
                </c:pt>
                <c:pt idx="6">
                  <c:v>-3.4352684034765213E-3</c:v>
                </c:pt>
                <c:pt idx="7">
                  <c:v>1.3093123815634877E-2</c:v>
                </c:pt>
                <c:pt idx="8">
                  <c:v>1.2712328767123289E-2</c:v>
                </c:pt>
                <c:pt idx="9">
                  <c:v>-3.5668964698077898E-3</c:v>
                </c:pt>
              </c:numCache>
            </c:numRef>
          </c:val>
        </c:ser>
        <c:gapWidth val="60"/>
        <c:axId val="65465344"/>
        <c:axId val="65471232"/>
      </c:barChart>
      <c:catAx>
        <c:axId val="6546534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71232"/>
        <c:crosses val="autoZero"/>
        <c:lblAlgn val="ctr"/>
        <c:lblOffset val="100"/>
        <c:tickLblSkip val="1"/>
        <c:tickMarkSkip val="1"/>
      </c:catAx>
      <c:valAx>
        <c:axId val="65471232"/>
        <c:scaling>
          <c:orientation val="minMax"/>
          <c:max val="0.03"/>
          <c:min val="-0.05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65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1" u="none" strike="noStrike" baseline="0"/>
              <a:t>Dynamics of Closed-End CIIs’ NAV for the Month</a:t>
            </a:r>
            <a:endParaRPr lang="ru-RU" sz="1200"/>
          </a:p>
        </c:rich>
      </c:tx>
      <c:layout>
        <c:manualLayout>
          <c:xMode val="edge"/>
          <c:yMode val="edge"/>
          <c:x val="0.37174334808941217"/>
          <c:y val="5.325435813060681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0583214793741108E-2"/>
          <c:y val="0.32840236686390534"/>
          <c:w val="0.93243243243243246"/>
          <c:h val="0.45857988165680474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ВЧА'!$C$34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3974995446226746E-3"/>
                  <c:y val="-1.242914718677032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3869132290184927"/>
                  <c:y val="0.59171597633136097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994310099573263"/>
                  <c:y val="0.22189349112426035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0591715976331364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635846372688476"/>
                  <c:y val="0.46745562130177515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6728307254623"/>
                  <c:y val="0.47041420118343197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7780938833570414"/>
                  <c:y val="0.46153846153846156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248933143669983"/>
                  <c:y val="0.47041420118343197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ВЧА'!$B$35:$B$36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'3_динаміка ВЧА'!$C$35:$C$36</c:f>
              <c:numCache>
                <c:formatCode>#,##0.00</c:formatCode>
                <c:ptCount val="2"/>
                <c:pt idx="0">
                  <c:v>795.26142000000175</c:v>
                </c:pt>
                <c:pt idx="1">
                  <c:v>-64.513789999999915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ВЧА'!$E$34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266002844950216"/>
                  <c:y val="0.47041420118343197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662873399715505"/>
                  <c:y val="0.4526627218934911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ВЧА'!$B$35:$B$36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'3_динаміка ВЧА'!$E$35:$E$36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Val val="1"/>
        </c:dLbls>
        <c:overlap val="-20"/>
        <c:axId val="64284544"/>
        <c:axId val="64286080"/>
      </c:barChart>
      <c:lineChart>
        <c:grouping val="standard"/>
        <c:ser>
          <c:idx val="2"/>
          <c:order val="2"/>
          <c:tx>
            <c:strRef>
              <c:f>'3_динаміка ВЧА'!$D$34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661476455042733E-3"/>
                  <c:y val="-5.6214364046143953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6495725447788222E-3"/>
                  <c:y val="2.905175469157490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687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0.5355029585798816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0.5355029585798816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0.52958579881656809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ВЧА'!$D$35:$D$36</c:f>
              <c:numCache>
                <c:formatCode>0.00%</c:formatCode>
                <c:ptCount val="2"/>
                <c:pt idx="0">
                  <c:v>6.5638574918844061E-2</c:v>
                </c:pt>
                <c:pt idx="1">
                  <c:v>-6.2071253279480973E-2</c:v>
                </c:pt>
              </c:numCache>
            </c:numRef>
          </c:val>
        </c:ser>
        <c:dLbls>
          <c:showVal val="1"/>
        </c:dLbls>
        <c:marker val="1"/>
        <c:axId val="64578688"/>
        <c:axId val="64580224"/>
      </c:lineChart>
      <c:catAx>
        <c:axId val="6428454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286080"/>
        <c:crosses val="autoZero"/>
        <c:lblAlgn val="ctr"/>
        <c:lblOffset val="100"/>
        <c:tickLblSkip val="1"/>
        <c:tickMarkSkip val="1"/>
      </c:catAx>
      <c:valAx>
        <c:axId val="64286080"/>
        <c:scaling>
          <c:orientation val="minMax"/>
          <c:max val="800"/>
          <c:min val="-7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284544"/>
        <c:crosses val="autoZero"/>
        <c:crossBetween val="between"/>
      </c:valAx>
      <c:catAx>
        <c:axId val="64578688"/>
        <c:scaling>
          <c:orientation val="minMax"/>
        </c:scaling>
        <c:delete val="1"/>
        <c:axPos val="b"/>
        <c:tickLblPos val="none"/>
        <c:crossAx val="64580224"/>
        <c:crosses val="autoZero"/>
        <c:lblAlgn val="ctr"/>
        <c:lblOffset val="100"/>
      </c:catAx>
      <c:valAx>
        <c:axId val="64580224"/>
        <c:scaling>
          <c:orientation val="minMax"/>
          <c:max val="0.15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57868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7994310099573257"/>
          <c:y val="0.86094674556213013"/>
          <c:w val="0.4388335704125178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Rates of Return: Closed-End Funds, Bank Deposits </a:t>
            </a:r>
            <a:endParaRPr lang="ru-RU" sz="12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and Indexes for the Month </a:t>
            </a:r>
            <a:endParaRPr lang="ru-RU" sz="1200" b="1" i="1" baseline="0"/>
          </a:p>
        </c:rich>
      </c:tx>
      <c:layout>
        <c:manualLayout>
          <c:xMode val="edge"/>
          <c:yMode val="edge"/>
          <c:x val="0.27639779494795197"/>
          <c:y val="1.224491016114293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8633559209974292E-2"/>
          <c:y val="0.21428592782000142"/>
          <c:w val="0.96376909024922586"/>
          <c:h val="0.71428642606667136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'З_діаграма(дох)'!$A$2:$A$10</c:f>
              <c:strCache>
                <c:ptCount val="9"/>
                <c:pt idx="0">
                  <c:v>ТАSК Universal</c:v>
                </c:pt>
                <c:pt idx="1">
                  <c:v>Іndeks Ukrainskoi Birzhi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'З_діаграма(дох)'!$B$2:$B$10</c:f>
              <c:numCache>
                <c:formatCode>0.00%</c:formatCode>
                <c:ptCount val="9"/>
                <c:pt idx="0">
                  <c:v>-6.2071253279487482E-2</c:v>
                </c:pt>
                <c:pt idx="1">
                  <c:v>6.5638574918934101E-2</c:v>
                </c:pt>
                <c:pt idx="2">
                  <c:v>1.7836608197233095E-3</c:v>
                </c:pt>
                <c:pt idx="3">
                  <c:v>1.4747960012716721E-2</c:v>
                </c:pt>
                <c:pt idx="4">
                  <c:v>2.75066707258107E-2</c:v>
                </c:pt>
                <c:pt idx="5">
                  <c:v>-3.4352684034765213E-3</c:v>
                </c:pt>
                <c:pt idx="6">
                  <c:v>1.3093123815634877E-2</c:v>
                </c:pt>
                <c:pt idx="7">
                  <c:v>1.2712328767123289E-2</c:v>
                </c:pt>
                <c:pt idx="8">
                  <c:v>-3.5668964698077898E-3</c:v>
                </c:pt>
              </c:numCache>
            </c:numRef>
          </c:val>
        </c:ser>
        <c:gapWidth val="60"/>
        <c:axId val="65183104"/>
        <c:axId val="65188992"/>
      </c:barChart>
      <c:catAx>
        <c:axId val="6518310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188992"/>
        <c:crosses val="autoZero"/>
        <c:lblAlgn val="ctr"/>
        <c:lblOffset val="100"/>
        <c:tickLblSkip val="1"/>
        <c:tickMarkSkip val="1"/>
      </c:catAx>
      <c:valAx>
        <c:axId val="65188992"/>
        <c:scaling>
          <c:orientation val="minMax"/>
          <c:max val="7.0000000000000007E-2"/>
          <c:min val="-7.0000000000000007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183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40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32</xdr:row>
      <xdr:rowOff>104775</xdr:rowOff>
    </xdr:from>
    <xdr:to>
      <xdr:col>4</xdr:col>
      <xdr:colOff>533400</xdr:colOff>
      <xdr:row>56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104775</xdr:rowOff>
    </xdr:from>
    <xdr:to>
      <xdr:col>10</xdr:col>
      <xdr:colOff>28575</xdr:colOff>
      <xdr:row>45</xdr:row>
      <xdr:rowOff>161925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76200</xdr:rowOff>
    </xdr:from>
    <xdr:to>
      <xdr:col>18</xdr:col>
      <xdr:colOff>228600</xdr:colOff>
      <xdr:row>53</xdr:row>
      <xdr:rowOff>152400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8</xdr:row>
      <xdr:rowOff>19050</xdr:rowOff>
    </xdr:from>
    <xdr:to>
      <xdr:col>9</xdr:col>
      <xdr:colOff>581025</xdr:colOff>
      <xdr:row>27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238125</xdr:colOff>
      <xdr:row>32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30255</xdr:colOff>
      <xdr:row>7</xdr:row>
      <xdr:rowOff>99172</xdr:rowOff>
    </xdr:from>
    <xdr:to>
      <xdr:col>9</xdr:col>
      <xdr:colOff>582705</xdr:colOff>
      <xdr:row>25</xdr:row>
      <xdr:rowOff>62753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66675</xdr:colOff>
      <xdr:row>28</xdr:row>
      <xdr:rowOff>114300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6"/>
  <sheetViews>
    <sheetView zoomScale="85" workbookViewId="0">
      <selection activeCell="P44" sqref="P44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2" t="s">
        <v>12</v>
      </c>
      <c r="B1" s="72"/>
      <c r="C1" s="72"/>
      <c r="D1" s="73"/>
      <c r="E1" s="73"/>
      <c r="F1" s="73"/>
    </row>
    <row r="2" spans="1:14" ht="30.75" thickBot="1">
      <c r="A2" s="25" t="s">
        <v>13</v>
      </c>
      <c r="B2" s="25" t="s">
        <v>14</v>
      </c>
      <c r="C2" s="25" t="s">
        <v>15</v>
      </c>
      <c r="D2" s="25" t="s">
        <v>16</v>
      </c>
      <c r="E2" s="25" t="s">
        <v>17</v>
      </c>
      <c r="F2" s="25" t="s">
        <v>18</v>
      </c>
      <c r="G2" s="2"/>
      <c r="I2" s="1"/>
    </row>
    <row r="3" spans="1:14" ht="14.25">
      <c r="A3" s="86" t="s">
        <v>19</v>
      </c>
      <c r="B3" s="87">
        <v>1.1850616993132279E-2</v>
      </c>
      <c r="C3" s="87">
        <v>-7.0791804284922044E-3</v>
      </c>
      <c r="D3" s="87">
        <v>4.1224761026376205E-3</v>
      </c>
      <c r="E3" s="87">
        <v>-8.7737740494446936E-2</v>
      </c>
      <c r="F3" s="87">
        <v>-1.2372292574686694E-2</v>
      </c>
      <c r="G3" s="56"/>
      <c r="H3" s="56"/>
      <c r="I3" s="2"/>
      <c r="J3" s="2"/>
      <c r="K3" s="2"/>
      <c r="L3" s="2"/>
    </row>
    <row r="4" spans="1:14" ht="14.25">
      <c r="A4" s="86" t="s">
        <v>20</v>
      </c>
      <c r="B4" s="87">
        <v>2.75066707258107E-2</v>
      </c>
      <c r="C4" s="87">
        <v>1.4747960012716721E-2</v>
      </c>
      <c r="D4" s="87">
        <v>8.9656294758827804E-3</v>
      </c>
      <c r="E4" s="87">
        <v>-1.1769725686535485E-2</v>
      </c>
      <c r="F4" s="87">
        <v>1.7836608197233095E-3</v>
      </c>
      <c r="G4" s="56"/>
      <c r="H4" s="56"/>
      <c r="I4" s="2"/>
      <c r="J4" s="2"/>
      <c r="K4" s="2"/>
      <c r="L4" s="2"/>
    </row>
    <row r="5" spans="1:14" ht="15" thickBot="1">
      <c r="A5" s="76" t="s">
        <v>21</v>
      </c>
      <c r="B5" s="77">
        <v>2.5761584668192228E-2</v>
      </c>
      <c r="C5" s="77">
        <v>1.0879510158119388E-2</v>
      </c>
      <c r="D5" s="77">
        <v>6.5124132236188403E-3</v>
      </c>
      <c r="E5" s="77">
        <v>-0.16007904619799607</v>
      </c>
      <c r="F5" s="77">
        <v>-1.5009159689207963E-2</v>
      </c>
      <c r="G5" s="56"/>
      <c r="H5" s="56"/>
      <c r="I5" s="2"/>
      <c r="J5" s="2"/>
      <c r="K5" s="2"/>
      <c r="L5" s="2"/>
    </row>
    <row r="6" spans="1:14" ht="14.25">
      <c r="A6" s="70"/>
      <c r="B6" s="69"/>
      <c r="C6" s="69"/>
      <c r="D6" s="71"/>
      <c r="E6" s="71"/>
      <c r="F6" s="71"/>
      <c r="G6" s="10"/>
      <c r="J6" s="2"/>
      <c r="K6" s="2"/>
      <c r="L6" s="2"/>
      <c r="M6" s="2"/>
      <c r="N6" s="2"/>
    </row>
    <row r="7" spans="1:14" ht="14.25">
      <c r="A7" s="70"/>
      <c r="B7" s="71"/>
      <c r="C7" s="71"/>
      <c r="D7" s="71"/>
      <c r="E7" s="71"/>
      <c r="F7" s="71"/>
      <c r="J7" s="4"/>
      <c r="K7" s="4"/>
      <c r="L7" s="4"/>
      <c r="M7" s="4"/>
      <c r="N7" s="4"/>
    </row>
    <row r="8" spans="1:14" ht="14.25">
      <c r="A8" s="70"/>
      <c r="B8" s="71"/>
      <c r="C8" s="71"/>
      <c r="D8" s="71"/>
      <c r="E8" s="71"/>
      <c r="F8" s="71"/>
    </row>
    <row r="9" spans="1:14" ht="14.25">
      <c r="A9" s="70"/>
      <c r="B9" s="71"/>
      <c r="C9" s="71"/>
      <c r="D9" s="71"/>
      <c r="E9" s="71"/>
      <c r="F9" s="71"/>
    </row>
    <row r="10" spans="1:14" ht="14.25">
      <c r="A10" s="70"/>
      <c r="B10" s="71"/>
      <c r="C10" s="71"/>
      <c r="D10" s="71"/>
      <c r="E10" s="71"/>
      <c r="F10" s="71"/>
      <c r="N10" s="10"/>
    </row>
    <row r="11" spans="1:14" ht="14.25">
      <c r="A11" s="70"/>
      <c r="B11" s="71"/>
      <c r="C11" s="71"/>
      <c r="D11" s="71"/>
      <c r="E11" s="71"/>
      <c r="F11" s="71"/>
    </row>
    <row r="12" spans="1:14" ht="14.25">
      <c r="A12" s="70"/>
      <c r="B12" s="71"/>
      <c r="C12" s="71"/>
      <c r="D12" s="71"/>
      <c r="E12" s="71"/>
      <c r="F12" s="71"/>
    </row>
    <row r="13" spans="1:14" ht="14.25">
      <c r="A13" s="70"/>
      <c r="B13" s="71"/>
      <c r="C13" s="71"/>
      <c r="D13" s="71"/>
      <c r="E13" s="71"/>
      <c r="F13" s="71"/>
    </row>
    <row r="14" spans="1:14" ht="14.25">
      <c r="A14" s="70"/>
      <c r="B14" s="71"/>
      <c r="C14" s="71"/>
      <c r="D14" s="71"/>
      <c r="E14" s="71"/>
      <c r="F14" s="71"/>
    </row>
    <row r="15" spans="1:14" ht="14.25">
      <c r="A15" s="70"/>
      <c r="B15" s="71"/>
      <c r="C15" s="71"/>
      <c r="D15" s="71"/>
      <c r="E15" s="71"/>
      <c r="F15" s="71"/>
    </row>
    <row r="16" spans="1:14" ht="14.25">
      <c r="A16" s="70"/>
      <c r="B16" s="71"/>
      <c r="C16" s="71"/>
      <c r="D16" s="71"/>
      <c r="E16" s="71"/>
      <c r="F16" s="71"/>
    </row>
    <row r="17" spans="1:6" ht="14.25">
      <c r="A17" s="70"/>
      <c r="B17" s="71"/>
      <c r="C17" s="71"/>
      <c r="D17" s="71"/>
      <c r="E17" s="71"/>
      <c r="F17" s="71"/>
    </row>
    <row r="18" spans="1:6" ht="14.25">
      <c r="A18" s="70"/>
      <c r="B18" s="71"/>
      <c r="C18" s="71"/>
      <c r="D18" s="71"/>
      <c r="E18" s="71"/>
      <c r="F18" s="71"/>
    </row>
    <row r="19" spans="1:6" ht="14.25">
      <c r="A19" s="70"/>
      <c r="B19" s="71"/>
      <c r="C19" s="71"/>
      <c r="D19" s="71"/>
      <c r="E19" s="71"/>
      <c r="F19" s="71"/>
    </row>
    <row r="20" spans="1:6" ht="14.25">
      <c r="A20" s="70"/>
      <c r="B20" s="71"/>
      <c r="C20" s="71"/>
      <c r="D20" s="71"/>
      <c r="E20" s="71"/>
      <c r="F20" s="71"/>
    </row>
    <row r="21" spans="1:6" ht="15" thickBot="1">
      <c r="A21" s="70"/>
      <c r="B21" s="71"/>
      <c r="C21" s="71"/>
      <c r="D21" s="71"/>
      <c r="E21" s="71"/>
      <c r="F21" s="71"/>
    </row>
    <row r="22" spans="1:6" ht="15.75" thickBot="1">
      <c r="A22" s="25" t="s">
        <v>22</v>
      </c>
      <c r="B22" s="169" t="s">
        <v>23</v>
      </c>
      <c r="C22" s="170" t="s">
        <v>24</v>
      </c>
      <c r="D22" s="75"/>
      <c r="E22" s="71"/>
      <c r="F22" s="71"/>
    </row>
    <row r="23" spans="1:6" ht="14.25">
      <c r="A23" s="26" t="s">
        <v>25</v>
      </c>
      <c r="B23" s="27">
        <v>-8.6355119349291742E-3</v>
      </c>
      <c r="C23" s="62">
        <v>1.5575653487830632E-2</v>
      </c>
      <c r="D23" s="75"/>
      <c r="E23" s="71"/>
      <c r="F23" s="71"/>
    </row>
    <row r="24" spans="1:6" ht="14.25">
      <c r="A24" s="26" t="s">
        <v>26</v>
      </c>
      <c r="B24" s="27">
        <v>-8.3866569153562276E-3</v>
      </c>
      <c r="C24" s="62">
        <v>5.9508053302635977E-2</v>
      </c>
      <c r="D24" s="75"/>
      <c r="E24" s="71"/>
      <c r="F24" s="71"/>
    </row>
    <row r="25" spans="1:6" ht="14.25">
      <c r="A25" s="26" t="s">
        <v>27</v>
      </c>
      <c r="B25" s="27">
        <v>4.8927303596224547E-4</v>
      </c>
      <c r="C25" s="62">
        <v>0.12428368253087263</v>
      </c>
      <c r="D25" s="75"/>
      <c r="E25" s="71"/>
      <c r="F25" s="71"/>
    </row>
    <row r="26" spans="1:6" ht="14.25">
      <c r="A26" s="52" t="s">
        <v>28</v>
      </c>
      <c r="B26" s="27">
        <v>9.0311958345368204E-4</v>
      </c>
      <c r="C26" s="62">
        <v>9.158856554054573E-2</v>
      </c>
      <c r="D26" s="75"/>
      <c r="E26" s="71"/>
      <c r="F26" s="71"/>
    </row>
    <row r="27" spans="1:6" ht="14.25">
      <c r="A27" s="86" t="s">
        <v>29</v>
      </c>
      <c r="B27" s="27">
        <v>4.7600461921641912E-3</v>
      </c>
      <c r="C27" s="62">
        <v>5.8766164935340148E-2</v>
      </c>
      <c r="D27" s="75"/>
      <c r="E27" s="71"/>
      <c r="F27" s="71"/>
    </row>
    <row r="28" spans="1:6" ht="14.25">
      <c r="A28" s="26" t="s">
        <v>30</v>
      </c>
      <c r="B28" s="27">
        <v>8.2724610361193385E-3</v>
      </c>
      <c r="C28" s="62">
        <v>0.12379353362160317</v>
      </c>
      <c r="D28" s="75"/>
      <c r="E28" s="71"/>
      <c r="F28" s="71"/>
    </row>
    <row r="29" spans="1:6" ht="14.25">
      <c r="A29" s="26" t="s">
        <v>31</v>
      </c>
      <c r="B29" s="27">
        <v>1.4604734786705542E-2</v>
      </c>
      <c r="C29" s="62">
        <v>0.13908140619976317</v>
      </c>
      <c r="D29" s="75"/>
      <c r="E29" s="71"/>
      <c r="F29" s="71"/>
    </row>
    <row r="30" spans="1:6" ht="14.25">
      <c r="A30" s="26" t="s">
        <v>15</v>
      </c>
      <c r="B30" s="27">
        <v>1.4747960012716721E-2</v>
      </c>
      <c r="C30" s="62">
        <v>1.0879510158119388E-2</v>
      </c>
      <c r="D30" s="75"/>
      <c r="E30" s="71"/>
      <c r="F30" s="71"/>
    </row>
    <row r="31" spans="1:6" ht="14.25">
      <c r="A31" s="149" t="s">
        <v>32</v>
      </c>
      <c r="B31" s="27">
        <v>1.7924287751078349E-2</v>
      </c>
      <c r="C31" s="62">
        <v>0.14026406623379772</v>
      </c>
      <c r="D31" s="75"/>
      <c r="E31" s="71"/>
      <c r="F31" s="71"/>
    </row>
    <row r="32" spans="1:6" ht="14.25">
      <c r="A32" s="26" t="s">
        <v>33</v>
      </c>
      <c r="B32" s="27">
        <v>2.0990243353248728E-2</v>
      </c>
      <c r="C32" s="62">
        <v>0.1435835288988061</v>
      </c>
      <c r="D32" s="75"/>
      <c r="E32" s="71"/>
      <c r="F32" s="71"/>
    </row>
    <row r="33" spans="1:6" ht="14.25">
      <c r="A33" s="26" t="s">
        <v>14</v>
      </c>
      <c r="B33" s="27">
        <v>2.75066707258107E-2</v>
      </c>
      <c r="C33" s="62">
        <v>2.5761584668192228E-2</v>
      </c>
      <c r="D33" s="75"/>
      <c r="E33" s="71"/>
      <c r="F33" s="71"/>
    </row>
    <row r="34" spans="1:6" ht="14.25">
      <c r="A34" s="26" t="s">
        <v>34</v>
      </c>
      <c r="B34" s="150">
        <v>2.8900042828489569E-2</v>
      </c>
      <c r="C34" s="151">
        <v>8.0965611667411563E-2</v>
      </c>
      <c r="D34" s="75"/>
      <c r="E34" s="71"/>
      <c r="F34" s="71"/>
    </row>
    <row r="35" spans="1:6" ht="29.25" thickBot="1">
      <c r="A35" s="171" t="s">
        <v>35</v>
      </c>
      <c r="B35" s="152">
        <v>5.0939322327819392E-2</v>
      </c>
      <c r="C35" s="152">
        <v>0.23932796022294411</v>
      </c>
      <c r="D35" s="75"/>
      <c r="E35" s="71"/>
      <c r="F35" s="71"/>
    </row>
    <row r="36" spans="1:6" ht="14.25">
      <c r="A36" s="70"/>
      <c r="B36" s="71"/>
      <c r="C36" s="71"/>
      <c r="D36" s="75"/>
      <c r="E36" s="71"/>
      <c r="F36" s="71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5"/>
  <sheetViews>
    <sheetView zoomScale="85" workbookViewId="0">
      <selection activeCell="J41" sqref="J41"/>
    </sheetView>
  </sheetViews>
  <sheetFormatPr defaultRowHeight="14.25"/>
  <cols>
    <col min="1" max="1" width="4.7109375" style="30" customWidth="1"/>
    <col min="2" max="2" width="46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22.28515625" style="28" bestFit="1" customWidth="1"/>
    <col min="11" max="11" width="35.85546875" style="28" customWidth="1"/>
    <col min="12" max="16384" width="9.140625" style="28"/>
  </cols>
  <sheetData>
    <row r="1" spans="1:11" ht="16.5" thickBot="1">
      <c r="A1" s="153" t="s">
        <v>132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1" ht="60.75" thickBot="1">
      <c r="A2" s="25" t="s">
        <v>37</v>
      </c>
      <c r="B2" s="194" t="s">
        <v>82</v>
      </c>
      <c r="C2" s="15" t="s">
        <v>115</v>
      </c>
      <c r="D2" s="43" t="s">
        <v>116</v>
      </c>
      <c r="E2" s="43" t="s">
        <v>39</v>
      </c>
      <c r="F2" s="43" t="s">
        <v>133</v>
      </c>
      <c r="G2" s="43" t="s">
        <v>134</v>
      </c>
      <c r="H2" s="43" t="s">
        <v>135</v>
      </c>
      <c r="I2" s="17" t="s">
        <v>43</v>
      </c>
      <c r="J2" s="18" t="s">
        <v>44</v>
      </c>
    </row>
    <row r="3" spans="1:11" ht="14.25" customHeight="1">
      <c r="A3" s="21">
        <v>1</v>
      </c>
      <c r="B3" s="172" t="s">
        <v>136</v>
      </c>
      <c r="C3" s="191" t="s">
        <v>118</v>
      </c>
      <c r="D3" s="192" t="s">
        <v>137</v>
      </c>
      <c r="E3" s="83">
        <v>12911024.460000001</v>
      </c>
      <c r="F3" s="84">
        <v>178091</v>
      </c>
      <c r="G3" s="83">
        <v>72.49678231915145</v>
      </c>
      <c r="H3" s="50">
        <v>100</v>
      </c>
      <c r="I3" s="172" t="s">
        <v>62</v>
      </c>
      <c r="J3" s="85" t="s">
        <v>8</v>
      </c>
      <c r="K3" s="46"/>
    </row>
    <row r="4" spans="1:11" ht="28.5">
      <c r="A4" s="21">
        <v>2</v>
      </c>
      <c r="B4" s="172" t="s">
        <v>138</v>
      </c>
      <c r="C4" s="191" t="s">
        <v>118</v>
      </c>
      <c r="D4" s="192" t="s">
        <v>137</v>
      </c>
      <c r="E4" s="83">
        <v>974836.74010000005</v>
      </c>
      <c r="F4" s="84">
        <v>648</v>
      </c>
      <c r="G4" s="83">
        <v>1504.3776853395063</v>
      </c>
      <c r="H4" s="50">
        <v>5000</v>
      </c>
      <c r="I4" s="172" t="s">
        <v>123</v>
      </c>
      <c r="J4" s="85" t="s">
        <v>1</v>
      </c>
      <c r="K4" s="47"/>
    </row>
    <row r="5" spans="1:11" ht="15.75" customHeight="1" thickBot="1">
      <c r="A5" s="154" t="s">
        <v>61</v>
      </c>
      <c r="B5" s="155"/>
      <c r="C5" s="107" t="s">
        <v>5</v>
      </c>
      <c r="D5" s="107" t="s">
        <v>5</v>
      </c>
      <c r="E5" s="97">
        <f>SUM(E3:E4)</f>
        <v>13885861.200100001</v>
      </c>
      <c r="F5" s="98">
        <f>SUM(F3:F4)</f>
        <v>178739</v>
      </c>
      <c r="G5" s="107" t="s">
        <v>5</v>
      </c>
      <c r="H5" s="107" t="s">
        <v>5</v>
      </c>
      <c r="I5" s="107" t="s">
        <v>5</v>
      </c>
      <c r="J5" s="107" t="s">
        <v>5</v>
      </c>
    </row>
  </sheetData>
  <mergeCells count="2">
    <mergeCell ref="A1:J1"/>
    <mergeCell ref="A5:B5"/>
  </mergeCells>
  <phoneticPr fontId="11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J11"/>
  <sheetViews>
    <sheetView zoomScale="85" workbookViewId="0">
      <selection activeCell="N42" sqref="N42"/>
    </sheetView>
  </sheetViews>
  <sheetFormatPr defaultRowHeight="14.25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6384" width="9.140625" style="30"/>
  </cols>
  <sheetData>
    <row r="1" spans="1:10" s="48" customFormat="1" ht="16.5" thickBot="1">
      <c r="A1" s="165" t="s">
        <v>139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s="22" customFormat="1" ht="15.75" customHeight="1" thickBot="1">
      <c r="A2" s="158" t="s">
        <v>37</v>
      </c>
      <c r="B2" s="101"/>
      <c r="C2" s="102"/>
      <c r="D2" s="103"/>
      <c r="E2" s="160" t="s">
        <v>75</v>
      </c>
      <c r="F2" s="160"/>
      <c r="G2" s="160"/>
      <c r="H2" s="160"/>
      <c r="I2" s="160"/>
      <c r="J2" s="160"/>
    </row>
    <row r="3" spans="1:10" s="22" customFormat="1" ht="51.75" thickBot="1">
      <c r="A3" s="159"/>
      <c r="B3" s="177" t="s">
        <v>82</v>
      </c>
      <c r="C3" s="178" t="s">
        <v>83</v>
      </c>
      <c r="D3" s="178" t="s">
        <v>84</v>
      </c>
      <c r="E3" s="17" t="s">
        <v>80</v>
      </c>
      <c r="F3" s="17" t="s">
        <v>81</v>
      </c>
      <c r="G3" s="17" t="s">
        <v>76</v>
      </c>
      <c r="H3" s="17" t="s">
        <v>77</v>
      </c>
      <c r="I3" s="18" t="s">
        <v>78</v>
      </c>
      <c r="J3" s="176" t="s">
        <v>79</v>
      </c>
    </row>
    <row r="4" spans="1:10" s="22" customFormat="1" collapsed="1">
      <c r="A4" s="21">
        <v>1</v>
      </c>
      <c r="B4" s="172" t="s">
        <v>138</v>
      </c>
      <c r="C4" s="104">
        <v>38945</v>
      </c>
      <c r="D4" s="104">
        <v>39016</v>
      </c>
      <c r="E4" s="99">
        <v>-6.2071253279487482E-2</v>
      </c>
      <c r="F4" s="99">
        <v>-8.1575665445895784E-2</v>
      </c>
      <c r="G4" s="99">
        <v>-9.5641768957129836E-2</v>
      </c>
      <c r="H4" s="99">
        <v>-8.4223852451956072E-2</v>
      </c>
      <c r="I4" s="99">
        <v>-0.69912446293209829</v>
      </c>
      <c r="J4" s="105">
        <v>-9.2103349052379491E-2</v>
      </c>
    </row>
    <row r="5" spans="1:10" s="22" customFormat="1" collapsed="1">
      <c r="A5" s="21">
        <v>2</v>
      </c>
      <c r="B5" s="137" t="s">
        <v>136</v>
      </c>
      <c r="C5" s="104">
        <v>40555</v>
      </c>
      <c r="D5" s="104">
        <v>40626</v>
      </c>
      <c r="E5" s="99">
        <v>6.5638574918934101E-2</v>
      </c>
      <c r="F5" s="99">
        <v>5.1557346067479859E-2</v>
      </c>
      <c r="G5" s="99">
        <v>0.1061701563357984</v>
      </c>
      <c r="H5" s="99">
        <v>0.16740022020184497</v>
      </c>
      <c r="I5" s="99">
        <v>-0.27503217680845959</v>
      </c>
      <c r="J5" s="105">
        <v>-3.9313699036562011E-2</v>
      </c>
    </row>
    <row r="6" spans="1:10" s="22" customFormat="1" ht="15.75" collapsed="1" thickBot="1">
      <c r="A6" s="195"/>
      <c r="B6" s="141" t="s">
        <v>89</v>
      </c>
      <c r="C6" s="142" t="s">
        <v>5</v>
      </c>
      <c r="D6" s="142" t="s">
        <v>5</v>
      </c>
      <c r="E6" s="143">
        <f>AVERAGE(E4:E5)</f>
        <v>1.7836608197233095E-3</v>
      </c>
      <c r="F6" s="143">
        <f>AVERAGE(F4:F5)</f>
        <v>-1.5009159689207963E-2</v>
      </c>
      <c r="G6" s="143">
        <f>AVERAGE(G4:G5)</f>
        <v>5.2641936893342844E-3</v>
      </c>
      <c r="H6" s="143">
        <f>AVERAGE(H4:H5)</f>
        <v>4.1588183874944451E-2</v>
      </c>
      <c r="I6" s="143">
        <f>AVERAGE(I4:I5)</f>
        <v>-0.48707831987027894</v>
      </c>
      <c r="J6" s="142" t="s">
        <v>5</v>
      </c>
    </row>
    <row r="7" spans="1:10" s="22" customFormat="1">
      <c r="A7" s="167" t="s">
        <v>140</v>
      </c>
      <c r="B7" s="167"/>
      <c r="C7" s="167"/>
      <c r="D7" s="167"/>
      <c r="E7" s="167"/>
      <c r="F7" s="167"/>
      <c r="G7" s="167"/>
      <c r="H7" s="167"/>
      <c r="I7" s="167"/>
      <c r="J7" s="167"/>
    </row>
    <row r="8" spans="1:10" s="22" customFormat="1" ht="15.75" customHeight="1">
      <c r="C8" s="61"/>
      <c r="D8" s="61"/>
    </row>
    <row r="9" spans="1:10">
      <c r="B9" s="28"/>
      <c r="C9" s="106"/>
      <c r="E9" s="106"/>
      <c r="F9" s="106"/>
      <c r="G9" s="106"/>
      <c r="H9" s="106"/>
    </row>
    <row r="10" spans="1:10">
      <c r="B10" s="28"/>
      <c r="C10" s="106"/>
      <c r="E10" s="106"/>
    </row>
    <row r="11" spans="1:10">
      <c r="E11" s="106"/>
      <c r="F11" s="106"/>
    </row>
  </sheetData>
  <mergeCells count="4">
    <mergeCell ref="A1:J1"/>
    <mergeCell ref="A2:A3"/>
    <mergeCell ref="E2:J2"/>
    <mergeCell ref="A7:J7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G116"/>
  <sheetViews>
    <sheetView zoomScale="85" workbookViewId="0">
      <selection activeCell="J42" sqref="J42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9" customWidth="1"/>
    <col min="5" max="7" width="24.7109375" style="20" customWidth="1"/>
    <col min="8" max="16384" width="9.140625" style="20"/>
  </cols>
  <sheetData>
    <row r="1" spans="1:7" s="28" customFormat="1" ht="16.5" thickBot="1">
      <c r="A1" s="162" t="s">
        <v>141</v>
      </c>
      <c r="B1" s="162"/>
      <c r="C1" s="162"/>
      <c r="D1" s="162"/>
      <c r="E1" s="162"/>
      <c r="F1" s="162"/>
      <c r="G1" s="162"/>
    </row>
    <row r="2" spans="1:7" s="28" customFormat="1" ht="15.75" customHeight="1" thickBot="1">
      <c r="A2" s="168" t="s">
        <v>37</v>
      </c>
      <c r="B2" s="89"/>
      <c r="C2" s="163" t="s">
        <v>93</v>
      </c>
      <c r="D2" s="164"/>
      <c r="E2" s="196" t="s">
        <v>142</v>
      </c>
      <c r="F2" s="196"/>
      <c r="G2" s="90"/>
    </row>
    <row r="3" spans="1:7" s="28" customFormat="1" ht="45.75" thickBot="1">
      <c r="A3" s="159"/>
      <c r="B3" s="197" t="s">
        <v>82</v>
      </c>
      <c r="C3" s="34" t="s">
        <v>95</v>
      </c>
      <c r="D3" s="34" t="s">
        <v>96</v>
      </c>
      <c r="E3" s="34" t="s">
        <v>97</v>
      </c>
      <c r="F3" s="34" t="s">
        <v>96</v>
      </c>
      <c r="G3" s="18" t="s">
        <v>143</v>
      </c>
    </row>
    <row r="4" spans="1:7" s="28" customFormat="1">
      <c r="A4" s="21">
        <v>1</v>
      </c>
      <c r="B4" s="36" t="s">
        <v>136</v>
      </c>
      <c r="C4" s="37">
        <v>795.26142000000175</v>
      </c>
      <c r="D4" s="99">
        <v>6.5638574918844061E-2</v>
      </c>
      <c r="E4" s="38">
        <v>0</v>
      </c>
      <c r="F4" s="99">
        <v>0</v>
      </c>
      <c r="G4" s="39">
        <v>0</v>
      </c>
    </row>
    <row r="5" spans="1:7" s="28" customFormat="1">
      <c r="A5" s="21">
        <v>2</v>
      </c>
      <c r="B5" s="172" t="s">
        <v>138</v>
      </c>
      <c r="C5" s="37">
        <v>-64.513789999999915</v>
      </c>
      <c r="D5" s="99">
        <v>-6.2071253279480973E-2</v>
      </c>
      <c r="E5" s="38">
        <v>0</v>
      </c>
      <c r="F5" s="99">
        <v>0</v>
      </c>
      <c r="G5" s="39">
        <v>0</v>
      </c>
    </row>
    <row r="6" spans="1:7" s="28" customFormat="1" ht="15.75" thickBot="1">
      <c r="A6" s="110"/>
      <c r="B6" s="91" t="s">
        <v>61</v>
      </c>
      <c r="C6" s="92">
        <v>730.74763000000189</v>
      </c>
      <c r="D6" s="96">
        <v>5.554856110561477E-2</v>
      </c>
      <c r="E6" s="93">
        <v>0</v>
      </c>
      <c r="F6" s="96">
        <v>0</v>
      </c>
      <c r="G6" s="111">
        <v>0</v>
      </c>
    </row>
    <row r="7" spans="1:7" s="28" customFormat="1">
      <c r="D7" s="6"/>
    </row>
    <row r="8" spans="1:7" s="28" customFormat="1">
      <c r="D8" s="6"/>
    </row>
    <row r="9" spans="1:7" s="28" customFormat="1">
      <c r="D9" s="6"/>
    </row>
    <row r="10" spans="1:7" s="28" customFormat="1">
      <c r="D10" s="6"/>
    </row>
    <row r="11" spans="1:7" s="28" customFormat="1">
      <c r="D11" s="6"/>
    </row>
    <row r="12" spans="1:7" s="28" customFormat="1">
      <c r="D12" s="6"/>
    </row>
    <row r="13" spans="1:7" s="28" customFormat="1">
      <c r="D13" s="6"/>
    </row>
    <row r="14" spans="1:7" s="28" customFormat="1">
      <c r="D14" s="6"/>
    </row>
    <row r="15" spans="1:7" s="28" customFormat="1">
      <c r="D15" s="6"/>
    </row>
    <row r="16" spans="1:7" s="28" customFormat="1">
      <c r="D16" s="6"/>
    </row>
    <row r="17" spans="2:5" s="28" customFormat="1">
      <c r="D17" s="6"/>
    </row>
    <row r="18" spans="2:5" s="28" customFormat="1">
      <c r="D18" s="6"/>
    </row>
    <row r="19" spans="2:5" s="28" customFormat="1">
      <c r="D19" s="6"/>
    </row>
    <row r="20" spans="2:5" s="28" customFormat="1">
      <c r="D20" s="6"/>
    </row>
    <row r="21" spans="2:5" s="28" customFormat="1">
      <c r="D21" s="6"/>
    </row>
    <row r="22" spans="2:5" s="28" customFormat="1">
      <c r="D22" s="6"/>
    </row>
    <row r="23" spans="2:5" s="28" customFormat="1">
      <c r="D23" s="6"/>
    </row>
    <row r="24" spans="2:5" s="28" customFormat="1">
      <c r="D24" s="6"/>
    </row>
    <row r="25" spans="2:5" s="28" customFormat="1">
      <c r="D25" s="6"/>
    </row>
    <row r="26" spans="2:5" s="28" customFormat="1">
      <c r="D26" s="6"/>
    </row>
    <row r="27" spans="2:5" s="28" customFormat="1">
      <c r="D27" s="6"/>
    </row>
    <row r="28" spans="2:5" s="28" customFormat="1" ht="15" thickBot="1">
      <c r="B28" s="79"/>
      <c r="C28" s="79"/>
      <c r="D28" s="80"/>
      <c r="E28" s="79"/>
    </row>
    <row r="29" spans="2:5" s="28" customFormat="1"/>
    <row r="30" spans="2:5" s="28" customFormat="1"/>
    <row r="31" spans="2:5" s="28" customFormat="1"/>
    <row r="32" spans="2:5" s="28" customFormat="1"/>
    <row r="33" spans="2:6" s="28" customFormat="1" ht="15" thickBot="1"/>
    <row r="34" spans="2:6" s="28" customFormat="1" ht="30.75" thickBot="1">
      <c r="B34" s="182" t="s">
        <v>82</v>
      </c>
      <c r="C34" s="182" t="s">
        <v>102</v>
      </c>
      <c r="D34" s="182" t="s">
        <v>103</v>
      </c>
      <c r="E34" s="198" t="s">
        <v>104</v>
      </c>
    </row>
    <row r="35" spans="2:6" s="28" customFormat="1">
      <c r="B35" s="121" t="str">
        <f t="shared" ref="B35:D36" si="0">B4</f>
        <v>Іndeks Ukrainskoi Birzhi</v>
      </c>
      <c r="C35" s="122">
        <f t="shared" si="0"/>
        <v>795.26142000000175</v>
      </c>
      <c r="D35" s="146">
        <f t="shared" si="0"/>
        <v>6.5638574918844061E-2</v>
      </c>
      <c r="E35" s="123">
        <f>G4</f>
        <v>0</v>
      </c>
    </row>
    <row r="36" spans="2:6" s="28" customFormat="1">
      <c r="B36" s="36" t="str">
        <f t="shared" si="0"/>
        <v>ТАSК Universal</v>
      </c>
      <c r="C36" s="37">
        <f t="shared" si="0"/>
        <v>-64.513789999999915</v>
      </c>
      <c r="D36" s="147">
        <f t="shared" si="0"/>
        <v>-6.2071253279480973E-2</v>
      </c>
      <c r="E36" s="39">
        <f>G5</f>
        <v>0</v>
      </c>
    </row>
    <row r="37" spans="2:6">
      <c r="B37" s="28"/>
      <c r="C37" s="148"/>
      <c r="D37" s="6"/>
      <c r="F37" s="19"/>
    </row>
    <row r="38" spans="2:6">
      <c r="B38" s="28"/>
      <c r="C38" s="28"/>
      <c r="D38" s="6"/>
      <c r="F38" s="19"/>
    </row>
    <row r="39" spans="2:6">
      <c r="B39" s="28"/>
      <c r="C39" s="28"/>
      <c r="D39" s="6"/>
      <c r="F39" s="19"/>
    </row>
    <row r="40" spans="2:6">
      <c r="B40" s="28"/>
      <c r="C40" s="28"/>
      <c r="D40" s="6"/>
      <c r="F40" s="19"/>
    </row>
    <row r="41" spans="2:6">
      <c r="B41" s="28"/>
      <c r="C41" s="28"/>
      <c r="D41" s="6"/>
      <c r="F41" s="19"/>
    </row>
    <row r="42" spans="2:6">
      <c r="B42" s="28"/>
      <c r="C42" s="28"/>
      <c r="D42" s="6"/>
      <c r="F42" s="19"/>
    </row>
    <row r="43" spans="2:6">
      <c r="B43" s="28"/>
      <c r="C43" s="28"/>
      <c r="D43" s="6"/>
      <c r="F43" s="19"/>
    </row>
    <row r="44" spans="2:6">
      <c r="B44" s="28"/>
      <c r="C44" s="28"/>
      <c r="D44" s="6"/>
    </row>
    <row r="45" spans="2:6">
      <c r="B45" s="28"/>
      <c r="C45" s="28"/>
      <c r="D45" s="6"/>
    </row>
    <row r="46" spans="2:6">
      <c r="B46" s="28"/>
      <c r="C46" s="28"/>
      <c r="D46" s="6"/>
    </row>
    <row r="47" spans="2:6">
      <c r="B47" s="28"/>
      <c r="C47" s="28"/>
      <c r="D47" s="6"/>
    </row>
    <row r="48" spans="2:6">
      <c r="B48" s="28"/>
      <c r="C48" s="28"/>
      <c r="D48" s="6"/>
    </row>
    <row r="49" spans="2:4">
      <c r="B49" s="28"/>
      <c r="C49" s="28"/>
      <c r="D49" s="6"/>
    </row>
    <row r="50" spans="2:4">
      <c r="B50" s="28"/>
      <c r="C50" s="28"/>
      <c r="D50" s="6"/>
    </row>
    <row r="51" spans="2:4">
      <c r="B51" s="28"/>
      <c r="C51" s="28"/>
      <c r="D51" s="6"/>
    </row>
    <row r="52" spans="2:4">
      <c r="B52" s="28"/>
      <c r="C52" s="28"/>
      <c r="D52" s="6"/>
    </row>
    <row r="53" spans="2:4">
      <c r="B53" s="28"/>
      <c r="C53" s="28"/>
      <c r="D53" s="6"/>
    </row>
    <row r="54" spans="2:4">
      <c r="B54" s="28"/>
      <c r="C54" s="28"/>
      <c r="D54" s="6"/>
    </row>
    <row r="55" spans="2:4">
      <c r="B55" s="28"/>
      <c r="C55" s="28"/>
      <c r="D55" s="6"/>
    </row>
    <row r="56" spans="2:4">
      <c r="B56" s="28"/>
      <c r="C56" s="28"/>
      <c r="D56" s="6"/>
    </row>
    <row r="57" spans="2:4">
      <c r="B57" s="28"/>
      <c r="C57" s="28"/>
      <c r="D57" s="6"/>
    </row>
    <row r="58" spans="2:4">
      <c r="B58" s="28"/>
      <c r="C58" s="28"/>
      <c r="D58" s="6"/>
    </row>
    <row r="59" spans="2:4">
      <c r="B59" s="28"/>
      <c r="C59" s="28"/>
      <c r="D59" s="6"/>
    </row>
    <row r="60" spans="2:4">
      <c r="B60" s="28"/>
      <c r="C60" s="28"/>
      <c r="D60" s="6"/>
    </row>
    <row r="61" spans="2:4">
      <c r="B61" s="28"/>
      <c r="C61" s="28"/>
      <c r="D61" s="6"/>
    </row>
    <row r="62" spans="2:4">
      <c r="B62" s="28"/>
      <c r="C62" s="28"/>
      <c r="D62" s="6"/>
    </row>
    <row r="63" spans="2:4">
      <c r="B63" s="28"/>
      <c r="C63" s="28"/>
      <c r="D63" s="6"/>
    </row>
    <row r="64" spans="2:4">
      <c r="B64" s="28"/>
      <c r="C64" s="28"/>
      <c r="D64" s="6"/>
    </row>
    <row r="65" spans="2:4">
      <c r="B65" s="28"/>
      <c r="C65" s="28"/>
      <c r="D65" s="6"/>
    </row>
    <row r="66" spans="2:4">
      <c r="B66" s="28"/>
      <c r="C66" s="28"/>
      <c r="D66" s="6"/>
    </row>
    <row r="67" spans="2:4">
      <c r="B67" s="28"/>
      <c r="C67" s="28"/>
      <c r="D67" s="6"/>
    </row>
    <row r="68" spans="2:4">
      <c r="B68" s="28"/>
      <c r="C68" s="28"/>
      <c r="D68" s="6"/>
    </row>
    <row r="69" spans="2:4">
      <c r="B69" s="28"/>
      <c r="C69" s="28"/>
      <c r="D69" s="6"/>
    </row>
    <row r="70" spans="2:4">
      <c r="B70" s="28"/>
      <c r="C70" s="28"/>
      <c r="D70" s="6"/>
    </row>
    <row r="71" spans="2:4">
      <c r="B71" s="28"/>
      <c r="C71" s="28"/>
      <c r="D71" s="6"/>
    </row>
    <row r="72" spans="2:4">
      <c r="B72" s="28"/>
      <c r="C72" s="28"/>
      <c r="D72" s="6"/>
    </row>
    <row r="73" spans="2:4">
      <c r="B73" s="28"/>
      <c r="C73" s="28"/>
      <c r="D73" s="6"/>
    </row>
    <row r="74" spans="2:4">
      <c r="B74" s="28"/>
      <c r="C74" s="28"/>
      <c r="D74" s="6"/>
    </row>
    <row r="75" spans="2:4">
      <c r="B75" s="28"/>
      <c r="C75" s="28"/>
      <c r="D75" s="6"/>
    </row>
    <row r="76" spans="2:4">
      <c r="B76" s="28"/>
      <c r="C76" s="28"/>
      <c r="D76" s="6"/>
    </row>
    <row r="77" spans="2:4">
      <c r="B77" s="28"/>
      <c r="C77" s="28"/>
      <c r="D77" s="6"/>
    </row>
    <row r="78" spans="2:4">
      <c r="B78" s="28"/>
      <c r="C78" s="28"/>
      <c r="D78" s="6"/>
    </row>
    <row r="79" spans="2:4">
      <c r="B79" s="28"/>
      <c r="C79" s="28"/>
      <c r="D79" s="6"/>
    </row>
    <row r="80" spans="2:4">
      <c r="B80" s="28"/>
      <c r="C80" s="28"/>
      <c r="D80" s="6"/>
    </row>
    <row r="81" spans="2:4">
      <c r="B81" s="28"/>
      <c r="C81" s="28"/>
      <c r="D81" s="6"/>
    </row>
    <row r="82" spans="2:4">
      <c r="B82" s="28"/>
      <c r="C82" s="28"/>
      <c r="D82" s="6"/>
    </row>
    <row r="83" spans="2:4">
      <c r="B83" s="28"/>
      <c r="C83" s="28"/>
      <c r="D83" s="6"/>
    </row>
    <row r="84" spans="2:4">
      <c r="B84" s="28"/>
      <c r="C84" s="28"/>
      <c r="D84" s="6"/>
    </row>
    <row r="85" spans="2:4">
      <c r="B85" s="28"/>
      <c r="C85" s="28"/>
      <c r="D85" s="6"/>
    </row>
    <row r="86" spans="2:4">
      <c r="B86" s="28"/>
      <c r="C86" s="28"/>
      <c r="D86" s="6"/>
    </row>
    <row r="87" spans="2:4">
      <c r="B87" s="28"/>
      <c r="C87" s="28"/>
      <c r="D87" s="6"/>
    </row>
    <row r="88" spans="2:4">
      <c r="B88" s="28"/>
      <c r="C88" s="28"/>
      <c r="D88" s="6"/>
    </row>
    <row r="89" spans="2:4">
      <c r="B89" s="28"/>
      <c r="C89" s="28"/>
      <c r="D89" s="6"/>
    </row>
    <row r="90" spans="2:4">
      <c r="B90" s="28"/>
      <c r="C90" s="28"/>
      <c r="D90" s="6"/>
    </row>
    <row r="91" spans="2:4">
      <c r="B91" s="28"/>
      <c r="C91" s="28"/>
      <c r="D91" s="6"/>
    </row>
    <row r="92" spans="2:4">
      <c r="B92" s="28"/>
      <c r="C92" s="28"/>
      <c r="D92" s="6"/>
    </row>
    <row r="93" spans="2:4">
      <c r="B93" s="28"/>
      <c r="C93" s="28"/>
      <c r="D93" s="6"/>
    </row>
    <row r="94" spans="2:4">
      <c r="B94" s="28"/>
      <c r="C94" s="28"/>
      <c r="D94" s="6"/>
    </row>
    <row r="95" spans="2:4">
      <c r="B95" s="28"/>
      <c r="C95" s="28"/>
      <c r="D95" s="6"/>
    </row>
    <row r="96" spans="2:4">
      <c r="B96" s="28"/>
      <c r="C96" s="28"/>
      <c r="D96" s="6"/>
    </row>
    <row r="97" spans="2:4">
      <c r="B97" s="28"/>
      <c r="C97" s="28"/>
      <c r="D97" s="6"/>
    </row>
    <row r="98" spans="2:4">
      <c r="B98" s="28"/>
      <c r="C98" s="28"/>
      <c r="D98" s="6"/>
    </row>
    <row r="99" spans="2:4">
      <c r="B99" s="28"/>
      <c r="C99" s="28"/>
      <c r="D99" s="6"/>
    </row>
    <row r="100" spans="2:4">
      <c r="B100" s="28"/>
      <c r="C100" s="28"/>
      <c r="D100" s="6"/>
    </row>
    <row r="101" spans="2:4">
      <c r="B101" s="28"/>
      <c r="C101" s="28"/>
      <c r="D101" s="6"/>
    </row>
    <row r="102" spans="2:4">
      <c r="B102" s="28"/>
      <c r="C102" s="28"/>
      <c r="D102" s="6"/>
    </row>
    <row r="103" spans="2:4">
      <c r="B103" s="28"/>
      <c r="C103" s="28"/>
      <c r="D103" s="6"/>
    </row>
    <row r="104" spans="2:4">
      <c r="B104" s="28"/>
      <c r="C104" s="28"/>
      <c r="D104" s="6"/>
    </row>
    <row r="105" spans="2:4">
      <c r="B105" s="28"/>
      <c r="C105" s="28"/>
      <c r="D105" s="6"/>
    </row>
    <row r="106" spans="2:4">
      <c r="B106" s="28"/>
      <c r="C106" s="28"/>
      <c r="D106" s="6"/>
    </row>
    <row r="107" spans="2:4">
      <c r="B107" s="28"/>
      <c r="C107" s="28"/>
      <c r="D107" s="6"/>
    </row>
    <row r="108" spans="2:4">
      <c r="B108" s="28"/>
      <c r="C108" s="28"/>
      <c r="D108" s="6"/>
    </row>
    <row r="109" spans="2:4">
      <c r="B109" s="28"/>
      <c r="C109" s="28"/>
      <c r="D109" s="6"/>
    </row>
    <row r="110" spans="2:4">
      <c r="B110" s="28"/>
      <c r="C110" s="28"/>
      <c r="D110" s="6"/>
    </row>
    <row r="111" spans="2:4">
      <c r="B111" s="28"/>
      <c r="C111" s="28"/>
      <c r="D111" s="6"/>
    </row>
    <row r="112" spans="2:4">
      <c r="B112" s="28"/>
      <c r="C112" s="28"/>
      <c r="D112" s="6"/>
    </row>
    <row r="113" spans="2:4">
      <c r="B113" s="28"/>
      <c r="C113" s="28"/>
      <c r="D113" s="6"/>
    </row>
    <row r="114" spans="2:4">
      <c r="B114" s="28"/>
      <c r="C114" s="28"/>
      <c r="D114" s="6"/>
    </row>
    <row r="115" spans="2:4">
      <c r="B115" s="28"/>
      <c r="C115" s="28"/>
      <c r="D115" s="6"/>
    </row>
    <row r="116" spans="2:4">
      <c r="B116" s="28"/>
      <c r="C116" s="28"/>
      <c r="D116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4"/>
  <sheetViews>
    <sheetView tabSelected="1" zoomScale="85" workbookViewId="0">
      <selection activeCell="R49" sqref="R49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3" t="s">
        <v>82</v>
      </c>
      <c r="B1" s="64" t="s">
        <v>105</v>
      </c>
      <c r="C1" s="10"/>
      <c r="D1" s="10"/>
    </row>
    <row r="2" spans="1:4" ht="14.25">
      <c r="A2" s="172" t="s">
        <v>138</v>
      </c>
      <c r="B2" s="129">
        <v>-6.2071253279487482E-2</v>
      </c>
      <c r="C2" s="10"/>
      <c r="D2" s="10"/>
    </row>
    <row r="3" spans="1:4" ht="14.25">
      <c r="A3" s="137" t="s">
        <v>136</v>
      </c>
      <c r="B3" s="129">
        <v>6.5638574918934101E-2</v>
      </c>
      <c r="C3" s="10"/>
      <c r="D3" s="10"/>
    </row>
    <row r="4" spans="1:4" ht="14.25">
      <c r="A4" s="189" t="s">
        <v>109</v>
      </c>
      <c r="B4" s="130">
        <v>1.7836608197233095E-3</v>
      </c>
      <c r="C4" s="10"/>
      <c r="D4" s="10"/>
    </row>
    <row r="5" spans="1:4" ht="14.25">
      <c r="A5" s="137" t="s">
        <v>15</v>
      </c>
      <c r="B5" s="130">
        <v>1.4747960012716721E-2</v>
      </c>
      <c r="C5" s="10"/>
      <c r="D5" s="10"/>
    </row>
    <row r="6" spans="1:4" ht="14.25">
      <c r="A6" s="137" t="s">
        <v>14</v>
      </c>
      <c r="B6" s="130">
        <v>2.75066707258107E-2</v>
      </c>
      <c r="C6" s="10"/>
      <c r="D6" s="10"/>
    </row>
    <row r="7" spans="1:4" ht="14.25">
      <c r="A7" s="137" t="s">
        <v>110</v>
      </c>
      <c r="B7" s="130">
        <v>-3.4352684034765213E-3</v>
      </c>
      <c r="C7" s="10"/>
      <c r="D7" s="10"/>
    </row>
    <row r="8" spans="1:4" ht="14.25">
      <c r="A8" s="137" t="s">
        <v>111</v>
      </c>
      <c r="B8" s="130">
        <v>1.3093123815634877E-2</v>
      </c>
      <c r="C8" s="10"/>
      <c r="D8" s="10"/>
    </row>
    <row r="9" spans="1:4" ht="14.25">
      <c r="A9" s="137" t="s">
        <v>112</v>
      </c>
      <c r="B9" s="130">
        <v>1.2712328767123289E-2</v>
      </c>
      <c r="C9" s="10"/>
      <c r="D9" s="10"/>
    </row>
    <row r="10" spans="1:4" ht="15" thickBot="1">
      <c r="A10" s="190" t="s">
        <v>113</v>
      </c>
      <c r="B10" s="131">
        <v>-3.5668964698077898E-3</v>
      </c>
      <c r="C10" s="10"/>
      <c r="D10" s="10"/>
    </row>
    <row r="11" spans="1:4">
      <c r="C11" s="10"/>
      <c r="D11" s="10"/>
    </row>
    <row r="12" spans="1:4">
      <c r="A12" s="10"/>
      <c r="B12" s="10"/>
      <c r="C12" s="10"/>
      <c r="D12" s="10"/>
    </row>
    <row r="13" spans="1:4">
      <c r="B13" s="10"/>
      <c r="C13" s="10"/>
      <c r="D13" s="10"/>
    </row>
    <row r="14" spans="1:4">
      <c r="C1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2"/>
  <sheetViews>
    <sheetView topLeftCell="A7" zoomScale="85" zoomScaleNormal="40" workbookViewId="0">
      <selection activeCell="H52" sqref="H52"/>
    </sheetView>
  </sheetViews>
  <sheetFormatPr defaultRowHeight="14.25"/>
  <cols>
    <col min="1" max="1" width="4.7109375" style="22" customWidth="1"/>
    <col min="2" max="2" width="61.710937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2.85546875" style="20" bestFit="1" customWidth="1"/>
    <col min="8" max="8" width="29.42578125" style="20" bestFit="1" customWidth="1"/>
    <col min="9" max="18" width="4.7109375" style="20" customWidth="1"/>
    <col min="19" max="16384" width="9.140625" style="20"/>
  </cols>
  <sheetData>
    <row r="1" spans="1:9" s="14" customFormat="1" ht="16.5" thickBot="1">
      <c r="A1" s="153" t="s">
        <v>36</v>
      </c>
      <c r="B1" s="153"/>
      <c r="C1" s="153"/>
      <c r="D1" s="153"/>
      <c r="E1" s="153"/>
      <c r="F1" s="153"/>
      <c r="G1" s="153"/>
      <c r="H1" s="153"/>
      <c r="I1" s="13"/>
    </row>
    <row r="2" spans="1:9" ht="45.75" thickBot="1">
      <c r="A2" s="15" t="s">
        <v>37</v>
      </c>
      <c r="B2" s="16" t="s">
        <v>38</v>
      </c>
      <c r="C2" s="17" t="s">
        <v>39</v>
      </c>
      <c r="D2" s="17" t="s">
        <v>40</v>
      </c>
      <c r="E2" s="17" t="s">
        <v>41</v>
      </c>
      <c r="F2" s="17" t="s">
        <v>42</v>
      </c>
      <c r="G2" s="17" t="s">
        <v>43</v>
      </c>
      <c r="H2" s="18" t="s">
        <v>44</v>
      </c>
      <c r="I2" s="19"/>
    </row>
    <row r="3" spans="1:9">
      <c r="A3" s="21">
        <v>1</v>
      </c>
      <c r="B3" s="82" t="s">
        <v>45</v>
      </c>
      <c r="C3" s="83">
        <v>30935373.48</v>
      </c>
      <c r="D3" s="84">
        <v>48785</v>
      </c>
      <c r="E3" s="83">
        <v>634.11650056369785</v>
      </c>
      <c r="F3" s="84">
        <v>100</v>
      </c>
      <c r="G3" s="173" t="s">
        <v>62</v>
      </c>
      <c r="H3" s="85" t="s">
        <v>8</v>
      </c>
      <c r="I3" s="19"/>
    </row>
    <row r="4" spans="1:9">
      <c r="A4" s="21">
        <v>2</v>
      </c>
      <c r="B4" s="82" t="s">
        <v>46</v>
      </c>
      <c r="C4" s="83">
        <v>12862890.99</v>
      </c>
      <c r="D4" s="84">
        <v>8535393</v>
      </c>
      <c r="E4" s="83">
        <v>1.5070062960194099</v>
      </c>
      <c r="F4" s="84">
        <v>1</v>
      </c>
      <c r="G4" s="82" t="s">
        <v>63</v>
      </c>
      <c r="H4" s="85" t="s">
        <v>4</v>
      </c>
      <c r="I4" s="19"/>
    </row>
    <row r="5" spans="1:9" ht="14.25" customHeight="1">
      <c r="A5" s="21">
        <v>3</v>
      </c>
      <c r="B5" s="82" t="s">
        <v>47</v>
      </c>
      <c r="C5" s="83">
        <v>7136327.8300000001</v>
      </c>
      <c r="D5" s="84">
        <v>2094</v>
      </c>
      <c r="E5" s="83">
        <v>3407.9884574976122</v>
      </c>
      <c r="F5" s="84">
        <v>1000</v>
      </c>
      <c r="G5" s="174" t="s">
        <v>64</v>
      </c>
      <c r="H5" s="85" t="s">
        <v>2</v>
      </c>
      <c r="I5" s="19"/>
    </row>
    <row r="6" spans="1:9">
      <c r="A6" s="21">
        <v>4</v>
      </c>
      <c r="B6" s="82" t="s">
        <v>48</v>
      </c>
      <c r="C6" s="83">
        <v>5627987.7300000004</v>
      </c>
      <c r="D6" s="84">
        <v>4440</v>
      </c>
      <c r="E6" s="83">
        <v>1267.5648040540541</v>
      </c>
      <c r="F6" s="84">
        <v>1000</v>
      </c>
      <c r="G6" s="173" t="s">
        <v>62</v>
      </c>
      <c r="H6" s="85" t="s">
        <v>8</v>
      </c>
      <c r="I6" s="19"/>
    </row>
    <row r="7" spans="1:9" ht="14.25" customHeight="1">
      <c r="A7" s="21">
        <v>5</v>
      </c>
      <c r="B7" s="82" t="s">
        <v>49</v>
      </c>
      <c r="C7" s="83">
        <v>5292101.1901000002</v>
      </c>
      <c r="D7" s="84">
        <v>3571</v>
      </c>
      <c r="E7" s="83">
        <v>1481.9661691683002</v>
      </c>
      <c r="F7" s="84">
        <v>1000</v>
      </c>
      <c r="G7" s="82" t="s">
        <v>65</v>
      </c>
      <c r="H7" s="85" t="s">
        <v>10</v>
      </c>
      <c r="I7" s="19"/>
    </row>
    <row r="8" spans="1:9">
      <c r="A8" s="21">
        <v>6</v>
      </c>
      <c r="B8" s="82" t="s">
        <v>50</v>
      </c>
      <c r="C8" s="83">
        <v>4930660.9400000004</v>
      </c>
      <c r="D8" s="84">
        <v>1392</v>
      </c>
      <c r="E8" s="83">
        <v>3542.1414798850578</v>
      </c>
      <c r="F8" s="84">
        <v>1000</v>
      </c>
      <c r="G8" s="82" t="s">
        <v>63</v>
      </c>
      <c r="H8" s="85" t="s">
        <v>4</v>
      </c>
      <c r="I8" s="19"/>
    </row>
    <row r="9" spans="1:9">
      <c r="A9" s="21">
        <v>7</v>
      </c>
      <c r="B9" s="172" t="s">
        <v>51</v>
      </c>
      <c r="C9" s="83">
        <v>4165986.23</v>
      </c>
      <c r="D9" s="84">
        <v>1256</v>
      </c>
      <c r="E9" s="83">
        <v>3316.8680175159234</v>
      </c>
      <c r="F9" s="84">
        <v>1000</v>
      </c>
      <c r="G9" s="175" t="s">
        <v>66</v>
      </c>
      <c r="H9" s="85" t="s">
        <v>6</v>
      </c>
      <c r="I9" s="19"/>
    </row>
    <row r="10" spans="1:9">
      <c r="A10" s="21">
        <v>8</v>
      </c>
      <c r="B10" s="172" t="s">
        <v>52</v>
      </c>
      <c r="C10" s="83">
        <v>3180002.14</v>
      </c>
      <c r="D10" s="84">
        <v>678</v>
      </c>
      <c r="E10" s="83">
        <v>4690.2686430678468</v>
      </c>
      <c r="F10" s="84">
        <v>1000</v>
      </c>
      <c r="G10" s="175" t="s">
        <v>67</v>
      </c>
      <c r="H10" s="85" t="s">
        <v>6</v>
      </c>
      <c r="I10" s="19"/>
    </row>
    <row r="11" spans="1:9">
      <c r="A11" s="21">
        <v>9</v>
      </c>
      <c r="B11" s="82" t="s">
        <v>53</v>
      </c>
      <c r="C11" s="83">
        <v>2778470.46</v>
      </c>
      <c r="D11" s="84">
        <v>11786</v>
      </c>
      <c r="E11" s="83">
        <v>235.74329373833362</v>
      </c>
      <c r="F11" s="84">
        <v>100</v>
      </c>
      <c r="G11" s="173" t="s">
        <v>62</v>
      </c>
      <c r="H11" s="85" t="s">
        <v>8</v>
      </c>
      <c r="I11" s="19"/>
    </row>
    <row r="12" spans="1:9">
      <c r="A12" s="21">
        <v>10</v>
      </c>
      <c r="B12" s="172" t="s">
        <v>54</v>
      </c>
      <c r="C12" s="83">
        <v>1736412.42</v>
      </c>
      <c r="D12" s="84">
        <v>599</v>
      </c>
      <c r="E12" s="83">
        <v>2898.852120200334</v>
      </c>
      <c r="F12" s="84">
        <v>1000</v>
      </c>
      <c r="G12" s="174" t="s">
        <v>64</v>
      </c>
      <c r="H12" s="85" t="s">
        <v>2</v>
      </c>
      <c r="I12" s="19"/>
    </row>
    <row r="13" spans="1:9">
      <c r="A13" s="21">
        <v>11</v>
      </c>
      <c r="B13" s="82" t="s">
        <v>55</v>
      </c>
      <c r="C13" s="83">
        <v>1244404.07</v>
      </c>
      <c r="D13" s="84">
        <v>924</v>
      </c>
      <c r="E13" s="83">
        <v>1346.7576515151516</v>
      </c>
      <c r="F13" s="84">
        <v>1000</v>
      </c>
      <c r="G13" s="82" t="s">
        <v>68</v>
      </c>
      <c r="H13" s="85" t="s">
        <v>7</v>
      </c>
      <c r="I13" s="19"/>
    </row>
    <row r="14" spans="1:9">
      <c r="A14" s="21">
        <v>12</v>
      </c>
      <c r="B14" s="172" t="s">
        <v>56</v>
      </c>
      <c r="C14" s="83">
        <v>1200120.5900000001</v>
      </c>
      <c r="D14" s="84">
        <v>1380</v>
      </c>
      <c r="E14" s="83">
        <v>869.65260144927538</v>
      </c>
      <c r="F14" s="84">
        <v>1000</v>
      </c>
      <c r="G14" s="174" t="s">
        <v>64</v>
      </c>
      <c r="H14" s="85" t="s">
        <v>2</v>
      </c>
      <c r="I14" s="19"/>
    </row>
    <row r="15" spans="1:9">
      <c r="A15" s="21">
        <v>13</v>
      </c>
      <c r="B15" s="82" t="s">
        <v>57</v>
      </c>
      <c r="C15" s="83">
        <v>1121976.04</v>
      </c>
      <c r="D15" s="84">
        <v>953</v>
      </c>
      <c r="E15" s="83">
        <v>1177.3095907660022</v>
      </c>
      <c r="F15" s="84">
        <v>1000</v>
      </c>
      <c r="G15" s="82" t="s">
        <v>69</v>
      </c>
      <c r="H15" s="85" t="s">
        <v>1</v>
      </c>
      <c r="I15" s="19"/>
    </row>
    <row r="16" spans="1:9">
      <c r="A16" s="21">
        <v>14</v>
      </c>
      <c r="B16" s="172" t="s">
        <v>58</v>
      </c>
      <c r="C16" s="83">
        <v>1121166.6100000001</v>
      </c>
      <c r="D16" s="84">
        <v>379</v>
      </c>
      <c r="E16" s="83">
        <v>2958.2232453825859</v>
      </c>
      <c r="F16" s="84">
        <v>1000</v>
      </c>
      <c r="G16" s="174" t="s">
        <v>64</v>
      </c>
      <c r="H16" s="85" t="s">
        <v>2</v>
      </c>
      <c r="I16" s="19"/>
    </row>
    <row r="17" spans="1:9">
      <c r="A17" s="21">
        <v>15</v>
      </c>
      <c r="B17" s="82" t="s">
        <v>59</v>
      </c>
      <c r="C17" s="83">
        <v>828810.02</v>
      </c>
      <c r="D17" s="84">
        <v>7715</v>
      </c>
      <c r="E17" s="83">
        <v>107.428388852884</v>
      </c>
      <c r="F17" s="84">
        <v>100</v>
      </c>
      <c r="G17" s="82" t="s">
        <v>70</v>
      </c>
      <c r="H17" s="85" t="s">
        <v>11</v>
      </c>
      <c r="I17" s="19"/>
    </row>
    <row r="18" spans="1:9">
      <c r="A18" s="21">
        <v>16</v>
      </c>
      <c r="B18" s="82" t="s">
        <v>60</v>
      </c>
      <c r="C18" s="83">
        <v>442020.89990000002</v>
      </c>
      <c r="D18" s="84">
        <v>8840</v>
      </c>
      <c r="E18" s="83">
        <v>50.002364242081448</v>
      </c>
      <c r="F18" s="84">
        <v>100</v>
      </c>
      <c r="G18" s="82" t="s">
        <v>71</v>
      </c>
      <c r="H18" s="85" t="s">
        <v>9</v>
      </c>
      <c r="I18" s="19"/>
    </row>
    <row r="19" spans="1:9" ht="15" customHeight="1" thickBot="1">
      <c r="A19" s="154" t="s">
        <v>61</v>
      </c>
      <c r="B19" s="155"/>
      <c r="C19" s="97">
        <f>SUM(C3:C18)</f>
        <v>84604711.640000001</v>
      </c>
      <c r="D19" s="98">
        <f>SUM(D3:D18)</f>
        <v>8630185</v>
      </c>
      <c r="E19" s="54" t="s">
        <v>5</v>
      </c>
      <c r="F19" s="54" t="s">
        <v>5</v>
      </c>
      <c r="G19" s="54" t="s">
        <v>5</v>
      </c>
      <c r="H19" s="54" t="s">
        <v>5</v>
      </c>
    </row>
    <row r="20" spans="1:9" ht="15" customHeight="1" thickBot="1">
      <c r="A20" s="156" t="s">
        <v>72</v>
      </c>
      <c r="B20" s="156"/>
      <c r="C20" s="156"/>
      <c r="D20" s="156"/>
      <c r="E20" s="156"/>
      <c r="F20" s="156"/>
      <c r="G20" s="156"/>
      <c r="H20" s="156"/>
    </row>
    <row r="22" spans="1:9">
      <c r="B22" s="20" t="s">
        <v>73</v>
      </c>
      <c r="C22" s="23">
        <f>C19-SUM(C3:C12)</f>
        <v>5958498.2299000025</v>
      </c>
      <c r="D22" s="120">
        <f>C22/$C$19</f>
        <v>7.0427498828361967E-2</v>
      </c>
    </row>
    <row r="23" spans="1:9">
      <c r="B23" s="82" t="str">
        <f t="shared" ref="B23:C32" si="0">B3</f>
        <v>КІNТО-Klasychnyi</v>
      </c>
      <c r="C23" s="83">
        <f t="shared" si="0"/>
        <v>30935373.48</v>
      </c>
      <c r="D23" s="120">
        <f>C23/$C$19</f>
        <v>0.36564598921668284</v>
      </c>
      <c r="H23" s="19"/>
    </row>
    <row r="24" spans="1:9">
      <c r="B24" s="82" t="str">
        <f t="shared" si="0"/>
        <v>ОТP Fond Aktsii</v>
      </c>
      <c r="C24" s="83">
        <f t="shared" si="0"/>
        <v>12862890.99</v>
      </c>
      <c r="D24" s="120">
        <f t="shared" ref="D24:D32" si="1">C24/$C$19</f>
        <v>0.1520351614072353</v>
      </c>
      <c r="H24" s="19"/>
    </row>
    <row r="25" spans="1:9">
      <c r="B25" s="82" t="str">
        <f t="shared" si="0"/>
        <v>UNIVER.UA/Myhailo Hrushevskyi: Fond Derzhavnykh Paperiv</v>
      </c>
      <c r="C25" s="83">
        <f t="shared" si="0"/>
        <v>7136327.8300000001</v>
      </c>
      <c r="D25" s="120">
        <f t="shared" si="1"/>
        <v>8.4349059191474604E-2</v>
      </c>
      <c r="H25" s="19"/>
    </row>
    <row r="26" spans="1:9">
      <c r="B26" s="82" t="str">
        <f t="shared" si="0"/>
        <v>КІNTO-Ekviti</v>
      </c>
      <c r="C26" s="83">
        <f t="shared" si="0"/>
        <v>5627987.7300000004</v>
      </c>
      <c r="D26" s="120">
        <f t="shared" si="1"/>
        <v>6.6520972897438038E-2</v>
      </c>
      <c r="H26" s="19"/>
    </row>
    <row r="27" spans="1:9">
      <c r="B27" s="82" t="str">
        <f t="shared" si="0"/>
        <v>Sofiivskyi</v>
      </c>
      <c r="C27" s="83">
        <f t="shared" si="0"/>
        <v>5292101.1901000002</v>
      </c>
      <c r="D27" s="120">
        <f t="shared" si="1"/>
        <v>6.2550903933321411E-2</v>
      </c>
      <c r="H27" s="19"/>
    </row>
    <row r="28" spans="1:9">
      <c r="B28" s="82" t="str">
        <f t="shared" si="0"/>
        <v>ОТP Klasychnyi</v>
      </c>
      <c r="C28" s="83">
        <f t="shared" si="0"/>
        <v>4930660.9400000004</v>
      </c>
      <c r="D28" s="120">
        <f t="shared" si="1"/>
        <v>5.8278798478509898E-2</v>
      </c>
      <c r="H28" s="19"/>
    </row>
    <row r="29" spans="1:9">
      <c r="B29" s="82" t="str">
        <f t="shared" si="0"/>
        <v>Altus – Depozyt</v>
      </c>
      <c r="C29" s="83">
        <f t="shared" si="0"/>
        <v>4165986.23</v>
      </c>
      <c r="D29" s="120">
        <f t="shared" si="1"/>
        <v>4.9240593688524271E-2</v>
      </c>
      <c r="H29" s="19"/>
    </row>
    <row r="30" spans="1:9">
      <c r="B30" s="82" t="str">
        <f t="shared" si="0"/>
        <v>Altus – Zbalansovanyi</v>
      </c>
      <c r="C30" s="83">
        <f t="shared" si="0"/>
        <v>3180002.14</v>
      </c>
      <c r="D30" s="120">
        <f t="shared" si="1"/>
        <v>3.7586584462709009E-2</v>
      </c>
      <c r="H30" s="19"/>
    </row>
    <row r="31" spans="1:9">
      <c r="B31" s="82" t="str">
        <f t="shared" si="0"/>
        <v>KINTO-Kaznacheiskyi</v>
      </c>
      <c r="C31" s="83">
        <f t="shared" si="0"/>
        <v>2778470.46</v>
      </c>
      <c r="D31" s="120">
        <f t="shared" si="1"/>
        <v>3.2840611428623739E-2</v>
      </c>
    </row>
    <row r="32" spans="1:9">
      <c r="B32" s="82" t="str">
        <f t="shared" si="0"/>
        <v>UNIVER.UA/Volodymyr Velykyi: Fond Zbalansovanyi</v>
      </c>
      <c r="C32" s="83">
        <f t="shared" si="0"/>
        <v>1736412.42</v>
      </c>
      <c r="D32" s="120">
        <f t="shared" si="1"/>
        <v>2.0523826467118964E-2</v>
      </c>
    </row>
  </sheetData>
  <mergeCells count="3">
    <mergeCell ref="A1:H1"/>
    <mergeCell ref="A19:B19"/>
    <mergeCell ref="A20:H20"/>
  </mergeCells>
  <phoneticPr fontId="11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K54"/>
  <sheetViews>
    <sheetView zoomScale="85" workbookViewId="0">
      <selection activeCell="A21" sqref="A21:J21"/>
    </sheetView>
  </sheetViews>
  <sheetFormatPr defaultRowHeight="14.25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6384" width="9.140625" style="31"/>
  </cols>
  <sheetData>
    <row r="1" spans="1:10" s="14" customFormat="1" ht="16.5" thickBot="1">
      <c r="A1" s="157" t="s">
        <v>74</v>
      </c>
      <c r="B1" s="157"/>
      <c r="C1" s="157"/>
      <c r="D1" s="157"/>
      <c r="E1" s="157"/>
      <c r="F1" s="157"/>
      <c r="G1" s="157"/>
      <c r="H1" s="157"/>
      <c r="I1" s="157"/>
      <c r="J1" s="100"/>
    </row>
    <row r="2" spans="1:10" s="20" customFormat="1" ht="15.75" customHeight="1" thickBot="1">
      <c r="A2" s="158" t="s">
        <v>37</v>
      </c>
      <c r="B2" s="101"/>
      <c r="C2" s="102"/>
      <c r="D2" s="103"/>
      <c r="E2" s="160" t="s">
        <v>75</v>
      </c>
      <c r="F2" s="160"/>
      <c r="G2" s="160"/>
      <c r="H2" s="160"/>
      <c r="I2" s="160"/>
      <c r="J2" s="160"/>
    </row>
    <row r="3" spans="1:10" s="22" customFormat="1" ht="51.75" thickBot="1">
      <c r="A3" s="159"/>
      <c r="B3" s="177" t="s">
        <v>82</v>
      </c>
      <c r="C3" s="178" t="s">
        <v>83</v>
      </c>
      <c r="D3" s="178" t="s">
        <v>84</v>
      </c>
      <c r="E3" s="17" t="s">
        <v>80</v>
      </c>
      <c r="F3" s="17" t="s">
        <v>81</v>
      </c>
      <c r="G3" s="17" t="s">
        <v>76</v>
      </c>
      <c r="H3" s="17" t="s">
        <v>77</v>
      </c>
      <c r="I3" s="18" t="s">
        <v>78</v>
      </c>
      <c r="J3" s="176" t="s">
        <v>79</v>
      </c>
    </row>
    <row r="4" spans="1:10" s="20" customFormat="1" collapsed="1">
      <c r="A4" s="21">
        <v>1</v>
      </c>
      <c r="B4" s="82" t="s">
        <v>45</v>
      </c>
      <c r="C4" s="138">
        <v>38118</v>
      </c>
      <c r="D4" s="138">
        <v>38182</v>
      </c>
      <c r="E4" s="139">
        <v>2.7469387760421515E-3</v>
      </c>
      <c r="F4" s="139" t="s">
        <v>0</v>
      </c>
      <c r="G4" s="139">
        <v>8.2515999904451132E-3</v>
      </c>
      <c r="H4" s="139">
        <v>5.943850385148286E-2</v>
      </c>
      <c r="I4" s="139">
        <v>5.3411650056382882</v>
      </c>
      <c r="J4" s="140">
        <v>0.13373993214466284</v>
      </c>
    </row>
    <row r="5" spans="1:10" s="20" customFormat="1" collapsed="1">
      <c r="A5" s="21">
        <v>2</v>
      </c>
      <c r="B5" s="137" t="s">
        <v>52</v>
      </c>
      <c r="C5" s="138">
        <v>38828</v>
      </c>
      <c r="D5" s="138">
        <v>39028</v>
      </c>
      <c r="E5" s="139">
        <v>8.5817563148351539E-3</v>
      </c>
      <c r="F5" s="139">
        <v>1.5516516692866356E-2</v>
      </c>
      <c r="G5" s="139">
        <v>3.6704805608962943E-2</v>
      </c>
      <c r="H5" s="139">
        <v>8.0540865204718814E-2</v>
      </c>
      <c r="I5" s="139">
        <v>3.6902686430679852</v>
      </c>
      <c r="J5" s="140">
        <v>0.13276757867185651</v>
      </c>
    </row>
    <row r="6" spans="1:10" s="20" customFormat="1" collapsed="1">
      <c r="A6" s="21">
        <v>3</v>
      </c>
      <c r="B6" s="137" t="s">
        <v>54</v>
      </c>
      <c r="C6" s="138">
        <v>38919</v>
      </c>
      <c r="D6" s="138">
        <v>39092</v>
      </c>
      <c r="E6" s="139">
        <v>1.0249722173923947E-2</v>
      </c>
      <c r="F6" s="139">
        <v>3.4808025935593845E-2</v>
      </c>
      <c r="G6" s="139">
        <v>7.1190163362022441E-2</v>
      </c>
      <c r="H6" s="139">
        <v>0.1634135693090164</v>
      </c>
      <c r="I6" s="139">
        <v>1.898852120200262</v>
      </c>
      <c r="J6" s="140">
        <v>9.0986653885028579E-2</v>
      </c>
    </row>
    <row r="7" spans="1:10" s="20" customFormat="1" collapsed="1">
      <c r="A7" s="21">
        <v>4</v>
      </c>
      <c r="B7" s="137" t="s">
        <v>56</v>
      </c>
      <c r="C7" s="138">
        <v>38919</v>
      </c>
      <c r="D7" s="138">
        <v>39092</v>
      </c>
      <c r="E7" s="139">
        <v>8.9468451178482677E-3</v>
      </c>
      <c r="F7" s="139">
        <v>8.3488068209947031E-4</v>
      </c>
      <c r="G7" s="139">
        <v>2.7735801353383938E-2</v>
      </c>
      <c r="H7" s="139">
        <v>0.15857245945477927</v>
      </c>
      <c r="I7" s="139">
        <v>-0.13034739855071653</v>
      </c>
      <c r="J7" s="140">
        <v>-1.1362089312127677E-2</v>
      </c>
    </row>
    <row r="8" spans="1:10" s="20" customFormat="1" collapsed="1">
      <c r="A8" s="21">
        <v>5</v>
      </c>
      <c r="B8" s="137" t="s">
        <v>60</v>
      </c>
      <c r="C8" s="138">
        <v>38968</v>
      </c>
      <c r="D8" s="138">
        <v>39140</v>
      </c>
      <c r="E8" s="139">
        <v>-5.3764287711870473E-3</v>
      </c>
      <c r="F8" s="139">
        <v>-9.9951050850872747E-3</v>
      </c>
      <c r="G8" s="139">
        <v>-4.1416109320897898E-2</v>
      </c>
      <c r="H8" s="139">
        <v>-0.37814626620120528</v>
      </c>
      <c r="I8" s="139">
        <v>-0.49997635757918968</v>
      </c>
      <c r="J8" s="140">
        <v>-5.5714208481889238E-2</v>
      </c>
    </row>
    <row r="9" spans="1:10" s="20" customFormat="1" collapsed="1">
      <c r="A9" s="21">
        <v>6</v>
      </c>
      <c r="B9" s="137" t="s">
        <v>50</v>
      </c>
      <c r="C9" s="138">
        <v>39413</v>
      </c>
      <c r="D9" s="138">
        <v>39589</v>
      </c>
      <c r="E9" s="139">
        <v>1.3699131722436642E-2</v>
      </c>
      <c r="F9" s="139">
        <v>3.981809708042694E-2</v>
      </c>
      <c r="G9" s="139">
        <v>7.920544827549425E-2</v>
      </c>
      <c r="H9" s="139">
        <v>0.15514991245588106</v>
      </c>
      <c r="I9" s="139">
        <v>2.5421414798843083</v>
      </c>
      <c r="J9" s="140">
        <v>0.12350677322776327</v>
      </c>
    </row>
    <row r="10" spans="1:10" s="20" customFormat="1" collapsed="1">
      <c r="A10" s="21">
        <v>7</v>
      </c>
      <c r="B10" s="137" t="s">
        <v>57</v>
      </c>
      <c r="C10" s="138">
        <v>39429</v>
      </c>
      <c r="D10" s="138">
        <v>39618</v>
      </c>
      <c r="E10" s="139">
        <v>-4.2613859919493513E-2</v>
      </c>
      <c r="F10" s="139">
        <v>-4.3124959308530664E-2</v>
      </c>
      <c r="G10" s="139">
        <v>-5.9561177614813388E-2</v>
      </c>
      <c r="H10" s="139">
        <v>-1.1916266162427136E-2</v>
      </c>
      <c r="I10" s="139">
        <v>0.17730959076597719</v>
      </c>
      <c r="J10" s="140">
        <v>1.52561494110659E-2</v>
      </c>
    </row>
    <row r="11" spans="1:10" s="20" customFormat="1" collapsed="1">
      <c r="A11" s="21">
        <v>8</v>
      </c>
      <c r="B11" s="82" t="s">
        <v>59</v>
      </c>
      <c r="C11" s="138">
        <v>39560</v>
      </c>
      <c r="D11" s="138">
        <v>39770</v>
      </c>
      <c r="E11" s="139">
        <v>9.8025643041035337E-3</v>
      </c>
      <c r="F11" s="139" t="s">
        <v>85</v>
      </c>
      <c r="G11" s="139">
        <v>3.4921517301304661E-2</v>
      </c>
      <c r="H11" s="139">
        <v>-4.8556680573619615E-2</v>
      </c>
      <c r="I11" s="139">
        <v>7.4283888528749342E-2</v>
      </c>
      <c r="J11" s="140">
        <v>6.9374654223801624E-3</v>
      </c>
    </row>
    <row r="12" spans="1:10" s="20" customFormat="1" collapsed="1">
      <c r="A12" s="21">
        <v>9</v>
      </c>
      <c r="B12" s="137" t="s">
        <v>86</v>
      </c>
      <c r="C12" s="138">
        <v>39884</v>
      </c>
      <c r="D12" s="138">
        <v>40001</v>
      </c>
      <c r="E12" s="139">
        <v>-7.4742571495796106E-3</v>
      </c>
      <c r="F12" s="139">
        <v>-1.4157845547203785E-2</v>
      </c>
      <c r="G12" s="139">
        <v>-2.2608472743929076E-2</v>
      </c>
      <c r="H12" s="139">
        <v>2.3751700582180568E-2</v>
      </c>
      <c r="I12" s="139">
        <v>0.26756480405402128</v>
      </c>
      <c r="J12" s="140">
        <v>2.4663137906938193E-2</v>
      </c>
    </row>
    <row r="13" spans="1:10" s="20" customFormat="1" collapsed="1">
      <c r="A13" s="21">
        <v>10</v>
      </c>
      <c r="B13" s="137" t="s">
        <v>46</v>
      </c>
      <c r="C13" s="138">
        <v>40253</v>
      </c>
      <c r="D13" s="138">
        <v>40366</v>
      </c>
      <c r="E13" s="139">
        <v>6.7683985830313098E-2</v>
      </c>
      <c r="F13" s="139">
        <v>7.6946186676732031E-2</v>
      </c>
      <c r="G13" s="139">
        <v>0.10978478200567565</v>
      </c>
      <c r="H13" s="139">
        <v>0.19459931219675086</v>
      </c>
      <c r="I13" s="139">
        <v>0.50700629601942415</v>
      </c>
      <c r="J13" s="140">
        <v>4.8091312604731318E-2</v>
      </c>
    </row>
    <row r="14" spans="1:10" s="20" customFormat="1" collapsed="1">
      <c r="A14" s="21">
        <v>11</v>
      </c>
      <c r="B14" s="137" t="s">
        <v>49</v>
      </c>
      <c r="C14" s="138">
        <v>40114</v>
      </c>
      <c r="D14" s="138">
        <v>40401</v>
      </c>
      <c r="E14" s="139">
        <v>3.0780012159418391E-2</v>
      </c>
      <c r="F14" s="139">
        <v>-0.1276357552076558</v>
      </c>
      <c r="G14" s="139">
        <v>-0.12377340804201653</v>
      </c>
      <c r="H14" s="139">
        <v>-0.20949554382939706</v>
      </c>
      <c r="I14" s="139">
        <v>0.48196616916832502</v>
      </c>
      <c r="J14" s="140">
        <v>4.6605438654345521E-2</v>
      </c>
    </row>
    <row r="15" spans="1:10" s="20" customFormat="1" collapsed="1">
      <c r="A15" s="21">
        <v>12</v>
      </c>
      <c r="B15" s="137" t="s">
        <v>51</v>
      </c>
      <c r="C15" s="138">
        <v>40226</v>
      </c>
      <c r="D15" s="138">
        <v>40430</v>
      </c>
      <c r="E15" s="139">
        <v>8.758603370057072E-3</v>
      </c>
      <c r="F15" s="139">
        <v>6.6131537489890757E-3</v>
      </c>
      <c r="G15" s="139">
        <v>1.508801006612881E-2</v>
      </c>
      <c r="H15" s="139">
        <v>6.3987546533730955E-2</v>
      </c>
      <c r="I15" s="139">
        <v>2.3168680175159868</v>
      </c>
      <c r="J15" s="140">
        <v>0.15042948267143719</v>
      </c>
    </row>
    <row r="16" spans="1:10" s="20" customFormat="1" collapsed="1">
      <c r="A16" s="21">
        <v>13</v>
      </c>
      <c r="B16" s="71" t="s">
        <v>58</v>
      </c>
      <c r="C16" s="138">
        <v>40427</v>
      </c>
      <c r="D16" s="138">
        <v>40543</v>
      </c>
      <c r="E16" s="139">
        <v>1.0009778400586589E-2</v>
      </c>
      <c r="F16" s="139">
        <v>4.3293702597405836E-2</v>
      </c>
      <c r="G16" s="139">
        <v>7.6629772181457945E-2</v>
      </c>
      <c r="H16" s="139">
        <v>0.14639486629220166</v>
      </c>
      <c r="I16" s="139">
        <v>1.9582232453826403</v>
      </c>
      <c r="J16" s="140">
        <v>0.14056061416658006</v>
      </c>
    </row>
    <row r="17" spans="1:11" s="20" customFormat="1" collapsed="1">
      <c r="A17" s="21">
        <v>14</v>
      </c>
      <c r="B17" s="179" t="s">
        <v>55</v>
      </c>
      <c r="C17" s="138">
        <v>40444</v>
      </c>
      <c r="D17" s="138">
        <v>40638</v>
      </c>
      <c r="E17" s="139">
        <v>-4.7367082472166144E-3</v>
      </c>
      <c r="F17" s="139">
        <v>-6.0075952486953188E-3</v>
      </c>
      <c r="G17" s="139">
        <v>-1.6464787894091226E-2</v>
      </c>
      <c r="H17" s="139">
        <v>1.7269221495830323E-2</v>
      </c>
      <c r="I17" s="139">
        <v>0.34675765151514382</v>
      </c>
      <c r="J17" s="140">
        <v>3.7979800802959485E-2</v>
      </c>
    </row>
    <row r="18" spans="1:11" s="20" customFormat="1" collapsed="1">
      <c r="A18" s="21">
        <v>15</v>
      </c>
      <c r="B18" s="71" t="s">
        <v>87</v>
      </c>
      <c r="C18" s="138">
        <v>40427</v>
      </c>
      <c r="D18" s="138">
        <v>40708</v>
      </c>
      <c r="E18" s="139">
        <v>1.0627323222347052E-2</v>
      </c>
      <c r="F18" s="139">
        <v>3.8059051116329234E-2</v>
      </c>
      <c r="G18" s="139">
        <v>7.3505621633456197E-2</v>
      </c>
      <c r="H18" s="139">
        <v>0.14185290819003948</v>
      </c>
      <c r="I18" s="139">
        <v>2.4079884574976487</v>
      </c>
      <c r="J18" s="140">
        <v>0.17035329285928991</v>
      </c>
    </row>
    <row r="19" spans="1:11" s="20" customFormat="1" collapsed="1">
      <c r="A19" s="21">
        <v>16</v>
      </c>
      <c r="B19" s="71" t="s">
        <v>88</v>
      </c>
      <c r="C19" s="138">
        <v>41026</v>
      </c>
      <c r="D19" s="138">
        <v>41242</v>
      </c>
      <c r="E19" s="139">
        <v>2.1764664309689374E-2</v>
      </c>
      <c r="F19" s="139">
        <v>3.6205430997393817E-2</v>
      </c>
      <c r="G19" s="139">
        <v>5.8519963291741028E-2</v>
      </c>
      <c r="H19" s="139">
        <v>8.4767360184194063E-2</v>
      </c>
      <c r="I19" s="139">
        <v>1.3574329373833454</v>
      </c>
      <c r="J19" s="140">
        <v>0.14504664036539028</v>
      </c>
    </row>
    <row r="20" spans="1:11" s="20" customFormat="1" ht="15.75" thickBot="1">
      <c r="A20" s="136"/>
      <c r="B20" s="141" t="s">
        <v>89</v>
      </c>
      <c r="C20" s="142" t="s">
        <v>5</v>
      </c>
      <c r="D20" s="142" t="s">
        <v>5</v>
      </c>
      <c r="E20" s="143">
        <f>AVERAGE(E4:E19)</f>
        <v>8.9656294758827804E-3</v>
      </c>
      <c r="F20" s="143">
        <f>AVERAGE(F4:F19)</f>
        <v>6.5124132236188403E-3</v>
      </c>
      <c r="G20" s="143">
        <f>AVERAGE(G4:G19)</f>
        <v>2.0482095590895304E-2</v>
      </c>
      <c r="H20" s="143">
        <f>AVERAGE(H4:H19)</f>
        <v>4.0101466811509827E-2</v>
      </c>
      <c r="I20" s="143">
        <f>AVERAGE(I4:I19)</f>
        <v>1.4210940344057623</v>
      </c>
      <c r="J20" s="142" t="s">
        <v>5</v>
      </c>
      <c r="K20" s="144"/>
    </row>
    <row r="21" spans="1:11" s="20" customFormat="1">
      <c r="A21" s="161" t="s">
        <v>90</v>
      </c>
      <c r="B21" s="161"/>
      <c r="C21" s="161"/>
      <c r="D21" s="161"/>
      <c r="E21" s="161"/>
      <c r="F21" s="161"/>
      <c r="G21" s="161"/>
      <c r="H21" s="161"/>
      <c r="I21" s="161"/>
      <c r="J21" s="161"/>
    </row>
    <row r="22" spans="1:11" s="20" customFormat="1" collapsed="1"/>
    <row r="23" spans="1:11" s="20" customFormat="1" collapsed="1"/>
    <row r="24" spans="1:11" s="20" customFormat="1" collapsed="1"/>
    <row r="25" spans="1:11" s="20" customFormat="1" collapsed="1"/>
    <row r="26" spans="1:11" s="20" customFormat="1" collapsed="1"/>
    <row r="27" spans="1:11" s="20" customFormat="1" collapsed="1"/>
    <row r="28" spans="1:11" s="20" customFormat="1" collapsed="1"/>
    <row r="29" spans="1:11" s="20" customFormat="1" collapsed="1"/>
    <row r="30" spans="1:11" s="20" customFormat="1" collapsed="1"/>
    <row r="31" spans="1:11" s="20" customFormat="1" collapsed="1"/>
    <row r="32" spans="1:11" s="20" customFormat="1" collapsed="1"/>
    <row r="33" spans="3:8" s="20" customFormat="1"/>
    <row r="34" spans="3:8" s="20" customFormat="1"/>
    <row r="35" spans="3:8" s="28" customFormat="1">
      <c r="C35" s="29"/>
      <c r="D35" s="29"/>
      <c r="E35" s="30"/>
      <c r="F35" s="30"/>
      <c r="G35" s="30"/>
      <c r="H35" s="30"/>
    </row>
    <row r="36" spans="3:8" s="28" customFormat="1">
      <c r="C36" s="29"/>
      <c r="D36" s="29"/>
      <c r="E36" s="30"/>
      <c r="F36" s="30"/>
      <c r="G36" s="30"/>
      <c r="H36" s="30"/>
    </row>
    <row r="37" spans="3:8" s="28" customFormat="1">
      <c r="C37" s="29"/>
      <c r="D37" s="29"/>
      <c r="E37" s="30"/>
      <c r="F37" s="30"/>
      <c r="G37" s="30"/>
      <c r="H37" s="30"/>
    </row>
    <row r="38" spans="3:8" s="28" customFormat="1">
      <c r="C38" s="29"/>
      <c r="D38" s="29"/>
      <c r="E38" s="30"/>
      <c r="F38" s="30"/>
      <c r="G38" s="30"/>
      <c r="H38" s="30"/>
    </row>
    <row r="39" spans="3:8" s="28" customFormat="1">
      <c r="C39" s="29"/>
      <c r="D39" s="29"/>
      <c r="E39" s="30"/>
      <c r="F39" s="30"/>
      <c r="G39" s="30"/>
      <c r="H39" s="30"/>
    </row>
    <row r="40" spans="3:8" s="28" customFormat="1">
      <c r="C40" s="29"/>
      <c r="D40" s="29"/>
      <c r="E40" s="30"/>
      <c r="F40" s="30"/>
      <c r="G40" s="30"/>
      <c r="H40" s="30"/>
    </row>
    <row r="41" spans="3:8" s="28" customFormat="1">
      <c r="C41" s="29"/>
      <c r="D41" s="29"/>
      <c r="E41" s="30"/>
      <c r="F41" s="30"/>
      <c r="G41" s="30"/>
      <c r="H41" s="30"/>
    </row>
    <row r="42" spans="3:8" s="28" customFormat="1">
      <c r="C42" s="29"/>
      <c r="D42" s="29"/>
      <c r="E42" s="30"/>
      <c r="F42" s="30"/>
      <c r="G42" s="30"/>
      <c r="H42" s="30"/>
    </row>
    <row r="43" spans="3:8" s="28" customFormat="1">
      <c r="C43" s="29"/>
      <c r="D43" s="29"/>
      <c r="E43" s="30"/>
      <c r="F43" s="30"/>
      <c r="G43" s="30"/>
      <c r="H43" s="30"/>
    </row>
    <row r="44" spans="3:8" s="28" customFormat="1">
      <c r="C44" s="29"/>
      <c r="D44" s="29"/>
      <c r="E44" s="30"/>
      <c r="F44" s="30"/>
      <c r="G44" s="30"/>
      <c r="H44" s="30"/>
    </row>
    <row r="45" spans="3:8" s="28" customFormat="1">
      <c r="C45" s="29"/>
      <c r="D45" s="29"/>
      <c r="E45" s="30"/>
      <c r="F45" s="30"/>
      <c r="G45" s="30"/>
      <c r="H45" s="30"/>
    </row>
    <row r="46" spans="3:8" s="28" customFormat="1">
      <c r="C46" s="29"/>
      <c r="D46" s="29"/>
      <c r="E46" s="30"/>
      <c r="F46" s="30"/>
      <c r="G46" s="30"/>
      <c r="H46" s="30"/>
    </row>
    <row r="47" spans="3:8" s="28" customFormat="1">
      <c r="C47" s="29"/>
      <c r="D47" s="29"/>
      <c r="E47" s="30"/>
      <c r="F47" s="30"/>
      <c r="G47" s="30"/>
      <c r="H47" s="30"/>
    </row>
    <row r="48" spans="3:8" s="28" customFormat="1">
      <c r="C48" s="29"/>
      <c r="D48" s="29"/>
      <c r="E48" s="30"/>
      <c r="F48" s="30"/>
      <c r="G48" s="30"/>
      <c r="H48" s="30"/>
    </row>
    <row r="49" spans="3:8" s="28" customFormat="1">
      <c r="C49" s="29"/>
      <c r="D49" s="29"/>
      <c r="E49" s="30"/>
      <c r="F49" s="30"/>
      <c r="G49" s="30"/>
      <c r="H49" s="30"/>
    </row>
    <row r="50" spans="3:8" s="28" customFormat="1">
      <c r="C50" s="29"/>
      <c r="D50" s="29"/>
      <c r="E50" s="30"/>
      <c r="F50" s="30"/>
      <c r="G50" s="30"/>
      <c r="H50" s="30"/>
    </row>
    <row r="51" spans="3:8" s="28" customFormat="1">
      <c r="C51" s="29"/>
      <c r="D51" s="29"/>
      <c r="E51" s="30"/>
      <c r="F51" s="30"/>
      <c r="G51" s="30"/>
      <c r="H51" s="30"/>
    </row>
    <row r="52" spans="3:8" s="28" customFormat="1">
      <c r="C52" s="29"/>
      <c r="D52" s="29"/>
      <c r="E52" s="30"/>
      <c r="F52" s="30"/>
      <c r="G52" s="30"/>
      <c r="H52" s="30"/>
    </row>
    <row r="53" spans="3:8" s="28" customFormat="1">
      <c r="C53" s="29"/>
      <c r="D53" s="29"/>
      <c r="E53" s="30"/>
      <c r="F53" s="30"/>
      <c r="G53" s="30"/>
      <c r="H53" s="30"/>
    </row>
    <row r="54" spans="3:8" s="28" customFormat="1">
      <c r="C54" s="29"/>
      <c r="D54" s="29"/>
      <c r="E54" s="30"/>
      <c r="F54" s="30"/>
      <c r="G54" s="30"/>
      <c r="H54" s="30"/>
    </row>
  </sheetData>
  <mergeCells count="4">
    <mergeCell ref="A1:I1"/>
    <mergeCell ref="A2:A3"/>
    <mergeCell ref="E2:J2"/>
    <mergeCell ref="A21:J21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66"/>
  <sheetViews>
    <sheetView topLeftCell="A16" zoomScale="75" workbookViewId="0">
      <selection activeCell="L67" sqref="L67"/>
    </sheetView>
  </sheetViews>
  <sheetFormatPr defaultRowHeight="14.25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40" customWidth="1"/>
    <col min="5" max="7" width="24.7109375" style="28" customWidth="1"/>
    <col min="8" max="16384" width="9.140625" style="28"/>
  </cols>
  <sheetData>
    <row r="1" spans="1:8" ht="16.5" thickBot="1">
      <c r="A1" s="162" t="s">
        <v>91</v>
      </c>
      <c r="B1" s="162"/>
      <c r="C1" s="162"/>
      <c r="D1" s="162"/>
      <c r="E1" s="162"/>
      <c r="F1" s="162"/>
      <c r="G1" s="162"/>
    </row>
    <row r="2" spans="1:8" ht="15.75" customHeight="1" thickBot="1">
      <c r="A2" s="180" t="s">
        <v>92</v>
      </c>
      <c r="B2" s="89"/>
      <c r="C2" s="163" t="s">
        <v>93</v>
      </c>
      <c r="D2" s="164"/>
      <c r="E2" s="163" t="s">
        <v>94</v>
      </c>
      <c r="F2" s="164"/>
      <c r="G2" s="90"/>
    </row>
    <row r="3" spans="1:8" ht="45.75" thickBot="1">
      <c r="A3" s="181"/>
      <c r="B3" s="182" t="s">
        <v>82</v>
      </c>
      <c r="C3" s="41" t="s">
        <v>95</v>
      </c>
      <c r="D3" s="34" t="s">
        <v>96</v>
      </c>
      <c r="E3" s="34" t="s">
        <v>97</v>
      </c>
      <c r="F3" s="34" t="s">
        <v>96</v>
      </c>
      <c r="G3" s="183" t="s">
        <v>98</v>
      </c>
    </row>
    <row r="4" spans="1:8" ht="15" customHeight="1">
      <c r="A4" s="21">
        <v>1</v>
      </c>
      <c r="B4" s="71" t="s">
        <v>87</v>
      </c>
      <c r="C4" s="37">
        <v>95.275469999999743</v>
      </c>
      <c r="D4" s="95">
        <v>1.3531424725834554E-2</v>
      </c>
      <c r="E4" s="38">
        <v>6</v>
      </c>
      <c r="F4" s="95">
        <v>2.8735632183908046E-3</v>
      </c>
      <c r="G4" s="39">
        <v>22.356223719053105</v>
      </c>
      <c r="H4" s="51"/>
    </row>
    <row r="5" spans="1:8" ht="14.25" customHeight="1">
      <c r="A5" s="21">
        <v>2</v>
      </c>
      <c r="B5" s="36" t="s">
        <v>99</v>
      </c>
      <c r="C5" s="37">
        <v>103.71617000000178</v>
      </c>
      <c r="D5" s="95">
        <v>3.3639505316622174E-3</v>
      </c>
      <c r="E5" s="38">
        <v>30</v>
      </c>
      <c r="F5" s="95">
        <v>6.1532150548661681E-4</v>
      </c>
      <c r="G5" s="39">
        <v>18.979836822093343</v>
      </c>
      <c r="H5" s="51"/>
    </row>
    <row r="6" spans="1:8">
      <c r="A6" s="21">
        <v>3</v>
      </c>
      <c r="B6" s="36" t="s">
        <v>49</v>
      </c>
      <c r="C6" s="37">
        <v>158.02687000000012</v>
      </c>
      <c r="D6" s="95">
        <v>3.0780012159411455E-2</v>
      </c>
      <c r="E6" s="38">
        <v>0</v>
      </c>
      <c r="F6" s="95">
        <v>0</v>
      </c>
      <c r="G6" s="39">
        <v>0</v>
      </c>
    </row>
    <row r="7" spans="1:8">
      <c r="A7" s="21">
        <v>4</v>
      </c>
      <c r="B7" s="137" t="s">
        <v>50</v>
      </c>
      <c r="C7" s="37">
        <v>66.632959999999969</v>
      </c>
      <c r="D7" s="95">
        <v>1.3699131722511176E-2</v>
      </c>
      <c r="E7" s="38">
        <v>0</v>
      </c>
      <c r="F7" s="95">
        <v>0</v>
      </c>
      <c r="G7" s="39">
        <v>0</v>
      </c>
    </row>
    <row r="8" spans="1:8">
      <c r="A8" s="21">
        <v>5</v>
      </c>
      <c r="B8" s="36" t="s">
        <v>51</v>
      </c>
      <c r="C8" s="37">
        <v>36.171410000000151</v>
      </c>
      <c r="D8" s="95">
        <v>8.7586033700174839E-3</v>
      </c>
      <c r="E8" s="38">
        <v>0</v>
      </c>
      <c r="F8" s="95">
        <v>0</v>
      </c>
      <c r="G8" s="39">
        <v>0</v>
      </c>
    </row>
    <row r="9" spans="1:8">
      <c r="A9" s="21">
        <v>6</v>
      </c>
      <c r="B9" s="184" t="s">
        <v>52</v>
      </c>
      <c r="C9" s="37">
        <v>27.057800000000277</v>
      </c>
      <c r="D9" s="95">
        <v>8.5817563147975763E-3</v>
      </c>
      <c r="E9" s="38">
        <v>0</v>
      </c>
      <c r="F9" s="95">
        <v>0</v>
      </c>
      <c r="G9" s="39">
        <v>0</v>
      </c>
    </row>
    <row r="10" spans="1:8">
      <c r="A10" s="21">
        <v>7</v>
      </c>
      <c r="B10" s="36" t="s">
        <v>60</v>
      </c>
      <c r="C10" s="37">
        <v>-2.3893399999999674</v>
      </c>
      <c r="D10" s="95">
        <v>-5.3764287711678526E-3</v>
      </c>
      <c r="E10" s="38">
        <v>0</v>
      </c>
      <c r="F10" s="95">
        <v>0</v>
      </c>
      <c r="G10" s="39">
        <v>0</v>
      </c>
      <c r="H10" s="51"/>
    </row>
    <row r="11" spans="1:8">
      <c r="A11" s="21">
        <v>8</v>
      </c>
      <c r="B11" s="36" t="s">
        <v>86</v>
      </c>
      <c r="C11" s="37">
        <v>-42.381799999999814</v>
      </c>
      <c r="D11" s="95">
        <v>-7.474257149515935E-3</v>
      </c>
      <c r="E11" s="38">
        <v>0</v>
      </c>
      <c r="F11" s="95">
        <v>0</v>
      </c>
      <c r="G11" s="39">
        <v>0</v>
      </c>
    </row>
    <row r="12" spans="1:8">
      <c r="A12" s="21">
        <v>9</v>
      </c>
      <c r="B12" s="185" t="s">
        <v>100</v>
      </c>
      <c r="C12" s="37">
        <v>-49.939859999999868</v>
      </c>
      <c r="D12" s="95">
        <v>-4.2613859919470226E-2</v>
      </c>
      <c r="E12" s="38">
        <v>0</v>
      </c>
      <c r="F12" s="95">
        <v>0</v>
      </c>
      <c r="G12" s="39">
        <v>0</v>
      </c>
    </row>
    <row r="13" spans="1:8">
      <c r="A13" s="21">
        <v>10</v>
      </c>
      <c r="B13" s="137" t="s">
        <v>56</v>
      </c>
      <c r="C13" s="37">
        <v>10.642080000000075</v>
      </c>
      <c r="D13" s="95">
        <v>8.9468451178660417E-3</v>
      </c>
      <c r="E13" s="38">
        <v>0</v>
      </c>
      <c r="F13" s="95">
        <v>0</v>
      </c>
      <c r="G13" s="39">
        <v>-0.17965428108307435</v>
      </c>
    </row>
    <row r="14" spans="1:8">
      <c r="A14" s="21">
        <v>11</v>
      </c>
      <c r="B14" s="36" t="s">
        <v>53</v>
      </c>
      <c r="C14" s="37">
        <v>45.802489999999757</v>
      </c>
      <c r="D14" s="95">
        <v>1.6761088614801509E-2</v>
      </c>
      <c r="E14" s="38">
        <v>-58</v>
      </c>
      <c r="F14" s="95">
        <v>-4.8969942586963864E-3</v>
      </c>
      <c r="G14" s="39">
        <v>-12.177777628167178</v>
      </c>
    </row>
    <row r="15" spans="1:8">
      <c r="A15" s="21">
        <v>12</v>
      </c>
      <c r="B15" s="36" t="s">
        <v>59</v>
      </c>
      <c r="C15" s="37">
        <v>-8.9760899999999673</v>
      </c>
      <c r="D15" s="95">
        <v>-1.0714059224495818E-2</v>
      </c>
      <c r="E15" s="38">
        <v>-160</v>
      </c>
      <c r="F15" s="95">
        <v>-2.0317460317460317E-2</v>
      </c>
      <c r="G15" s="39">
        <v>-17.399196647619025</v>
      </c>
    </row>
    <row r="16" spans="1:8">
      <c r="A16" s="21">
        <v>13</v>
      </c>
      <c r="B16" s="36" t="s">
        <v>55</v>
      </c>
      <c r="C16" s="37">
        <v>-26.219939999999944</v>
      </c>
      <c r="D16" s="95">
        <v>-2.0635482875850854E-2</v>
      </c>
      <c r="E16" s="38">
        <v>-15</v>
      </c>
      <c r="F16" s="95">
        <v>-1.5974440894568689E-2</v>
      </c>
      <c r="G16" s="39">
        <v>-20.081476996805094</v>
      </c>
    </row>
    <row r="17" spans="1:8" ht="13.5" customHeight="1">
      <c r="A17" s="21">
        <v>14</v>
      </c>
      <c r="B17" s="137" t="s">
        <v>54</v>
      </c>
      <c r="C17" s="37">
        <v>-16.816120000000112</v>
      </c>
      <c r="D17" s="95">
        <v>-9.5915162321052062E-3</v>
      </c>
      <c r="E17" s="38">
        <v>-12</v>
      </c>
      <c r="F17" s="95">
        <v>-1.9639934533551555E-2</v>
      </c>
      <c r="G17" s="39">
        <v>-34.213561600676087</v>
      </c>
    </row>
    <row r="18" spans="1:8" ht="15">
      <c r="A18" s="21">
        <v>15</v>
      </c>
      <c r="B18" s="186" t="s">
        <v>101</v>
      </c>
      <c r="C18" s="37">
        <v>-24.035459999999965</v>
      </c>
      <c r="D18" s="95">
        <v>-2.0987964159023889E-2</v>
      </c>
      <c r="E18" s="38">
        <v>-12</v>
      </c>
      <c r="F18" s="95">
        <v>-3.0690537084398978E-2</v>
      </c>
      <c r="G18" s="39">
        <v>-35.214465882352911</v>
      </c>
    </row>
    <row r="19" spans="1:8">
      <c r="A19" s="21">
        <v>16</v>
      </c>
      <c r="B19" s="36" t="s">
        <v>46</v>
      </c>
      <c r="C19" s="37">
        <v>693.71801999999957</v>
      </c>
      <c r="D19" s="95">
        <v>5.7006176320295948E-2</v>
      </c>
      <c r="E19" s="38">
        <v>-86224</v>
      </c>
      <c r="F19" s="95">
        <v>-1.0000908182305012E-2</v>
      </c>
      <c r="G19" s="39">
        <v>-120.17622811979106</v>
      </c>
    </row>
    <row r="20" spans="1:8" ht="15.75" thickBot="1">
      <c r="A20" s="88"/>
      <c r="B20" s="91" t="s">
        <v>61</v>
      </c>
      <c r="C20" s="92">
        <v>1066.2846600000018</v>
      </c>
      <c r="D20" s="96">
        <v>1.2764002131082523E-2</v>
      </c>
      <c r="E20" s="93">
        <v>-86445</v>
      </c>
      <c r="F20" s="96">
        <v>-9.9172501299240653E-3</v>
      </c>
      <c r="G20" s="94">
        <v>-198.10630061534798</v>
      </c>
      <c r="H20" s="51"/>
    </row>
    <row r="21" spans="1:8">
      <c r="B21" s="65"/>
      <c r="C21" s="66"/>
      <c r="D21" s="67"/>
      <c r="E21" s="68"/>
      <c r="F21" s="67"/>
      <c r="G21" s="66"/>
      <c r="H21" s="51"/>
    </row>
    <row r="40" spans="2:5" ht="15">
      <c r="B40" s="57"/>
      <c r="C40" s="58"/>
      <c r="D40" s="59"/>
      <c r="E40" s="60"/>
    </row>
    <row r="41" spans="2:5" ht="15">
      <c r="B41" s="57"/>
      <c r="C41" s="58"/>
      <c r="D41" s="59"/>
      <c r="E41" s="60"/>
    </row>
    <row r="42" spans="2:5" ht="15">
      <c r="B42" s="57"/>
      <c r="C42" s="58"/>
      <c r="D42" s="59"/>
      <c r="E42" s="60"/>
    </row>
    <row r="43" spans="2:5" ht="15">
      <c r="B43" s="57"/>
      <c r="C43" s="58"/>
      <c r="D43" s="59"/>
      <c r="E43" s="60"/>
    </row>
    <row r="44" spans="2:5" ht="15">
      <c r="B44" s="57"/>
      <c r="C44" s="58"/>
      <c r="D44" s="59"/>
      <c r="E44" s="60"/>
    </row>
    <row r="45" spans="2:5" ht="15">
      <c r="B45" s="57"/>
      <c r="C45" s="58"/>
      <c r="D45" s="59"/>
      <c r="E45" s="60"/>
    </row>
    <row r="46" spans="2:5" ht="15.75" thickBot="1">
      <c r="B46" s="78"/>
      <c r="C46" s="78"/>
      <c r="D46" s="78"/>
      <c r="E46" s="78"/>
    </row>
    <row r="49" spans="2:6" ht="14.25" customHeight="1"/>
    <row r="50" spans="2:6">
      <c r="F50" s="51"/>
    </row>
    <row r="52" spans="2:6">
      <c r="F52"/>
    </row>
    <row r="53" spans="2:6">
      <c r="F53"/>
    </row>
    <row r="54" spans="2:6" ht="30.75" thickBot="1">
      <c r="B54" s="41" t="s">
        <v>82</v>
      </c>
      <c r="C54" s="34" t="s">
        <v>102</v>
      </c>
      <c r="D54" s="34" t="s">
        <v>103</v>
      </c>
      <c r="E54" s="35" t="s">
        <v>104</v>
      </c>
      <c r="F54"/>
    </row>
    <row r="55" spans="2:6">
      <c r="B55" s="36" t="str">
        <f t="shared" ref="B55:D59" si="0">B4</f>
        <v xml:space="preserve">UNIVER.UA/Myhailo Hrushevskyi: Fond Derzhavnykh Paperiv   </v>
      </c>
      <c r="C55" s="37">
        <f t="shared" si="0"/>
        <v>95.275469999999743</v>
      </c>
      <c r="D55" s="95">
        <f t="shared" si="0"/>
        <v>1.3531424725834554E-2</v>
      </c>
      <c r="E55" s="39">
        <f>G4</f>
        <v>22.356223719053105</v>
      </c>
    </row>
    <row r="56" spans="2:6">
      <c r="B56" s="36" t="str">
        <f t="shared" si="0"/>
        <v>КІNТО- Klasychnyi</v>
      </c>
      <c r="C56" s="37">
        <f t="shared" si="0"/>
        <v>103.71617000000178</v>
      </c>
      <c r="D56" s="95">
        <f t="shared" si="0"/>
        <v>3.3639505316622174E-3</v>
      </c>
      <c r="E56" s="39">
        <f>G5</f>
        <v>18.979836822093343</v>
      </c>
    </row>
    <row r="57" spans="2:6">
      <c r="B57" s="36" t="str">
        <f t="shared" si="0"/>
        <v>Sofiivskyi</v>
      </c>
      <c r="C57" s="37">
        <f t="shared" si="0"/>
        <v>158.02687000000012</v>
      </c>
      <c r="D57" s="95">
        <f t="shared" si="0"/>
        <v>3.0780012159411455E-2</v>
      </c>
      <c r="E57" s="39">
        <f>G6</f>
        <v>0</v>
      </c>
    </row>
    <row r="58" spans="2:6">
      <c r="B58" s="36" t="str">
        <f t="shared" si="0"/>
        <v>ОТP Klasychnyi</v>
      </c>
      <c r="C58" s="37">
        <f t="shared" si="0"/>
        <v>66.632959999999969</v>
      </c>
      <c r="D58" s="95">
        <f t="shared" si="0"/>
        <v>1.3699131722511176E-2</v>
      </c>
      <c r="E58" s="39">
        <f>G7</f>
        <v>0</v>
      </c>
    </row>
    <row r="59" spans="2:6">
      <c r="B59" s="116" t="str">
        <f t="shared" si="0"/>
        <v>Altus – Depozyt</v>
      </c>
      <c r="C59" s="117">
        <f t="shared" si="0"/>
        <v>36.171410000000151</v>
      </c>
      <c r="D59" s="118">
        <f t="shared" si="0"/>
        <v>8.7586033700174839E-3</v>
      </c>
      <c r="E59" s="119">
        <f>G8</f>
        <v>0</v>
      </c>
    </row>
    <row r="60" spans="2:6">
      <c r="B60" s="115" t="str">
        <f t="shared" ref="B60:C63" si="1">B15</f>
        <v>Nadbannia</v>
      </c>
      <c r="C60" s="37">
        <f t="shared" si="1"/>
        <v>-8.9760899999999673</v>
      </c>
      <c r="D60" s="95">
        <f t="shared" ref="D60:E64" si="2">F15</f>
        <v>-2.0317460317460317E-2</v>
      </c>
      <c r="E60" s="39">
        <f t="shared" si="2"/>
        <v>-17.399196647619025</v>
      </c>
    </row>
    <row r="61" spans="2:6">
      <c r="B61" s="115" t="str">
        <f t="shared" si="1"/>
        <v>VSI</v>
      </c>
      <c r="C61" s="37">
        <f t="shared" si="1"/>
        <v>-26.219939999999944</v>
      </c>
      <c r="D61" s="95">
        <f t="shared" si="2"/>
        <v>-1.5974440894568689E-2</v>
      </c>
      <c r="E61" s="39">
        <f t="shared" si="2"/>
        <v>-20.081476996805094</v>
      </c>
    </row>
    <row r="62" spans="2:6">
      <c r="B62" s="115" t="str">
        <f t="shared" si="1"/>
        <v>UNIVER.UA/Volodymyr Velykyi: Fond Zbalansovanyi</v>
      </c>
      <c r="C62" s="37">
        <f t="shared" si="1"/>
        <v>-16.816120000000112</v>
      </c>
      <c r="D62" s="95">
        <f t="shared" si="2"/>
        <v>-1.9639934533551555E-2</v>
      </c>
      <c r="E62" s="39">
        <f t="shared" si="2"/>
        <v>-34.213561600676087</v>
      </c>
    </row>
    <row r="63" spans="2:6">
      <c r="B63" s="115" t="str">
        <f t="shared" si="1"/>
        <v>UNIVER.UA/Taras Shevchenko: Fond Zaoshchadzhen</v>
      </c>
      <c r="C63" s="37">
        <f t="shared" si="1"/>
        <v>-24.035459999999965</v>
      </c>
      <c r="D63" s="95">
        <f t="shared" si="2"/>
        <v>-3.0690537084398978E-2</v>
      </c>
      <c r="E63" s="39">
        <f t="shared" si="2"/>
        <v>-35.214465882352911</v>
      </c>
    </row>
    <row r="64" spans="2:6">
      <c r="B64" s="115" t="str">
        <f>B19</f>
        <v>ОТP Fond Aktsii</v>
      </c>
      <c r="C64" s="37">
        <f>C19</f>
        <v>693.71801999999957</v>
      </c>
      <c r="D64" s="95">
        <f t="shared" si="2"/>
        <v>-1.0000908182305012E-2</v>
      </c>
      <c r="E64" s="39">
        <f t="shared" si="2"/>
        <v>-120.17622811979106</v>
      </c>
    </row>
    <row r="65" spans="2:5">
      <c r="B65" s="126" t="s">
        <v>73</v>
      </c>
      <c r="C65" s="127">
        <f>C20-SUM(C55:C64)</f>
        <v>-11.208629999999403</v>
      </c>
      <c r="D65" s="128"/>
      <c r="E65" s="127">
        <f>G20-SUM(E55:E64)</f>
        <v>-12.357431909250266</v>
      </c>
    </row>
    <row r="66" spans="2:5" ht="15">
      <c r="B66" s="124" t="s">
        <v>61</v>
      </c>
      <c r="C66" s="125">
        <f>SUM(C55:C65)</f>
        <v>1066.2846600000018</v>
      </c>
      <c r="D66" s="125"/>
      <c r="E66" s="125">
        <f>SUM(E55:E65)</f>
        <v>-198.10630061534798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6"/>
  <sheetViews>
    <sheetView zoomScale="80" workbookViewId="0">
      <selection activeCell="A52" sqref="A52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3" t="s">
        <v>82</v>
      </c>
      <c r="B1" s="64" t="s">
        <v>105</v>
      </c>
      <c r="C1" s="10"/>
    </row>
    <row r="2" spans="1:3" ht="14.25">
      <c r="A2" s="185" t="s">
        <v>100</v>
      </c>
      <c r="B2" s="145">
        <v>-4.2613859919493513E-2</v>
      </c>
      <c r="C2" s="10"/>
    </row>
    <row r="3" spans="1:3" ht="14.25">
      <c r="A3" s="185" t="s">
        <v>86</v>
      </c>
      <c r="B3" s="132">
        <v>-7.4742571495796106E-3</v>
      </c>
      <c r="C3" s="10"/>
    </row>
    <row r="4" spans="1:3" ht="14.25">
      <c r="A4" s="185" t="s">
        <v>60</v>
      </c>
      <c r="B4" s="132">
        <v>-5.3764287711870473E-3</v>
      </c>
      <c r="C4" s="10"/>
    </row>
    <row r="5" spans="1:3" ht="14.25">
      <c r="A5" s="185" t="s">
        <v>55</v>
      </c>
      <c r="B5" s="133">
        <v>-4.7367082472166144E-3</v>
      </c>
      <c r="C5" s="10"/>
    </row>
    <row r="6" spans="1:3" ht="14.25">
      <c r="A6" s="185" t="s">
        <v>106</v>
      </c>
      <c r="B6" s="133">
        <v>2.7469387760421515E-3</v>
      </c>
      <c r="C6" s="10"/>
    </row>
    <row r="7" spans="1:3" ht="14.25">
      <c r="A7" s="185" t="s">
        <v>107</v>
      </c>
      <c r="B7" s="134">
        <v>8.5817563148351539E-3</v>
      </c>
      <c r="C7" s="10"/>
    </row>
    <row r="8" spans="1:3" ht="14.25">
      <c r="A8" s="36" t="s">
        <v>51</v>
      </c>
      <c r="B8" s="133">
        <v>8.758603370057072E-3</v>
      </c>
      <c r="C8" s="10"/>
    </row>
    <row r="9" spans="1:3" ht="14.25">
      <c r="A9" s="185" t="s">
        <v>56</v>
      </c>
      <c r="B9" s="133">
        <v>8.9468451178482677E-3</v>
      </c>
      <c r="C9" s="10"/>
    </row>
    <row r="10" spans="1:3" ht="14.25">
      <c r="A10" s="185" t="s">
        <v>59</v>
      </c>
      <c r="B10" s="133">
        <v>9.8025643041035337E-3</v>
      </c>
      <c r="C10" s="10"/>
    </row>
    <row r="11" spans="1:3" ht="14.25">
      <c r="A11" s="186" t="s">
        <v>58</v>
      </c>
      <c r="B11" s="133">
        <v>1.0009778400586589E-2</v>
      </c>
      <c r="C11" s="10"/>
    </row>
    <row r="12" spans="1:3" ht="14.25">
      <c r="A12" s="172" t="s">
        <v>54</v>
      </c>
      <c r="B12" s="133">
        <v>1.0249722173923947E-2</v>
      </c>
      <c r="C12" s="10"/>
    </row>
    <row r="13" spans="1:3" ht="14.25">
      <c r="A13" s="187" t="s">
        <v>87</v>
      </c>
      <c r="B13" s="133">
        <v>1.0627323222347052E-2</v>
      </c>
      <c r="C13" s="10"/>
    </row>
    <row r="14" spans="1:3" ht="14.25">
      <c r="A14" s="185" t="s">
        <v>108</v>
      </c>
      <c r="B14" s="133">
        <v>1.3699131722436642E-2</v>
      </c>
      <c r="C14" s="10"/>
    </row>
    <row r="15" spans="1:3" ht="14.25">
      <c r="A15" s="185" t="s">
        <v>53</v>
      </c>
      <c r="B15" s="133">
        <v>2.1764664309689374E-2</v>
      </c>
      <c r="C15" s="10"/>
    </row>
    <row r="16" spans="1:3" ht="14.25">
      <c r="A16" s="185" t="s">
        <v>49</v>
      </c>
      <c r="B16" s="134">
        <v>3.0780012159418391E-2</v>
      </c>
      <c r="C16" s="10"/>
    </row>
    <row r="17" spans="1:3" ht="14.25">
      <c r="A17" s="188" t="s">
        <v>46</v>
      </c>
      <c r="B17" s="133">
        <v>6.7683985830313098E-2</v>
      </c>
      <c r="C17" s="10"/>
    </row>
    <row r="18" spans="1:3" ht="14.25">
      <c r="A18" s="189" t="s">
        <v>109</v>
      </c>
      <c r="B18" s="132">
        <v>8.9656294758827804E-3</v>
      </c>
      <c r="C18" s="10"/>
    </row>
    <row r="19" spans="1:3" ht="14.25">
      <c r="A19" s="137" t="s">
        <v>15</v>
      </c>
      <c r="B19" s="132">
        <v>1.4747960012716721E-2</v>
      </c>
      <c r="C19" s="10"/>
    </row>
    <row r="20" spans="1:3" ht="14.25">
      <c r="A20" s="137" t="s">
        <v>14</v>
      </c>
      <c r="B20" s="132">
        <v>2.75066707258107E-2</v>
      </c>
      <c r="C20" s="55"/>
    </row>
    <row r="21" spans="1:3" ht="14.25">
      <c r="A21" s="137" t="s">
        <v>110</v>
      </c>
      <c r="B21" s="132">
        <v>-3.4352684034765213E-3</v>
      </c>
      <c r="C21" s="9"/>
    </row>
    <row r="22" spans="1:3" ht="14.25">
      <c r="A22" s="137" t="s">
        <v>111</v>
      </c>
      <c r="B22" s="132">
        <v>1.3093123815634877E-2</v>
      </c>
      <c r="C22" s="74"/>
    </row>
    <row r="23" spans="1:3" ht="14.25">
      <c r="A23" s="137" t="s">
        <v>112</v>
      </c>
      <c r="B23" s="132">
        <v>1.2712328767123289E-2</v>
      </c>
      <c r="C23" s="10"/>
    </row>
    <row r="24" spans="1:3" ht="15" thickBot="1">
      <c r="A24" s="190" t="s">
        <v>113</v>
      </c>
      <c r="B24" s="135">
        <v>-3.5668964698077898E-3</v>
      </c>
      <c r="C24" s="10"/>
    </row>
    <row r="25" spans="1:3">
      <c r="B25" s="10"/>
      <c r="C25" s="10"/>
    </row>
    <row r="26" spans="1:3">
      <c r="C26" s="10"/>
    </row>
    <row r="27" spans="1:3">
      <c r="B27" s="10"/>
      <c r="C27" s="10"/>
    </row>
    <row r="28" spans="1:3">
      <c r="C28" s="10"/>
    </row>
    <row r="29" spans="1:3">
      <c r="B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6"/>
  <sheetViews>
    <sheetView zoomScale="85" workbookViewId="0">
      <selection activeCell="K38" sqref="K38"/>
    </sheetView>
  </sheetViews>
  <sheetFormatPr defaultRowHeight="14.25"/>
  <cols>
    <col min="1" max="1" width="4.7109375" style="30" customWidth="1"/>
    <col min="2" max="2" width="32.85546875" style="28" bestFit="1" customWidth="1"/>
    <col min="3" max="4" width="12.7109375" style="30" customWidth="1"/>
    <col min="5" max="5" width="16.7109375" style="40" customWidth="1"/>
    <col min="6" max="6" width="14.7109375" style="44" customWidth="1"/>
    <col min="7" max="7" width="14.7109375" style="40" customWidth="1"/>
    <col min="8" max="8" width="12.7109375" style="44" customWidth="1"/>
    <col min="9" max="9" width="39.140625" style="28" bestFit="1" customWidth="1"/>
    <col min="10" max="10" width="34.7109375" style="28" customWidth="1"/>
    <col min="11" max="20" width="4.7109375" style="28" customWidth="1"/>
    <col min="21" max="16384" width="9.140625" style="28"/>
  </cols>
  <sheetData>
    <row r="1" spans="1:13" s="42" customFormat="1" ht="16.5" thickBot="1">
      <c r="A1" s="153" t="s">
        <v>114</v>
      </c>
      <c r="B1" s="153"/>
      <c r="C1" s="153"/>
      <c r="D1" s="153"/>
      <c r="E1" s="153"/>
      <c r="F1" s="153"/>
      <c r="G1" s="153"/>
      <c r="H1" s="153"/>
      <c r="I1" s="153"/>
      <c r="J1" s="153"/>
      <c r="K1" s="13"/>
      <c r="L1" s="14"/>
      <c r="M1" s="14"/>
    </row>
    <row r="2" spans="1:13" ht="45.75" thickBot="1">
      <c r="A2" s="15" t="s">
        <v>92</v>
      </c>
      <c r="B2" s="15" t="s">
        <v>82</v>
      </c>
      <c r="C2" s="43" t="s">
        <v>115</v>
      </c>
      <c r="D2" s="43" t="s">
        <v>116</v>
      </c>
      <c r="E2" s="43" t="s">
        <v>39</v>
      </c>
      <c r="F2" s="43" t="s">
        <v>40</v>
      </c>
      <c r="G2" s="43" t="s">
        <v>41</v>
      </c>
      <c r="H2" s="43" t="s">
        <v>42</v>
      </c>
      <c r="I2" s="17" t="s">
        <v>43</v>
      </c>
      <c r="J2" s="18" t="s">
        <v>44</v>
      </c>
    </row>
    <row r="3" spans="1:13" ht="28.5">
      <c r="A3" s="21">
        <v>1</v>
      </c>
      <c r="B3" s="172" t="s">
        <v>117</v>
      </c>
      <c r="C3" s="191" t="s">
        <v>118</v>
      </c>
      <c r="D3" s="192" t="s">
        <v>119</v>
      </c>
      <c r="E3" s="83">
        <v>1514510.71</v>
      </c>
      <c r="F3" s="84">
        <v>706</v>
      </c>
      <c r="G3" s="83">
        <v>2145.1993059490082</v>
      </c>
      <c r="H3" s="50">
        <v>1000</v>
      </c>
      <c r="I3" s="172" t="s">
        <v>70</v>
      </c>
      <c r="J3" s="85" t="s">
        <v>11</v>
      </c>
    </row>
    <row r="4" spans="1:13" ht="14.25" customHeight="1">
      <c r="A4" s="21">
        <v>2</v>
      </c>
      <c r="B4" s="172" t="s">
        <v>120</v>
      </c>
      <c r="C4" s="191" t="s">
        <v>118</v>
      </c>
      <c r="D4" s="192" t="s">
        <v>121</v>
      </c>
      <c r="E4" s="83">
        <v>955087.9301</v>
      </c>
      <c r="F4" s="84">
        <v>1978</v>
      </c>
      <c r="G4" s="83">
        <v>482.85537416582406</v>
      </c>
      <c r="H4" s="81">
        <v>1000</v>
      </c>
      <c r="I4" s="172" t="s">
        <v>123</v>
      </c>
      <c r="J4" s="85" t="s">
        <v>1</v>
      </c>
    </row>
    <row r="5" spans="1:13">
      <c r="A5" s="21">
        <v>3</v>
      </c>
      <c r="B5" s="193" t="s">
        <v>122</v>
      </c>
      <c r="C5" s="191" t="s">
        <v>118</v>
      </c>
      <c r="D5" s="192" t="s">
        <v>119</v>
      </c>
      <c r="E5" s="83">
        <v>239333</v>
      </c>
      <c r="F5" s="84">
        <v>671</v>
      </c>
      <c r="G5" s="83">
        <v>356.68107302533531</v>
      </c>
      <c r="H5" s="50">
        <v>1000</v>
      </c>
      <c r="I5" s="172" t="s">
        <v>124</v>
      </c>
      <c r="J5" s="85" t="s">
        <v>3</v>
      </c>
    </row>
    <row r="6" spans="1:13" ht="15.75" customHeight="1" thickBot="1">
      <c r="A6" s="154" t="s">
        <v>61</v>
      </c>
      <c r="B6" s="155"/>
      <c r="C6" s="107" t="s">
        <v>5</v>
      </c>
      <c r="D6" s="107" t="s">
        <v>5</v>
      </c>
      <c r="E6" s="97">
        <f>SUM(E3:E5)</f>
        <v>2708931.6401</v>
      </c>
      <c r="F6" s="98">
        <f>SUM(F3:F5)</f>
        <v>3355</v>
      </c>
      <c r="G6" s="107" t="s">
        <v>5</v>
      </c>
      <c r="H6" s="107" t="s">
        <v>5</v>
      </c>
      <c r="I6" s="107" t="s">
        <v>5</v>
      </c>
      <c r="J6" s="107" t="s">
        <v>5</v>
      </c>
    </row>
  </sheetData>
  <mergeCells count="2">
    <mergeCell ref="A1:J1"/>
    <mergeCell ref="A6:B6"/>
  </mergeCells>
  <phoneticPr fontId="11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J28"/>
  <sheetViews>
    <sheetView zoomScale="85" workbookViewId="0">
      <selection activeCell="N39" sqref="N39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6384" width="9.140625" style="5"/>
  </cols>
  <sheetData>
    <row r="1" spans="1:10" s="11" customFormat="1" ht="16.5" thickBot="1">
      <c r="A1" s="165" t="s">
        <v>144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customFormat="1" ht="15.75" customHeight="1" thickBot="1">
      <c r="A2" s="158" t="s">
        <v>37</v>
      </c>
      <c r="B2" s="101"/>
      <c r="C2" s="102"/>
      <c r="D2" s="103"/>
      <c r="E2" s="160" t="s">
        <v>75</v>
      </c>
      <c r="F2" s="160"/>
      <c r="G2" s="160"/>
      <c r="H2" s="160"/>
      <c r="I2" s="160"/>
      <c r="J2" s="160"/>
    </row>
    <row r="3" spans="1:10" customFormat="1" ht="51.75" thickBot="1">
      <c r="A3" s="159"/>
      <c r="B3" s="177" t="s">
        <v>82</v>
      </c>
      <c r="C3" s="178" t="s">
        <v>83</v>
      </c>
      <c r="D3" s="178" t="s">
        <v>84</v>
      </c>
      <c r="E3" s="17" t="s">
        <v>80</v>
      </c>
      <c r="F3" s="17" t="s">
        <v>81</v>
      </c>
      <c r="G3" s="17" t="s">
        <v>76</v>
      </c>
      <c r="H3" s="17" t="s">
        <v>77</v>
      </c>
      <c r="I3" s="18" t="s">
        <v>78</v>
      </c>
      <c r="J3" s="176" t="s">
        <v>79</v>
      </c>
    </row>
    <row r="4" spans="1:10" customFormat="1" collapsed="1">
      <c r="A4" s="21">
        <v>1</v>
      </c>
      <c r="B4" s="137" t="s">
        <v>125</v>
      </c>
      <c r="C4" s="104">
        <v>38441</v>
      </c>
      <c r="D4" s="104">
        <v>38625</v>
      </c>
      <c r="E4" s="99">
        <v>4.5226729521370412E-3</v>
      </c>
      <c r="F4" s="99">
        <v>-0.26327830785878104</v>
      </c>
      <c r="G4" s="99">
        <v>-0.30084549719247977</v>
      </c>
      <c r="H4" s="99">
        <v>-0.36791700587558962</v>
      </c>
      <c r="I4" s="99">
        <v>-0.64331892697466508</v>
      </c>
      <c r="J4" s="105">
        <v>-7.3513863277409164E-2</v>
      </c>
    </row>
    <row r="5" spans="1:10" customFormat="1" collapsed="1">
      <c r="A5" s="21">
        <v>2</v>
      </c>
      <c r="B5" s="172" t="s">
        <v>120</v>
      </c>
      <c r="C5" s="104">
        <v>39048</v>
      </c>
      <c r="D5" s="104">
        <v>39140</v>
      </c>
      <c r="E5" s="99">
        <v>-4.6822228717241621E-2</v>
      </c>
      <c r="F5" s="99">
        <v>-5.6879784537211098E-2</v>
      </c>
      <c r="G5" s="99">
        <v>-0.11945357933581924</v>
      </c>
      <c r="H5" s="99">
        <v>-9.7500479267960571E-2</v>
      </c>
      <c r="I5" s="99">
        <v>-0.51714462583418719</v>
      </c>
      <c r="J5" s="105">
        <v>-5.8439014817195933E-2</v>
      </c>
    </row>
    <row r="6" spans="1:10" customFormat="1">
      <c r="A6" s="21">
        <v>3</v>
      </c>
      <c r="B6" s="172" t="s">
        <v>117</v>
      </c>
      <c r="C6" s="104">
        <v>39100</v>
      </c>
      <c r="D6" s="104">
        <v>39268</v>
      </c>
      <c r="E6" s="99">
        <v>6.9903787054981237E-3</v>
      </c>
      <c r="F6" s="99" t="s">
        <v>85</v>
      </c>
      <c r="G6" s="99">
        <v>2.0067739292960685E-2</v>
      </c>
      <c r="H6" s="99">
        <v>-1.0669990032963206E-5</v>
      </c>
      <c r="I6" s="99">
        <v>1.1451993059489238</v>
      </c>
      <c r="J6" s="105">
        <v>6.7172684499448243E-2</v>
      </c>
    </row>
    <row r="7" spans="1:10" ht="15.75" thickBot="1">
      <c r="A7" s="136"/>
      <c r="B7" s="141" t="s">
        <v>89</v>
      </c>
      <c r="C7" s="142" t="s">
        <v>5</v>
      </c>
      <c r="D7" s="142" t="s">
        <v>5</v>
      </c>
      <c r="E7" s="143">
        <f>AVERAGE(E4:E6)</f>
        <v>-1.1769725686535485E-2</v>
      </c>
      <c r="F7" s="143">
        <f>AVERAGE(F4:F6)</f>
        <v>-0.16007904619799607</v>
      </c>
      <c r="G7" s="143">
        <f>AVERAGE(G4:G6)</f>
        <v>-0.13341044574511277</v>
      </c>
      <c r="H7" s="143">
        <f>AVERAGE(H4:H6)</f>
        <v>-0.15514271837786106</v>
      </c>
      <c r="I7" s="143">
        <f>AVERAGE(I4:I6)</f>
        <v>-5.0880822866428144E-3</v>
      </c>
      <c r="J7" s="142" t="s">
        <v>5</v>
      </c>
    </row>
    <row r="8" spans="1:10" ht="15" thickBot="1">
      <c r="A8" s="166" t="s">
        <v>126</v>
      </c>
      <c r="B8" s="166"/>
      <c r="C8" s="166"/>
      <c r="D8" s="166"/>
      <c r="E8" s="166"/>
      <c r="F8" s="166"/>
      <c r="G8" s="166"/>
      <c r="H8" s="166"/>
      <c r="I8" s="166"/>
      <c r="J8" s="166"/>
    </row>
    <row r="9" spans="1:10">
      <c r="B9" s="28"/>
      <c r="C9" s="29"/>
      <c r="D9" s="29"/>
      <c r="E9" s="28"/>
      <c r="F9" s="28"/>
      <c r="G9" s="28"/>
      <c r="H9" s="28"/>
      <c r="I9" s="28"/>
    </row>
    <row r="10" spans="1:10">
      <c r="B10" s="28"/>
      <c r="C10" s="29"/>
      <c r="D10" s="29"/>
      <c r="E10" s="28"/>
      <c r="F10" s="28"/>
      <c r="G10" s="28"/>
      <c r="H10" s="28"/>
      <c r="I10" s="28"/>
    </row>
    <row r="11" spans="1:10">
      <c r="B11" s="28"/>
      <c r="C11" s="29"/>
      <c r="D11" s="29"/>
      <c r="E11" s="112"/>
      <c r="F11" s="28"/>
      <c r="G11" s="28"/>
      <c r="H11" s="28"/>
      <c r="I11" s="28"/>
    </row>
    <row r="12" spans="1:10">
      <c r="B12" s="28"/>
      <c r="C12" s="29"/>
      <c r="D12" s="29"/>
      <c r="E12" s="28"/>
      <c r="F12" s="28"/>
      <c r="G12" s="28"/>
      <c r="H12" s="28"/>
      <c r="I12" s="28"/>
    </row>
    <row r="13" spans="1:10">
      <c r="B13" s="28"/>
      <c r="C13" s="29"/>
      <c r="D13" s="29"/>
      <c r="E13" s="28"/>
      <c r="F13" s="28"/>
      <c r="G13" s="28"/>
      <c r="H13" s="28"/>
      <c r="I13" s="28"/>
    </row>
    <row r="14" spans="1:10">
      <c r="B14" s="28"/>
      <c r="C14" s="29"/>
      <c r="D14" s="29"/>
      <c r="E14" s="28"/>
      <c r="F14" s="28"/>
      <c r="G14" s="28"/>
      <c r="H14" s="28"/>
      <c r="I14" s="28"/>
    </row>
    <row r="15" spans="1:10">
      <c r="B15" s="28"/>
      <c r="C15" s="29"/>
      <c r="D15" s="29"/>
      <c r="E15" s="28"/>
      <c r="F15" s="28"/>
      <c r="G15" s="28"/>
      <c r="H15" s="28"/>
      <c r="I15" s="28"/>
    </row>
    <row r="16" spans="1:10">
      <c r="B16" s="28"/>
      <c r="C16" s="29"/>
      <c r="D16" s="29"/>
      <c r="E16" s="28"/>
      <c r="F16" s="28"/>
      <c r="G16" s="28"/>
      <c r="H16" s="28"/>
      <c r="I16" s="28"/>
    </row>
    <row r="17" spans="2:9">
      <c r="B17" s="28"/>
      <c r="C17" s="29"/>
      <c r="D17" s="29"/>
      <c r="E17" s="28"/>
      <c r="F17" s="28"/>
      <c r="G17" s="28"/>
      <c r="H17" s="28"/>
      <c r="I17" s="28"/>
    </row>
    <row r="21" spans="2:9">
      <c r="C21" s="5"/>
    </row>
    <row r="22" spans="2:9">
      <c r="C22" s="5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</sheetData>
  <mergeCells count="4">
    <mergeCell ref="A2:A3"/>
    <mergeCell ref="A1:J1"/>
    <mergeCell ref="E2:J2"/>
    <mergeCell ref="A8:J8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I37"/>
  <sheetViews>
    <sheetView zoomScale="85" workbookViewId="0">
      <selection activeCell="J43" sqref="J43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30" customFormat="1" ht="16.5" thickBot="1">
      <c r="A1" s="162" t="s">
        <v>127</v>
      </c>
      <c r="B1" s="162"/>
      <c r="C1" s="162"/>
      <c r="D1" s="162"/>
      <c r="E1" s="162"/>
      <c r="F1" s="162"/>
      <c r="G1" s="162"/>
    </row>
    <row r="2" spans="1:7" s="30" customFormat="1" ht="15.75" customHeight="1" thickBot="1">
      <c r="A2" s="158" t="s">
        <v>92</v>
      </c>
      <c r="B2" s="89"/>
      <c r="C2" s="163" t="s">
        <v>93</v>
      </c>
      <c r="D2" s="164"/>
      <c r="E2" s="163" t="s">
        <v>94</v>
      </c>
      <c r="F2" s="164"/>
      <c r="G2" s="90"/>
    </row>
    <row r="3" spans="1:7" s="30" customFormat="1" ht="45.75" thickBot="1">
      <c r="A3" s="159"/>
      <c r="B3" s="34" t="s">
        <v>82</v>
      </c>
      <c r="C3" s="34" t="s">
        <v>95</v>
      </c>
      <c r="D3" s="34" t="s">
        <v>96</v>
      </c>
      <c r="E3" s="34" t="s">
        <v>97</v>
      </c>
      <c r="F3" s="34" t="s">
        <v>96</v>
      </c>
      <c r="G3" s="35" t="s">
        <v>128</v>
      </c>
    </row>
    <row r="4" spans="1:7" s="30" customFormat="1">
      <c r="A4" s="21">
        <v>1</v>
      </c>
      <c r="B4" s="172" t="s">
        <v>117</v>
      </c>
      <c r="C4" s="37">
        <v>10.513510000000009</v>
      </c>
      <c r="D4" s="99">
        <v>6.9903787054922777E-3</v>
      </c>
      <c r="E4" s="38">
        <v>0</v>
      </c>
      <c r="F4" s="99">
        <v>0</v>
      </c>
      <c r="G4" s="39">
        <v>0</v>
      </c>
    </row>
    <row r="5" spans="1:7" s="30" customFormat="1">
      <c r="A5" s="21">
        <v>2</v>
      </c>
      <c r="B5" s="36" t="s">
        <v>120</v>
      </c>
      <c r="C5" s="37">
        <v>-46.916060000000058</v>
      </c>
      <c r="D5" s="99">
        <v>-4.682222871719087E-2</v>
      </c>
      <c r="E5" s="38">
        <v>0</v>
      </c>
      <c r="F5" s="99">
        <v>0</v>
      </c>
      <c r="G5" s="39">
        <v>0</v>
      </c>
    </row>
    <row r="6" spans="1:7" s="30" customFormat="1">
      <c r="A6" s="21">
        <v>3</v>
      </c>
      <c r="B6" s="137" t="s">
        <v>125</v>
      </c>
      <c r="C6" s="37">
        <v>-1.7630499999999882</v>
      </c>
      <c r="D6" s="99">
        <v>-7.3126457277088866E-3</v>
      </c>
      <c r="E6" s="38">
        <v>-8</v>
      </c>
      <c r="F6" s="99">
        <v>-1.1782032400589101E-2</v>
      </c>
      <c r="G6" s="39">
        <v>-2.8378831222385763</v>
      </c>
    </row>
    <row r="7" spans="1:7" s="30" customFormat="1" ht="15.75" thickBot="1">
      <c r="A7" s="108"/>
      <c r="B7" s="91" t="s">
        <v>61</v>
      </c>
      <c r="C7" s="109">
        <v>-38.165600000000033</v>
      </c>
      <c r="D7" s="96">
        <v>-1.3893064811426452E-2</v>
      </c>
      <c r="E7" s="93">
        <v>-8</v>
      </c>
      <c r="F7" s="96">
        <v>-2.3788284269997025E-3</v>
      </c>
      <c r="G7" s="94">
        <v>-2.8378831222385763</v>
      </c>
    </row>
    <row r="8" spans="1:7" s="30" customFormat="1">
      <c r="D8" s="40"/>
    </row>
    <row r="9" spans="1:7" s="30" customFormat="1">
      <c r="D9" s="40"/>
    </row>
    <row r="10" spans="1:7" s="30" customFormat="1">
      <c r="D10" s="40"/>
    </row>
    <row r="11" spans="1:7" s="30" customFormat="1">
      <c r="D11" s="40"/>
    </row>
    <row r="12" spans="1:7" s="30" customFormat="1">
      <c r="D12" s="40"/>
    </row>
    <row r="13" spans="1:7" s="30" customFormat="1">
      <c r="D13" s="40"/>
    </row>
    <row r="14" spans="1:7" s="30" customFormat="1">
      <c r="D14" s="40"/>
    </row>
    <row r="15" spans="1:7" s="30" customFormat="1">
      <c r="D15" s="40"/>
    </row>
    <row r="16" spans="1:7" s="30" customFormat="1">
      <c r="D16" s="40"/>
    </row>
    <row r="17" spans="4:9" s="30" customFormat="1">
      <c r="D17" s="40"/>
    </row>
    <row r="18" spans="4:9" s="30" customFormat="1">
      <c r="D18" s="40"/>
    </row>
    <row r="19" spans="4:9" s="30" customFormat="1">
      <c r="D19" s="40"/>
    </row>
    <row r="20" spans="4:9" s="30" customFormat="1">
      <c r="D20" s="40"/>
    </row>
    <row r="21" spans="4:9" s="30" customFormat="1">
      <c r="D21" s="40"/>
    </row>
    <row r="22" spans="4:9" s="30" customFormat="1">
      <c r="D22" s="40"/>
    </row>
    <row r="23" spans="4:9" s="30" customFormat="1">
      <c r="D23" s="40"/>
    </row>
    <row r="24" spans="4:9" s="30" customFormat="1">
      <c r="D24" s="40"/>
    </row>
    <row r="25" spans="4:9" s="30" customFormat="1">
      <c r="D25" s="40"/>
    </row>
    <row r="26" spans="4:9" s="30" customFormat="1">
      <c r="D26" s="40"/>
    </row>
    <row r="27" spans="4:9" s="30" customFormat="1">
      <c r="D27" s="40"/>
    </row>
    <row r="28" spans="4:9" s="30" customFormat="1">
      <c r="D28" s="40"/>
    </row>
    <row r="29" spans="4:9" s="30" customFormat="1"/>
    <row r="30" spans="4:9" s="30" customFormat="1"/>
    <row r="31" spans="4:9" s="30" customFormat="1">
      <c r="H31" s="22"/>
      <c r="I31" s="22"/>
    </row>
    <row r="34" spans="1:5" ht="30.75" thickBot="1">
      <c r="B34" s="41" t="s">
        <v>82</v>
      </c>
      <c r="C34" s="34" t="s">
        <v>129</v>
      </c>
      <c r="D34" s="34" t="s">
        <v>130</v>
      </c>
      <c r="E34" s="35" t="s">
        <v>131</v>
      </c>
    </row>
    <row r="35" spans="1:5">
      <c r="A35" s="22">
        <v>1</v>
      </c>
      <c r="B35" s="36" t="str">
        <f t="shared" ref="B35:D36" si="0">B4</f>
        <v>Zbalansovanyi Fond Parytet</v>
      </c>
      <c r="C35" s="113">
        <f t="shared" si="0"/>
        <v>10.513510000000009</v>
      </c>
      <c r="D35" s="99">
        <f t="shared" si="0"/>
        <v>6.9903787054922777E-3</v>
      </c>
      <c r="E35" s="114">
        <f>G4</f>
        <v>0</v>
      </c>
    </row>
    <row r="36" spans="1:5">
      <c r="A36" s="22">
        <v>2</v>
      </c>
      <c r="B36" s="36" t="str">
        <f t="shared" si="0"/>
        <v>ТАSК Ukrainskyi Kapital</v>
      </c>
      <c r="C36" s="113">
        <f t="shared" si="0"/>
        <v>-46.916060000000058</v>
      </c>
      <c r="D36" s="99">
        <f t="shared" si="0"/>
        <v>-4.682222871719087E-2</v>
      </c>
      <c r="E36" s="114">
        <f>G5</f>
        <v>0</v>
      </c>
    </row>
    <row r="37" spans="1:5">
      <c r="A37" s="22">
        <v>3</v>
      </c>
      <c r="B37" s="36" t="str">
        <f>B6</f>
        <v>Оptimum</v>
      </c>
      <c r="C37" s="113">
        <f>C6</f>
        <v>-1.7630499999999882</v>
      </c>
      <c r="D37" s="99">
        <f>D6</f>
        <v>-7.3126457277088866E-3</v>
      </c>
      <c r="E37" s="114">
        <f>G6</f>
        <v>-2.8378831222385763</v>
      </c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4"/>
  <sheetViews>
    <sheetView zoomScale="85" workbookViewId="0">
      <selection activeCell="R51" sqref="R51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3" t="s">
        <v>82</v>
      </c>
      <c r="B1" s="64" t="s">
        <v>105</v>
      </c>
      <c r="C1" s="10"/>
      <c r="D1" s="10"/>
    </row>
    <row r="2" spans="1:4" ht="14.25">
      <c r="A2" s="36" t="s">
        <v>120</v>
      </c>
      <c r="B2" s="99">
        <v>-4.6822228717241621E-2</v>
      </c>
      <c r="C2" s="10"/>
      <c r="D2" s="10"/>
    </row>
    <row r="3" spans="1:4" ht="14.25">
      <c r="A3" s="137" t="s">
        <v>125</v>
      </c>
      <c r="B3" s="99">
        <v>4.5226729521370412E-3</v>
      </c>
      <c r="C3" s="10"/>
      <c r="D3" s="10"/>
    </row>
    <row r="4" spans="1:4" ht="14.25">
      <c r="A4" s="26" t="s">
        <v>117</v>
      </c>
      <c r="B4" s="129">
        <v>6.9903787054981237E-3</v>
      </c>
      <c r="C4" s="10"/>
      <c r="D4" s="10"/>
    </row>
    <row r="5" spans="1:4" ht="14.25">
      <c r="A5" s="189" t="s">
        <v>109</v>
      </c>
      <c r="B5" s="130">
        <v>-1.17697256865355E-2</v>
      </c>
      <c r="C5" s="10"/>
      <c r="D5" s="10"/>
    </row>
    <row r="6" spans="1:4" ht="14.25">
      <c r="A6" s="137" t="s">
        <v>15</v>
      </c>
      <c r="B6" s="130">
        <v>1.4747960012716721E-2</v>
      </c>
      <c r="C6" s="10"/>
      <c r="D6" s="10"/>
    </row>
    <row r="7" spans="1:4" ht="14.25">
      <c r="A7" s="137" t="s">
        <v>14</v>
      </c>
      <c r="B7" s="130">
        <v>2.75066707258107E-2</v>
      </c>
      <c r="C7" s="10"/>
      <c r="D7" s="10"/>
    </row>
    <row r="8" spans="1:4" ht="14.25">
      <c r="A8" s="137" t="s">
        <v>110</v>
      </c>
      <c r="B8" s="130">
        <v>-3.4352684034765213E-3</v>
      </c>
      <c r="C8" s="10"/>
      <c r="D8" s="10"/>
    </row>
    <row r="9" spans="1:4" ht="14.25">
      <c r="A9" s="137" t="s">
        <v>111</v>
      </c>
      <c r="B9" s="130">
        <v>1.3093123815634877E-2</v>
      </c>
      <c r="C9" s="10"/>
      <c r="D9" s="10"/>
    </row>
    <row r="10" spans="1:4" ht="14.25">
      <c r="A10" s="137" t="s">
        <v>112</v>
      </c>
      <c r="B10" s="130">
        <v>1.2712328767123289E-2</v>
      </c>
      <c r="C10" s="10"/>
      <c r="D10" s="10"/>
    </row>
    <row r="11" spans="1:4" ht="15" thickBot="1">
      <c r="A11" s="190" t="s">
        <v>113</v>
      </c>
      <c r="B11" s="131">
        <v>-3.5668964698077898E-3</v>
      </c>
      <c r="C11" s="10"/>
      <c r="D11" s="10"/>
    </row>
    <row r="12" spans="1:4">
      <c r="B12" s="10"/>
      <c r="C12" s="10"/>
      <c r="D12" s="10"/>
    </row>
    <row r="13" spans="1:4" ht="14.25">
      <c r="A13" s="52"/>
      <c r="B13" s="53"/>
      <c r="C13" s="10"/>
      <c r="D13" s="10"/>
    </row>
    <row r="14" spans="1:4" ht="14.25">
      <c r="A14" s="52"/>
      <c r="B14" s="53"/>
      <c r="C14" s="10"/>
      <c r="D14" s="10"/>
    </row>
    <row r="15" spans="1:4" ht="14.25">
      <c r="A15" s="52"/>
      <c r="B15" s="53"/>
      <c r="C15" s="10"/>
      <c r="D15" s="10"/>
    </row>
    <row r="16" spans="1:4" ht="14.25">
      <c r="A16" s="52"/>
      <c r="B16" s="53"/>
      <c r="C16" s="10"/>
      <c r="D16" s="10"/>
    </row>
    <row r="17" spans="1:4" ht="14.25">
      <c r="A17" s="52"/>
      <c r="B17" s="53"/>
      <c r="C17" s="10"/>
      <c r="D17" s="10"/>
    </row>
    <row r="18" spans="1:4">
      <c r="B18" s="10"/>
    </row>
    <row r="22" spans="1:4">
      <c r="A22" s="7"/>
      <c r="B22" s="8"/>
    </row>
    <row r="23" spans="1:4">
      <c r="B23" s="8"/>
    </row>
    <row r="24" spans="1:4">
      <c r="B24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2019-04-10T11:34:59Z</dcterms:modified>
</cp:coreProperties>
</file>