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<sst xmlns="http://schemas.openxmlformats.org/spreadsheetml/2006/main" count="625" uniqueCount="216">
  <si>
    <t>ОТП Класичний</t>
  </si>
  <si>
    <t>ТАСК Ресурс</t>
  </si>
  <si>
    <t>СЕМ Ажіо</t>
  </si>
  <si>
    <t>Назва фонду</t>
  </si>
  <si>
    <t>http://www.task.ua/</t>
  </si>
  <si>
    <t>http://pioglobal.ua/</t>
  </si>
  <si>
    <t>http://www.delta-capital.com.ua/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</si>
  <si>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</si>
  <si>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</si>
  <si>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</si>
  <si>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</si>
  <si>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</si>
  <si>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</si>
  <si>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</si>
  <si>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</si>
  <si>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х</t>
  </si>
  <si>
    <t>Період</t>
  </si>
  <si>
    <t>http://dragon-am.com/</t>
  </si>
  <si>
    <t>http://www.altus.ua/</t>
  </si>
  <si>
    <t>http://www.vseswit.com.ua/</t>
  </si>
  <si>
    <t>http://www.am.troika.ua/</t>
  </si>
  <si>
    <t>http://www.kinto.com/</t>
  </si>
  <si>
    <t>Індекс</t>
  </si>
  <si>
    <t>http://bonum-group.com/</t>
  </si>
  <si>
    <t>http://ukrsibfunds.com</t>
  </si>
  <si>
    <t>http://www.am.eavex.com.ua/</t>
  </si>
  <si>
    <t>http://upicapital.com/</t>
  </si>
  <si>
    <t>1 місяць*</t>
  </si>
  <si>
    <t>http://citadele.com.ua/</t>
  </si>
  <si>
    <t>Доходність</t>
  </si>
  <si>
    <t>http://www.sparta.ua/</t>
  </si>
  <si>
    <t>http://am.artcapital.ua/</t>
  </si>
  <si>
    <t>месяц</t>
  </si>
  <si>
    <t>год</t>
  </si>
  <si>
    <t/>
  </si>
  <si>
    <t>**</t>
  </si>
  <si>
    <t>http://raam.com.ua</t>
  </si>
  <si>
    <t>http://upicapital.com</t>
  </si>
  <si>
    <t>http://fidobank.ua/</t>
  </si>
  <si>
    <t>PFTS index</t>
  </si>
  <si>
    <t>UX index</t>
  </si>
  <si>
    <t>Open-ended CII</t>
  </si>
  <si>
    <t>Interval CII</t>
  </si>
  <si>
    <t>Closed-end CII</t>
  </si>
  <si>
    <t>January</t>
  </si>
  <si>
    <t>February</t>
  </si>
  <si>
    <t>Since the beginning of 2013</t>
  </si>
  <si>
    <t>DAX (Germany)</t>
  </si>
  <si>
    <t>PFTS Index</t>
  </si>
  <si>
    <t>UX Index</t>
  </si>
  <si>
    <t>CAC 40 (France)</t>
  </si>
  <si>
    <t>HANG SENG (Hong Kong)</t>
  </si>
  <si>
    <t>MICEX (Russia)</t>
  </si>
  <si>
    <t>FTSE 100 (Great Britain)</t>
  </si>
  <si>
    <t>RTSI (Russia)</t>
  </si>
  <si>
    <t>SHANGHAI SE COMPOSITE (China)</t>
  </si>
  <si>
    <t>S&amp;P 500 (USA)</t>
  </si>
  <si>
    <t>DJIA (USA)</t>
  </si>
  <si>
    <t>NIKKEI 225 (Japan)</t>
  </si>
  <si>
    <t>Monthly change</t>
  </si>
  <si>
    <t>Change since year beginning</t>
  </si>
  <si>
    <t>Open-ended funds. Ranking by NAV</t>
  </si>
  <si>
    <t>Total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</si>
  <si>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</si>
  <si>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</si>
  <si>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</si>
  <si>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</si>
  <si>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</si>
  <si>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</si>
  <si>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</si>
  <si>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</si>
  <si>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</si>
  <si>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</si>
  <si>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</si>
  <si>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</si>
  <si>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"OTP Equity Fund"</t>
  </si>
  <si>
    <t>"SEB Bond Fund"</t>
  </si>
  <si>
    <t>"Citadele Ukrainian Bond Fund"</t>
  </si>
  <si>
    <t>"Premium-Index Fund "</t>
  </si>
  <si>
    <t>"VSE"</t>
  </si>
  <si>
    <t>"Citadele Ukrainian Balanced Fund"</t>
  </si>
  <si>
    <t>"KINTO-Equity"</t>
  </si>
  <si>
    <t>"Delta-Fund Balanced"</t>
  </si>
  <si>
    <t>"Sofiyivsky"</t>
  </si>
  <si>
    <t>"Andromeda"</t>
  </si>
  <si>
    <t>"Delta-Money Market Fund"</t>
  </si>
  <si>
    <t>"Argentum"</t>
  </si>
  <si>
    <t>"Altus-Deposit"</t>
  </si>
  <si>
    <t>"Altus - Balanced"</t>
  </si>
  <si>
    <t>"SEB Equity Fund Ukraine"</t>
  </si>
  <si>
    <t>"Concorde Prosperity”</t>
  </si>
  <si>
    <t>"UNIVER.UA/Mykhailo Hrushevsky: Government Securities Fund"</t>
  </si>
  <si>
    <t>"Troika Dialog Bonds"</t>
  </si>
  <si>
    <t>"Raiffeisen Balanced"</t>
  </si>
  <si>
    <t>"KINTO-Treasury"</t>
  </si>
  <si>
    <t>"Raiffeisen Equity"</t>
  </si>
  <si>
    <t>"Sparta 300"</t>
  </si>
  <si>
    <t>"UNIVER.UA/Taras Shevchenko: Savings Fund"</t>
  </si>
  <si>
    <t>"Premium - Balanced Fund"</t>
  </si>
  <si>
    <t>"Altus-Strategic"</t>
  </si>
  <si>
    <t>"UNIVER.UA/Volodymyr The Great: Balanced Fund"</t>
  </si>
  <si>
    <t>"UNIVER.UA/Yaroslav The Wise - Equities Fund"</t>
  </si>
  <si>
    <t>“TASK Resurs”</t>
  </si>
  <si>
    <t>"Concorde Stability"</t>
  </si>
  <si>
    <t>"Nadbannia"</t>
  </si>
  <si>
    <t>"SEM Azhio"</t>
  </si>
  <si>
    <t>"Troika Dialog Equities"</t>
  </si>
  <si>
    <t>"Bonum Optimum"</t>
  </si>
  <si>
    <t>"Millenium Balanced"</t>
  </si>
  <si>
    <t>"ART Index"</t>
  </si>
  <si>
    <t>"UksSib A-VISTA"</t>
  </si>
  <si>
    <t>"Patron"</t>
  </si>
  <si>
    <t>Other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</si>
  <si>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</si>
  <si>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</si>
  <si>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</si>
  <si>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</si>
  <si>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</si>
  <si>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AMC JSPF "Citadele Asset Management Ukraine"</t>
  </si>
  <si>
    <t>LLC "AMC "PIOGLOBAL Ukraine"</t>
  </si>
  <si>
    <t>LLC AMC "Vsesvit"</t>
  </si>
  <si>
    <t>LLC AMC "Delta-Capital"</t>
  </si>
  <si>
    <t xml:space="preserve">LLC AMC "EAVEX ASSET MANAGEMENT" </t>
  </si>
  <si>
    <t>LLC "AMC "UPI CAPITAL"</t>
  </si>
  <si>
    <t>AMC "Dragon Asset Management"</t>
  </si>
  <si>
    <t>:LLC AMC "Altus Assets Activities"</t>
  </si>
  <si>
    <t>LLC AMC "Concorde Asset Management"</t>
  </si>
  <si>
    <t>LLC AMC "Univer Management"</t>
  </si>
  <si>
    <t>LLC AMC-JSPF "Troika Dialog Ukraine"</t>
  </si>
  <si>
    <t xml:space="preserve">LLC "AMC "ТАSK-Invest" </t>
  </si>
  <si>
    <t>LLC "AMC "Art-Capital Management"</t>
  </si>
  <si>
    <t xml:space="preserve">LLC "AMC "Community Asset Management" </t>
  </si>
  <si>
    <t>LLC AMC "Bonum Group"</t>
  </si>
  <si>
    <t>LLC "Millenium Asset Management"</t>
  </si>
  <si>
    <t xml:space="preserve">JSC AMC JSPF "UkrSib Asset Management" </t>
  </si>
  <si>
    <t>LLC "VUK"</t>
  </si>
  <si>
    <t>* All funds are diversified unit funds.</t>
  </si>
  <si>
    <t>Open-ended funds' rates of return. Sorting by the date of reaching compliance with the standards</t>
  </si>
  <si>
    <t>Average</t>
  </si>
  <si>
    <t>no data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</si>
  <si>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</si>
  <si>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</si>
  <si>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Rate of return on investment certificates</t>
  </si>
  <si>
    <t>Fund</t>
  </si>
  <si>
    <t>Registration date</t>
  </si>
  <si>
    <t>Date of reaching compliance with the standards</t>
  </si>
  <si>
    <t xml:space="preserve">one month (since year beginning) </t>
  </si>
  <si>
    <t xml:space="preserve">three months </t>
  </si>
  <si>
    <t xml:space="preserve">six months </t>
  </si>
  <si>
    <t>1 year</t>
  </si>
  <si>
    <t>since the fund's inception</t>
  </si>
  <si>
    <t>since the fund's inception, % per annum (average)*</t>
  </si>
  <si>
    <t>since year beginning</t>
  </si>
  <si>
    <t>"Concorde Stability”</t>
  </si>
  <si>
    <t>"Altus-Deposit'</t>
  </si>
  <si>
    <t xml:space="preserve"> Open-ended funds' dynamics.  Ranking by net inflow</t>
  </si>
  <si>
    <t>No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</si>
  <si>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</si>
  <si>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</si>
  <si>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</si>
  <si>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</si>
  <si>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</si>
  <si>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</si>
  <si>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"SEB Equity Fund"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</si>
  <si>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</si>
  <si>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</si>
  <si>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</si>
  <si>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</si>
  <si>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</si>
  <si>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</si>
  <si>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</si>
  <si>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</si>
  <si>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</si>
  <si>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</si>
  <si>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</si>
  <si>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"Absolute-Invest"</t>
  </si>
  <si>
    <t>unit</t>
  </si>
  <si>
    <t>diversified</t>
  </si>
  <si>
    <t>LLC AMC "Absolute Asset Management"</t>
  </si>
  <si>
    <t>"Platinum"</t>
  </si>
  <si>
    <t>LLC "Dragon Asset Management"</t>
  </si>
  <si>
    <t>"Concorde Perspectiva"</t>
  </si>
  <si>
    <t>"Orion"</t>
  </si>
  <si>
    <t>LLC "AMC  "UPI CAPITAL"</t>
  </si>
  <si>
    <t>"Aurum"</t>
  </si>
  <si>
    <t>"OTP Balanced"</t>
  </si>
  <si>
    <t>"Balanced Fund "Parity"</t>
  </si>
  <si>
    <t>LLC AMC "ART - CAPITAL Management"</t>
  </si>
  <si>
    <t>"UNIVER.UA/Otaman: Fund of Perspective Equities"</t>
  </si>
  <si>
    <t>LLC "AMC "Univer Management"</t>
  </si>
  <si>
    <t>"Optimum"</t>
  </si>
  <si>
    <t>LLC AMC "SEM"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</si>
  <si>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</si>
  <si>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</si>
  <si>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</si>
  <si>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</si>
  <si>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</si>
  <si>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</si>
  <si>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</si>
  <si>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</si>
  <si>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</si>
  <si>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</si>
  <si>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</si>
  <si>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</si>
  <si>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</si>
  <si>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</si>
  <si>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</si>
  <si>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</si>
  <si>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</si>
  <si>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"KINTO-Summer"</t>
  </si>
  <si>
    <t>"KINTO-Autumn"</t>
  </si>
  <si>
    <t>"KINTO-Spring"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</si>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</sst>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6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6" xfId="0" applyNumberFormat="1" applyBorder="1" applyAlignment="1">
      <alignment horizontal="right" vertical="center" indent="1"/>
    </xf>
    <xf numFmtId="10" fontId="11" fillId="0" borderId="20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horizontal="left" vertical="center" wrapText="1" shrinkToFit="1"/>
    </xf>
    <xf numFmtId="4" fontId="11" fillId="0" borderId="38" xfId="0" applyNumberFormat="1" applyFont="1" applyFill="1" applyBorder="1" applyAlignment="1">
      <alignment horizontal="right" vertical="center" indent="1"/>
    </xf>
    <xf numFmtId="10" fontId="11" fillId="0" borderId="38" xfId="26" applyNumberFormat="1" applyFont="1" applyFill="1" applyBorder="1" applyAlignment="1">
      <alignment horizontal="right" vertical="center" indent="1"/>
    </xf>
    <xf numFmtId="4" fontId="11" fillId="0" borderId="39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26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right" vertical="center" indent="1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8" xfId="21" applyNumberFormat="1" applyFont="1" applyFill="1" applyBorder="1" applyAlignment="1">
      <alignment horizontal="right" vertical="center" wrapText="1" indent="1"/>
      <protection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0" fontId="21" fillId="0" borderId="48" xfId="21" applyNumberFormat="1" applyFont="1" applyFill="1" applyBorder="1" applyAlignment="1">
      <alignment horizontal="left" vertical="center" wrapText="1"/>
      <protection/>
    </xf>
    <xf numFmtId="0" fontId="5" fillId="0" borderId="4" xfId="0" applyFont="1" applyBorder="1" applyAlignment="1">
      <alignment horizontal="center" vertical="center" wrapText="1"/>
    </xf>
    <xf numFmtId="10" fontId="21" fillId="0" borderId="0" xfId="21" applyNumberFormat="1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48" xfId="19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22" fillId="0" borderId="0" xfId="19" applyFont="1" applyFill="1" applyBorder="1" applyAlignment="1">
      <alignment vertical="center" wrapText="1"/>
      <protection/>
    </xf>
    <xf numFmtId="4" fontId="53" fillId="0" borderId="8" xfId="19" applyNumberFormat="1" applyFont="1" applyFill="1" applyBorder="1" applyAlignment="1">
      <alignment horizontal="center" vertical="center" wrapText="1"/>
      <protection/>
    </xf>
    <xf numFmtId="3" fontId="53" fillId="0" borderId="8" xfId="19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4" fontId="53" fillId="0" borderId="0" xfId="19" applyNumberFormat="1" applyFont="1" applyFill="1" applyBorder="1" applyAlignment="1">
      <alignment horizontal="center" vertical="center" wrapText="1"/>
      <protection/>
    </xf>
    <xf numFmtId="3" fontId="53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0" fontId="22" fillId="0" borderId="0" xfId="19" applyFont="1" applyFill="1" applyBorder="1" applyAlignment="1">
      <alignment vertical="center" wrapText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February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7808150"/>
        <c:crosses val="autoZero"/>
        <c:auto val="1"/>
        <c:lblOffset val="0"/>
        <c:noMultiLvlLbl val="0"/>
      </c:catAx>
      <c:valAx>
        <c:axId val="17808150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Ukrainian and global equity indexes' dynamics in February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25"/>
          <c:w val="1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26055623"/>
        <c:axId val="33174016"/>
      </c:barChart>
      <c:catAx>
        <c:axId val="26055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74016"/>
        <c:crosses val="autoZero"/>
        <c:auto val="0"/>
        <c:lblOffset val="100"/>
        <c:tickLblSkip val="1"/>
        <c:noMultiLvlLbl val="0"/>
      </c:catAx>
      <c:valAx>
        <c:axId val="33174016"/>
        <c:scaling>
          <c:orientation val="minMax"/>
          <c:max val="0.12"/>
          <c:min val="0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525"/>
          <c:w val="0.5972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Funds’ shares within the aggregate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75"/>
          <c:w val="0.445"/>
          <c:h val="0.3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В_ВЧА!$C$47:$C$57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В_ВЧА!$D$47:$D$57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ВЧА'!$C$80:$C$90</c:f>
              <c:numCache/>
            </c:numRef>
          </c:val>
        </c:ser>
        <c:ser>
          <c:idx val="0"/>
          <c:order val="1"/>
          <c:tx>
            <c:strRef>
              <c:f>'В_динаміка ВЧА'!$E$79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ВЧА'!$E$80:$E$90</c:f>
              <c:numCache/>
            </c:numRef>
          </c:val>
        </c:ser>
        <c:overlap val="-30"/>
        <c:axId val="30130689"/>
        <c:axId val="2740746"/>
      </c:barChart>
      <c:lineChart>
        <c:grouping val="standard"/>
        <c:varyColors val="0"/>
        <c:ser>
          <c:idx val="2"/>
          <c:order val="2"/>
          <c:tx>
            <c:strRef>
              <c:f>'В_динаміка ВЧА'!$D$79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ВЧА'!$B$80:$B$89</c:f>
              <c:strCache/>
            </c:strRef>
          </c:cat>
          <c:val>
            <c:numRef>
              <c:f>'В_динаміка ВЧА'!$D$80:$D$89</c:f>
              <c:numCache/>
            </c:numRef>
          </c:val>
          <c:smooth val="0"/>
        </c:ser>
        <c:axId val="24666715"/>
        <c:axId val="20673844"/>
      </c:lineChart>
      <c:catAx>
        <c:axId val="301306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740746"/>
        <c:crosses val="autoZero"/>
        <c:auto val="0"/>
        <c:lblOffset val="40"/>
        <c:noMultiLvlLbl val="0"/>
      </c:catAx>
      <c:valAx>
        <c:axId val="2740746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30130689"/>
        <c:crossesAt val="1"/>
        <c:crossBetween val="between"/>
        <c:dispUnits/>
      </c:valAx>
      <c:catAx>
        <c:axId val="24666715"/>
        <c:scaling>
          <c:orientation val="minMax"/>
        </c:scaling>
        <c:axPos val="b"/>
        <c:delete val="1"/>
        <c:majorTickMark val="in"/>
        <c:minorTickMark val="none"/>
        <c:tickLblPos val="nextTo"/>
        <c:crossAx val="20673844"/>
        <c:crosses val="autoZero"/>
        <c:auto val="0"/>
        <c:lblOffset val="100"/>
        <c:noMultiLvlLbl val="0"/>
      </c:catAx>
      <c:valAx>
        <c:axId val="2067384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46667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'В_діаграма(дох)'!$A$2:$A$49</c:f>
              <c:strCache/>
            </c:strRef>
          </c:cat>
          <c:val>
            <c:numRef>
              <c:f>'В_діаграма(дох)'!$B$2:$B$49</c:f>
              <c:numCache/>
            </c:numRef>
          </c:val>
        </c:ser>
        <c:gapWidth val="60"/>
        <c:axId val="51846869"/>
        <c:axId val="63968638"/>
      </c:barChart>
      <c:catAx>
        <c:axId val="51846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8638"/>
        <c:crosses val="autoZero"/>
        <c:auto val="0"/>
        <c:lblOffset val="0"/>
        <c:tickLblSkip val="1"/>
        <c:noMultiLvlLbl val="0"/>
      </c:catAx>
      <c:valAx>
        <c:axId val="63968638"/>
        <c:scaling>
          <c:orientation val="minMax"/>
          <c:max val="0.2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ВЧА'!$B$41:$B$49</c:f>
              <c:strCache/>
            </c:strRef>
          </c:cat>
          <c:val>
            <c:numRef>
              <c:f>'І_динаміка ВЧА'!$C$41:$C$49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ВЧА'!$B$41:$B$49</c:f>
              <c:strCache/>
            </c:strRef>
          </c:cat>
          <c:val>
            <c:numRef>
              <c:f>'І_динаміка ВЧА'!$E$41:$E$49</c:f>
              <c:numCache/>
            </c:numRef>
          </c:val>
        </c:ser>
        <c:overlap val="-20"/>
        <c:axId val="38846831"/>
        <c:axId val="14077160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ВЧА'!$D$41:$D$49</c:f>
              <c:numCache/>
            </c:numRef>
          </c:val>
          <c:smooth val="0"/>
        </c:ser>
        <c:axId val="59585577"/>
        <c:axId val="66508146"/>
      </c:lineChart>
      <c:catAx>
        <c:axId val="38846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077160"/>
        <c:crosses val="autoZero"/>
        <c:auto val="0"/>
        <c:lblOffset val="100"/>
        <c:noMultiLvlLbl val="0"/>
      </c:catAx>
      <c:valAx>
        <c:axId val="1407716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846831"/>
        <c:crossesAt val="1"/>
        <c:crossBetween val="between"/>
        <c:dispUnits/>
      </c:valAx>
      <c:catAx>
        <c:axId val="59585577"/>
        <c:scaling>
          <c:orientation val="minMax"/>
        </c:scaling>
        <c:axPos val="b"/>
        <c:delete val="1"/>
        <c:majorTickMark val="in"/>
        <c:minorTickMark val="none"/>
        <c:tickLblPos val="nextTo"/>
        <c:crossAx val="66508146"/>
        <c:crosses val="autoZero"/>
        <c:auto val="0"/>
        <c:lblOffset val="100"/>
        <c:noMultiLvlLbl val="0"/>
      </c:catAx>
      <c:valAx>
        <c:axId val="6650814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5855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1875"/>
          <c:w val="0.612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425"/>
          <c:w val="0.960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61702403"/>
        <c:axId val="18450716"/>
      </c:barChart>
      <c:catAx>
        <c:axId val="61702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0716"/>
        <c:crosses val="autoZero"/>
        <c:auto val="0"/>
        <c:lblOffset val="100"/>
        <c:tickLblSkip val="1"/>
        <c:noMultiLvlLbl val="0"/>
      </c:catAx>
      <c:valAx>
        <c:axId val="18450716"/>
        <c:scaling>
          <c:orientation val="minMax"/>
          <c:max val="0.23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31838717"/>
        <c:axId val="18112998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28799255"/>
        <c:axId val="57866704"/>
      </c:lineChart>
      <c:catAx>
        <c:axId val="318387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8112998"/>
        <c:crosses val="autoZero"/>
        <c:auto val="0"/>
        <c:lblOffset val="100"/>
        <c:noMultiLvlLbl val="0"/>
      </c:catAx>
      <c:valAx>
        <c:axId val="1811299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6704"/>
        <c:crosses val="autoZero"/>
        <c:auto val="0"/>
        <c:lblOffset val="100"/>
        <c:noMultiLvlLbl val="0"/>
      </c:catAx>
      <c:valAx>
        <c:axId val="5786670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7992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>
        <c:manualLayout>
          <c:xMode val="edge"/>
          <c:yMode val="edge"/>
          <c:x val="0.171"/>
          <c:y val="0.8705"/>
          <c:w val="0.53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 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25"/>
          <c:w val="1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51038289"/>
        <c:axId val="56691418"/>
      </c:barChart>
      <c:catAx>
        <c:axId val="5103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1418"/>
        <c:crosses val="autoZero"/>
        <c:auto val="0"/>
        <c:lblOffset val="100"/>
        <c:tickLblSkip val="1"/>
        <c:noMultiLvlLbl val="0"/>
      </c:catAx>
      <c:valAx>
        <c:axId val="56691418"/>
        <c:scaling>
          <c:orientation val="minMax"/>
          <c:max val="0.085"/>
          <c:min val="-0.05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95250</xdr:rowOff>
    </xdr:from>
    <xdr:to>
      <xdr:col>4</xdr:col>
      <xdr:colOff>609600</xdr:colOff>
      <xdr:row>81</xdr:row>
      <xdr:rowOff>95250</xdr:rowOff>
    </xdr:to>
    <xdr:graphicFrame>
      <xdr:nvGraphicFramePr>
        <xdr:cNvPr id="1" name="Chart 2"/>
        <xdr:cNvGraphicFramePr/>
      </xdr:nvGraphicFramePr>
      <xdr:xfrm>
        <a:off x="304800" y="112299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104775</xdr:rowOff>
    </xdr:from>
    <xdr:to>
      <xdr:col>12</xdr:col>
      <xdr:colOff>390525</xdr:colOff>
      <xdr:row>70</xdr:row>
      <xdr:rowOff>161925</xdr:rowOff>
    </xdr:to>
    <xdr:graphicFrame>
      <xdr:nvGraphicFramePr>
        <xdr:cNvPr id="1" name="Chart 7"/>
        <xdr:cNvGraphicFramePr/>
      </xdr:nvGraphicFramePr>
      <xdr:xfrm>
        <a:off x="47625" y="83343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65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28194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8"/>
  <sheetViews>
    <sheetView zoomScale="85" zoomScaleNormal="85" workbookViewId="0" topLeftCell="A1">
      <selection activeCell="C46" sqref="C46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29</v>
      </c>
      <c r="B1" s="78"/>
      <c r="C1" s="78"/>
      <c r="D1" s="79"/>
      <c r="E1" s="79"/>
      <c r="F1" s="79"/>
    </row>
    <row r="2" spans="1:9" ht="15.75" thickBot="1">
      <c r="A2" s="26" t="s">
        <v>16</v>
      </c>
      <c r="B2" s="179" t="s">
        <v>39</v>
      </c>
      <c r="C2" s="179" t="s">
        <v>40</v>
      </c>
      <c r="D2" s="179" t="s">
        <v>41</v>
      </c>
      <c r="E2" s="179" t="s">
        <v>42</v>
      </c>
      <c r="F2" s="179" t="s">
        <v>43</v>
      </c>
      <c r="G2" s="2"/>
      <c r="I2" s="1"/>
    </row>
    <row r="3" spans="1:12" ht="14.25">
      <c r="A3" s="91" t="s">
        <v>44</v>
      </c>
      <c r="B3" s="92">
        <v>0.02351760017037341</v>
      </c>
      <c r="C3" s="92">
        <v>0.023870139707120153</v>
      </c>
      <c r="D3" s="92">
        <v>0.0051643003649739045</v>
      </c>
      <c r="E3" s="92">
        <v>0.010324999999999999</v>
      </c>
      <c r="F3" s="92">
        <v>0.02392817715776545</v>
      </c>
      <c r="G3" s="62"/>
      <c r="H3" s="62"/>
      <c r="I3" s="2"/>
      <c r="J3" s="2"/>
      <c r="K3" s="2"/>
      <c r="L3" s="2"/>
    </row>
    <row r="4" spans="1:12" ht="14.25">
      <c r="A4" s="91" t="s">
        <v>45</v>
      </c>
      <c r="B4" s="92">
        <v>0.08091076630402472</v>
      </c>
      <c r="C4" s="92">
        <v>0.059090675571538576</v>
      </c>
      <c r="D4" s="92">
        <v>0.0201</v>
      </c>
      <c r="E4" s="92">
        <v>0.06280213884497879</v>
      </c>
      <c r="F4" s="92">
        <v>0.02126080312274914</v>
      </c>
      <c r="G4" s="62"/>
      <c r="H4" s="62"/>
      <c r="I4" s="2"/>
      <c r="J4" s="2"/>
      <c r="K4" s="2"/>
      <c r="L4" s="2"/>
    </row>
    <row r="5" spans="1:12" ht="15" thickBot="1">
      <c r="A5" s="82" t="s">
        <v>46</v>
      </c>
      <c r="B5" s="84">
        <v>0.10633119352581466</v>
      </c>
      <c r="C5" s="84">
        <v>0.08437131795993946</v>
      </c>
      <c r="D5" s="84">
        <v>0.0252</v>
      </c>
      <c r="E5" s="84">
        <v>0.08513984121224999</v>
      </c>
      <c r="F5" s="84">
        <v>0.041558402161278915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26.25" thickBot="1">
      <c r="A22" s="26" t="s">
        <v>22</v>
      </c>
      <c r="B22" s="184" t="s">
        <v>59</v>
      </c>
      <c r="C22" s="184" t="s">
        <v>60</v>
      </c>
      <c r="D22" s="81"/>
      <c r="E22" s="77"/>
      <c r="F22" s="77"/>
    </row>
    <row r="23" spans="1:6" ht="14.25">
      <c r="A23" s="180" t="s">
        <v>47</v>
      </c>
      <c r="B23" s="29">
        <v>0.02149916123582729</v>
      </c>
      <c r="C23" s="68">
        <v>0.01698678076136395</v>
      </c>
      <c r="D23" s="81"/>
      <c r="E23" s="77"/>
      <c r="F23" s="77"/>
    </row>
    <row r="24" spans="1:6" ht="14.25">
      <c r="A24" s="181" t="s">
        <v>48</v>
      </c>
      <c r="B24" s="29">
        <v>0.02351760017037341</v>
      </c>
      <c r="C24" s="68">
        <v>0.10633119352581466</v>
      </c>
      <c r="D24" s="81"/>
      <c r="E24" s="77"/>
      <c r="F24" s="77"/>
    </row>
    <row r="25" spans="1:6" ht="14.25">
      <c r="A25" s="28" t="s">
        <v>49</v>
      </c>
      <c r="B25" s="29">
        <v>0.023870139707120153</v>
      </c>
      <c r="C25" s="68">
        <v>0.08437131795993946</v>
      </c>
      <c r="D25" s="81"/>
      <c r="E25" s="77"/>
      <c r="F25" s="77"/>
    </row>
    <row r="26" spans="1:6" ht="14.25">
      <c r="A26" s="57" t="s">
        <v>50</v>
      </c>
      <c r="B26" s="29">
        <v>0.03103376838616123</v>
      </c>
      <c r="C26" s="68">
        <v>0.028382017816449112</v>
      </c>
      <c r="D26" s="81"/>
      <c r="E26" s="77"/>
      <c r="F26" s="77"/>
    </row>
    <row r="27" spans="1:6" ht="14.25">
      <c r="A27" s="182" t="s">
        <v>51</v>
      </c>
      <c r="B27" s="29">
        <v>0.04689457037869382</v>
      </c>
      <c r="C27" s="68">
        <v>0.015603582188586929</v>
      </c>
      <c r="D27" s="81"/>
      <c r="E27" s="77"/>
      <c r="F27" s="77"/>
    </row>
    <row r="28" spans="1:6" ht="14.25">
      <c r="A28" s="181" t="s">
        <v>52</v>
      </c>
      <c r="B28" s="29">
        <v>0.0488499511771725</v>
      </c>
      <c r="C28" s="68">
        <v>0.007676033416512906</v>
      </c>
      <c r="D28" s="81"/>
      <c r="E28" s="77"/>
      <c r="F28" s="77"/>
    </row>
    <row r="29" spans="1:6" ht="14.25">
      <c r="A29" s="181" t="s">
        <v>53</v>
      </c>
      <c r="B29" s="29">
        <v>0.059322877727466805</v>
      </c>
      <c r="C29" s="68">
        <v>0.07348739403615312</v>
      </c>
      <c r="D29" s="81"/>
      <c r="E29" s="77"/>
      <c r="F29" s="77"/>
    </row>
    <row r="30" spans="1:6" ht="14.25">
      <c r="A30" s="183" t="s">
        <v>54</v>
      </c>
      <c r="B30" s="29">
        <v>0.06231253847463636</v>
      </c>
      <c r="C30" s="68">
        <v>0.004865813566647947</v>
      </c>
      <c r="D30" s="81"/>
      <c r="E30" s="77"/>
      <c r="F30" s="77"/>
    </row>
    <row r="31" spans="1:6" ht="28.5">
      <c r="A31" s="28" t="s">
        <v>55</v>
      </c>
      <c r="B31" s="29">
        <v>0.0681383633717676</v>
      </c>
      <c r="C31" s="68">
        <v>0.059258927571924414</v>
      </c>
      <c r="D31" s="81"/>
      <c r="E31" s="77"/>
      <c r="F31" s="77"/>
    </row>
    <row r="32" spans="1:6" ht="14.25">
      <c r="A32" s="181" t="s">
        <v>56</v>
      </c>
      <c r="B32" s="29">
        <v>0.06822443900943354</v>
      </c>
      <c r="C32" s="68">
        <v>0.0800396454725012</v>
      </c>
      <c r="D32" s="81"/>
      <c r="E32" s="77"/>
      <c r="F32" s="77"/>
    </row>
    <row r="33" spans="1:6" ht="14.25">
      <c r="A33" s="181" t="s">
        <v>57</v>
      </c>
      <c r="B33" s="29">
        <v>0.07129866727056733</v>
      </c>
      <c r="C33" s="68">
        <v>0.0862861731736706</v>
      </c>
      <c r="D33" s="81"/>
      <c r="E33" s="77"/>
      <c r="F33" s="77"/>
    </row>
    <row r="34" spans="1:6" ht="15" thickBot="1">
      <c r="A34" s="82" t="s">
        <v>58</v>
      </c>
      <c r="B34" s="83">
        <v>0.07152160905342675</v>
      </c>
      <c r="C34" s="84">
        <v>0.11199228873381695</v>
      </c>
      <c r="D34" s="81"/>
      <c r="E34" s="77"/>
      <c r="F34" s="77"/>
    </row>
    <row r="35" spans="1:6" ht="14.25">
      <c r="A35" s="76"/>
      <c r="B35" s="77"/>
      <c r="C35" s="77"/>
      <c r="D35" s="81"/>
      <c r="E35" s="77"/>
      <c r="F35" s="77"/>
    </row>
    <row r="36" spans="1:6" ht="14.25">
      <c r="A36" s="76"/>
      <c r="B36" s="77"/>
      <c r="C36" s="77"/>
      <c r="D36" s="81"/>
      <c r="E36" s="77"/>
      <c r="F36" s="77"/>
    </row>
    <row r="37" ht="12.75">
      <c r="A37" s="180"/>
    </row>
    <row r="38" ht="12.75">
      <c r="A38" s="180"/>
    </row>
    <row r="39" ht="14.25">
      <c r="A39" s="57"/>
    </row>
    <row r="40" ht="14.25">
      <c r="A40" s="57"/>
    </row>
    <row r="41" ht="12.75">
      <c r="A41" s="180"/>
    </row>
    <row r="42" ht="12.75">
      <c r="A42" s="180"/>
    </row>
    <row r="43" ht="12.75">
      <c r="A43" s="180"/>
    </row>
    <row r="44" ht="12.75">
      <c r="A44" s="185"/>
    </row>
    <row r="45" ht="14.25">
      <c r="A45" s="57"/>
    </row>
    <row r="46" ht="12.75">
      <c r="A46" s="180"/>
    </row>
    <row r="47" ht="12.75">
      <c r="A47" s="180"/>
    </row>
    <row r="48" ht="14.25">
      <c r="A48" s="5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zoomScale="85" zoomScaleNormal="85" workbookViewId="0" topLeftCell="A1">
      <selection activeCell="E19" sqref="E19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4" width="12.75390625" style="32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192" t="s">
        <v>195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60.75" thickBot="1">
      <c r="A2" s="14" t="s">
        <v>63</v>
      </c>
      <c r="B2" s="14" t="s">
        <v>143</v>
      </c>
      <c r="C2" s="45" t="s">
        <v>173</v>
      </c>
      <c r="D2" s="45" t="s">
        <v>174</v>
      </c>
      <c r="E2" s="45" t="s">
        <v>65</v>
      </c>
      <c r="F2" s="45" t="s">
        <v>196</v>
      </c>
      <c r="G2" s="45" t="s">
        <v>197</v>
      </c>
      <c r="H2" s="45" t="s">
        <v>198</v>
      </c>
      <c r="I2" s="16" t="s">
        <v>69</v>
      </c>
      <c r="J2" s="17" t="s">
        <v>70</v>
      </c>
    </row>
    <row r="3" spans="1:11" ht="14.25" customHeight="1">
      <c r="A3" s="20">
        <v>1</v>
      </c>
      <c r="B3" s="110" t="s">
        <v>199</v>
      </c>
      <c r="C3" s="211" t="s">
        <v>176</v>
      </c>
      <c r="D3" s="212" t="s">
        <v>200</v>
      </c>
      <c r="E3" s="113">
        <v>14271420.54</v>
      </c>
      <c r="F3" s="114">
        <v>16803</v>
      </c>
      <c r="G3" s="113">
        <v>849.3376504195679</v>
      </c>
      <c r="H3" s="55">
        <v>800</v>
      </c>
      <c r="I3" s="110" t="s">
        <v>115</v>
      </c>
      <c r="J3" s="115" t="s">
        <v>36</v>
      </c>
      <c r="K3" s="49"/>
    </row>
    <row r="4" spans="1:11" ht="14.25">
      <c r="A4" s="20">
        <v>2</v>
      </c>
      <c r="B4" s="110" t="s">
        <v>201</v>
      </c>
      <c r="C4" s="211" t="s">
        <v>176</v>
      </c>
      <c r="D4" s="212" t="s">
        <v>200</v>
      </c>
      <c r="E4" s="113">
        <v>7538092.66</v>
      </c>
      <c r="F4" s="114">
        <v>28867</v>
      </c>
      <c r="G4" s="113">
        <v>261.131834274431</v>
      </c>
      <c r="H4" s="55">
        <v>300</v>
      </c>
      <c r="I4" s="110" t="s">
        <v>115</v>
      </c>
      <c r="J4" s="115" t="s">
        <v>10</v>
      </c>
      <c r="K4" s="50"/>
    </row>
    <row r="5" spans="1:11" ht="14.25" customHeight="1">
      <c r="A5" s="20">
        <v>3</v>
      </c>
      <c r="B5" s="110" t="s">
        <v>202</v>
      </c>
      <c r="C5" s="211" t="s">
        <v>176</v>
      </c>
      <c r="D5" s="212" t="s">
        <v>177</v>
      </c>
      <c r="E5" s="113">
        <v>3280996.09</v>
      </c>
      <c r="F5" s="114">
        <v>4806</v>
      </c>
      <c r="G5" s="113">
        <v>682.6874927174365</v>
      </c>
      <c r="H5" s="55">
        <v>1000</v>
      </c>
      <c r="I5" s="110" t="s">
        <v>187</v>
      </c>
      <c r="J5" s="115" t="s">
        <v>31</v>
      </c>
      <c r="K5" s="51"/>
    </row>
    <row r="6" spans="1:11" ht="14.25" customHeight="1">
      <c r="A6" s="20">
        <v>4</v>
      </c>
      <c r="B6" s="110" t="s">
        <v>203</v>
      </c>
      <c r="C6" s="211" t="s">
        <v>176</v>
      </c>
      <c r="D6" s="212" t="s">
        <v>200</v>
      </c>
      <c r="E6" s="113">
        <v>2650083.75</v>
      </c>
      <c r="F6" s="114">
        <v>75969</v>
      </c>
      <c r="G6" s="113">
        <v>34.883751925127356</v>
      </c>
      <c r="H6" s="55">
        <v>100</v>
      </c>
      <c r="I6" s="110" t="s">
        <v>204</v>
      </c>
      <c r="J6" s="115" t="s">
        <v>21</v>
      </c>
      <c r="K6" s="52"/>
    </row>
    <row r="7" spans="1:11" ht="14.25" customHeight="1">
      <c r="A7" s="20">
        <v>5</v>
      </c>
      <c r="B7" s="87" t="s">
        <v>205</v>
      </c>
      <c r="C7" s="211" t="s">
        <v>176</v>
      </c>
      <c r="D7" s="212" t="s">
        <v>177</v>
      </c>
      <c r="E7" s="113">
        <v>1877933.01</v>
      </c>
      <c r="F7" s="114">
        <v>1578</v>
      </c>
      <c r="G7" s="113">
        <v>1190.0716159695817</v>
      </c>
      <c r="H7" s="55">
        <v>1000</v>
      </c>
      <c r="I7" s="110" t="s">
        <v>206</v>
      </c>
      <c r="J7" s="115" t="s">
        <v>37</v>
      </c>
      <c r="K7" s="50"/>
    </row>
    <row r="8" spans="1:11" ht="14.25">
      <c r="A8" s="20">
        <v>6</v>
      </c>
      <c r="B8" s="110" t="s">
        <v>207</v>
      </c>
      <c r="C8" s="211" t="s">
        <v>176</v>
      </c>
      <c r="D8" s="212" t="s">
        <v>200</v>
      </c>
      <c r="E8" s="113">
        <v>1008182.19</v>
      </c>
      <c r="F8" s="114">
        <v>1156</v>
      </c>
      <c r="G8" s="113">
        <v>872.1299221453287</v>
      </c>
      <c r="H8" s="55">
        <v>1000</v>
      </c>
      <c r="I8" s="110" t="s">
        <v>208</v>
      </c>
      <c r="J8" s="115" t="s">
        <v>9</v>
      </c>
      <c r="K8" s="50"/>
    </row>
    <row r="9" spans="1:11" ht="14.25">
      <c r="A9" s="20">
        <v>7</v>
      </c>
      <c r="B9" s="110" t="s">
        <v>209</v>
      </c>
      <c r="C9" s="211" t="s">
        <v>176</v>
      </c>
      <c r="D9" s="212" t="s">
        <v>200</v>
      </c>
      <c r="E9" s="113">
        <v>716640.767</v>
      </c>
      <c r="F9" s="114">
        <v>1245</v>
      </c>
      <c r="G9" s="113">
        <v>575.6150738955823</v>
      </c>
      <c r="H9" s="55">
        <v>1000</v>
      </c>
      <c r="I9" s="110" t="s">
        <v>204</v>
      </c>
      <c r="J9" s="115" t="s">
        <v>21</v>
      </c>
      <c r="K9" s="51"/>
    </row>
    <row r="10" spans="1:11" ht="14.25">
      <c r="A10" s="20">
        <v>8</v>
      </c>
      <c r="B10" s="110" t="s">
        <v>210</v>
      </c>
      <c r="C10" s="211" t="s">
        <v>176</v>
      </c>
      <c r="D10" s="212" t="s">
        <v>200</v>
      </c>
      <c r="E10" s="113">
        <v>703538.423</v>
      </c>
      <c r="F10" s="114">
        <v>1157</v>
      </c>
      <c r="G10" s="113">
        <v>608.0712385479688</v>
      </c>
      <c r="H10" s="55">
        <v>1000</v>
      </c>
      <c r="I10" s="110" t="s">
        <v>204</v>
      </c>
      <c r="J10" s="115" t="s">
        <v>21</v>
      </c>
      <c r="K10" s="52"/>
    </row>
    <row r="11" spans="1:11" ht="14.25">
      <c r="A11" s="20">
        <v>9</v>
      </c>
      <c r="B11" s="110" t="s">
        <v>211</v>
      </c>
      <c r="C11" s="211" t="s">
        <v>176</v>
      </c>
      <c r="D11" s="212" t="s">
        <v>200</v>
      </c>
      <c r="E11" s="113">
        <v>683949.62</v>
      </c>
      <c r="F11" s="114">
        <v>1381</v>
      </c>
      <c r="G11" s="113">
        <v>495.2567849384504</v>
      </c>
      <c r="H11" s="55">
        <v>1000</v>
      </c>
      <c r="I11" s="110" t="s">
        <v>204</v>
      </c>
      <c r="J11" s="115" t="s">
        <v>21</v>
      </c>
      <c r="K11" s="52"/>
    </row>
    <row r="12" spans="1:11" ht="14.25">
      <c r="A12" s="20">
        <v>10</v>
      </c>
      <c r="B12" s="110" t="s">
        <v>212</v>
      </c>
      <c r="C12" s="211" t="s">
        <v>176</v>
      </c>
      <c r="D12" s="212" t="s">
        <v>200</v>
      </c>
      <c r="E12" s="113">
        <v>665606.89</v>
      </c>
      <c r="F12" s="114">
        <v>1247</v>
      </c>
      <c r="G12" s="113">
        <v>533.7665517241379</v>
      </c>
      <c r="H12" s="55">
        <v>1000</v>
      </c>
      <c r="I12" s="110" t="s">
        <v>204</v>
      </c>
      <c r="J12" s="115" t="s">
        <v>21</v>
      </c>
      <c r="K12" s="52"/>
    </row>
    <row r="13" spans="1:10" ht="15.75" thickBot="1">
      <c r="A13" s="193" t="s">
        <v>62</v>
      </c>
      <c r="B13" s="194"/>
      <c r="C13" s="116" t="s">
        <v>15</v>
      </c>
      <c r="D13" s="116" t="s">
        <v>15</v>
      </c>
      <c r="E13" s="100">
        <f>SUM(E3:E12)</f>
        <v>33396443.940000005</v>
      </c>
      <c r="F13" s="101">
        <f>SUM(F3:F12)</f>
        <v>134209</v>
      </c>
      <c r="G13" s="116" t="s">
        <v>15</v>
      </c>
      <c r="H13" s="116" t="s">
        <v>15</v>
      </c>
      <c r="I13" s="116" t="s">
        <v>15</v>
      </c>
      <c r="J13" s="117" t="s">
        <v>15</v>
      </c>
    </row>
    <row r="18" spans="1:10" ht="15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ht="14.25">
      <c r="A19" s="157"/>
      <c r="B19" s="210"/>
      <c r="C19" s="214"/>
      <c r="D19" s="215"/>
      <c r="E19" s="216"/>
      <c r="F19" s="217"/>
      <c r="G19" s="216"/>
      <c r="H19" s="218"/>
      <c r="I19" s="210"/>
      <c r="J19" s="219"/>
    </row>
    <row r="20" spans="1:10" ht="14.25">
      <c r="A20" s="157"/>
      <c r="B20" s="210"/>
      <c r="C20" s="214"/>
      <c r="D20" s="215"/>
      <c r="E20" s="216"/>
      <c r="F20" s="217"/>
      <c r="G20" s="216"/>
      <c r="H20" s="218"/>
      <c r="I20" s="210"/>
      <c r="J20" s="219"/>
    </row>
    <row r="21" spans="1:10" ht="14.25">
      <c r="A21" s="157"/>
      <c r="B21" s="210"/>
      <c r="C21" s="214"/>
      <c r="D21" s="215"/>
      <c r="E21" s="216"/>
      <c r="F21" s="217"/>
      <c r="G21" s="216"/>
      <c r="H21" s="218"/>
      <c r="I21" s="210"/>
      <c r="J21" s="219"/>
    </row>
    <row r="22" spans="1:10" ht="14.25">
      <c r="A22" s="157"/>
      <c r="B22" s="210"/>
      <c r="C22" s="214"/>
      <c r="D22" s="215"/>
      <c r="E22" s="216"/>
      <c r="F22" s="217"/>
      <c r="G22" s="216"/>
      <c r="H22" s="218"/>
      <c r="I22" s="210"/>
      <c r="J22" s="219"/>
    </row>
    <row r="23" spans="1:10" ht="14.25">
      <c r="A23" s="157"/>
      <c r="B23" s="210"/>
      <c r="C23" s="214"/>
      <c r="D23" s="215"/>
      <c r="E23" s="216"/>
      <c r="F23" s="217"/>
      <c r="G23" s="216"/>
      <c r="H23" s="218"/>
      <c r="I23" s="210"/>
      <c r="J23" s="219"/>
    </row>
    <row r="24" spans="1:10" ht="14.25">
      <c r="A24" s="157"/>
      <c r="B24" s="220"/>
      <c r="C24" s="214"/>
      <c r="D24" s="215"/>
      <c r="E24" s="216"/>
      <c r="F24" s="217"/>
      <c r="G24" s="216"/>
      <c r="H24" s="218"/>
      <c r="I24" s="210"/>
      <c r="J24" s="219"/>
    </row>
    <row r="25" spans="1:10" ht="14.25">
      <c r="A25" s="157"/>
      <c r="B25" s="210"/>
      <c r="C25" s="214"/>
      <c r="D25" s="215"/>
      <c r="E25" s="216"/>
      <c r="F25" s="217"/>
      <c r="G25" s="216"/>
      <c r="H25" s="218"/>
      <c r="I25" s="210"/>
      <c r="J25" s="219"/>
    </row>
    <row r="26" spans="1:10" ht="14.25">
      <c r="A26" s="157"/>
      <c r="B26" s="210"/>
      <c r="C26" s="214"/>
      <c r="D26" s="215"/>
      <c r="E26" s="216"/>
      <c r="F26" s="217"/>
      <c r="G26" s="216"/>
      <c r="H26" s="218"/>
      <c r="I26" s="210"/>
      <c r="J26" s="219"/>
    </row>
    <row r="27" spans="1:10" ht="14.25">
      <c r="A27" s="157"/>
      <c r="B27" s="210"/>
      <c r="C27" s="214"/>
      <c r="D27" s="215"/>
      <c r="E27" s="216"/>
      <c r="F27" s="217"/>
      <c r="G27" s="216"/>
      <c r="H27" s="218"/>
      <c r="I27" s="210"/>
      <c r="J27" s="219"/>
    </row>
    <row r="28" spans="1:10" ht="14.25">
      <c r="A28" s="157"/>
      <c r="B28" s="210"/>
      <c r="C28" s="214"/>
      <c r="D28" s="215"/>
      <c r="E28" s="216"/>
      <c r="F28" s="217"/>
      <c r="G28" s="216"/>
      <c r="H28" s="218"/>
      <c r="I28" s="210"/>
      <c r="J28" s="219"/>
    </row>
    <row r="29" spans="1:10" ht="14.25">
      <c r="A29" s="157"/>
      <c r="B29" s="210"/>
      <c r="C29" s="214"/>
      <c r="D29" s="215"/>
      <c r="E29" s="216"/>
      <c r="F29" s="217"/>
      <c r="G29" s="216"/>
      <c r="H29" s="218"/>
      <c r="I29" s="210"/>
      <c r="J29" s="219"/>
    </row>
  </sheetData>
  <mergeCells count="2">
    <mergeCell ref="A1:J1"/>
    <mergeCell ref="A13:B13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3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1"/>
  <sheetViews>
    <sheetView zoomScale="85" zoomScaleNormal="85" workbookViewId="0" topLeftCell="A1">
      <selection activeCell="C23" sqref="C23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1" width="21.375" style="32" bestFit="1" customWidth="1"/>
    <col min="12" max="16384" width="9.125" style="32" customWidth="1"/>
  </cols>
  <sheetData>
    <row r="1" spans="1:10" s="53" customFormat="1" ht="16.5" thickBot="1">
      <c r="A1" s="208" t="s">
        <v>213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s="23" customFormat="1" ht="15.75" customHeight="1" thickBot="1">
      <c r="A2" s="197" t="s">
        <v>63</v>
      </c>
      <c r="B2" s="103"/>
      <c r="C2" s="104"/>
      <c r="D2" s="105"/>
      <c r="E2" s="198" t="s">
        <v>142</v>
      </c>
      <c r="F2" s="198"/>
      <c r="G2" s="198"/>
      <c r="H2" s="198"/>
      <c r="I2" s="198"/>
      <c r="J2" s="198"/>
      <c r="K2" s="198"/>
    </row>
    <row r="3" spans="1:11" s="23" customFormat="1" ht="75.75" thickBot="1">
      <c r="A3" s="178"/>
      <c r="B3" s="177" t="s">
        <v>143</v>
      </c>
      <c r="C3" s="27" t="s">
        <v>144</v>
      </c>
      <c r="D3" s="27" t="s">
        <v>145</v>
      </c>
      <c r="E3" s="16" t="s">
        <v>146</v>
      </c>
      <c r="F3" s="16" t="s">
        <v>147</v>
      </c>
      <c r="G3" s="16" t="s">
        <v>148</v>
      </c>
      <c r="H3" s="16" t="s">
        <v>149</v>
      </c>
      <c r="I3" s="16" t="s">
        <v>152</v>
      </c>
      <c r="J3" s="17" t="s">
        <v>150</v>
      </c>
      <c r="K3" s="17" t="s">
        <v>151</v>
      </c>
    </row>
    <row r="4" spans="1:11" s="23" customFormat="1" ht="14.25" collapsed="1">
      <c r="A4" s="20">
        <v>1</v>
      </c>
      <c r="B4" s="110" t="s">
        <v>202</v>
      </c>
      <c r="C4" s="106">
        <v>39205</v>
      </c>
      <c r="D4" s="106">
        <v>39322</v>
      </c>
      <c r="E4" s="102">
        <v>0.04048848039931552</v>
      </c>
      <c r="F4" s="102">
        <v>0.03577906200788017</v>
      </c>
      <c r="G4" s="102">
        <v>0.027014212112560054</v>
      </c>
      <c r="H4" s="102">
        <v>-0.14024419221810458</v>
      </c>
      <c r="I4" s="102">
        <v>0.002735849292194281</v>
      </c>
      <c r="J4" s="107">
        <v>-0.317312507282556</v>
      </c>
      <c r="K4" s="125">
        <v>-0.07846707494619298</v>
      </c>
    </row>
    <row r="5" spans="1:11" s="23" customFormat="1" ht="14.25" collapsed="1">
      <c r="A5" s="20">
        <v>2</v>
      </c>
      <c r="B5" s="110" t="s">
        <v>207</v>
      </c>
      <c r="C5" s="106">
        <v>40050</v>
      </c>
      <c r="D5" s="106">
        <v>40319</v>
      </c>
      <c r="E5" s="102">
        <v>0.02606722927123961</v>
      </c>
      <c r="F5" s="102">
        <v>0.11015768955300143</v>
      </c>
      <c r="G5" s="102">
        <v>0.0705149119033055</v>
      </c>
      <c r="H5" s="102">
        <v>-0.14439383135923467</v>
      </c>
      <c r="I5" s="102">
        <v>0.09575175560856519</v>
      </c>
      <c r="J5" s="107">
        <v>-0.12787007785467208</v>
      </c>
      <c r="K5" s="126">
        <v>-0.06810405946912768</v>
      </c>
    </row>
    <row r="6" spans="1:11" s="23" customFormat="1" ht="14.25" collapsed="1">
      <c r="A6" s="20">
        <v>3</v>
      </c>
      <c r="B6" s="110" t="s">
        <v>211</v>
      </c>
      <c r="C6" s="106">
        <v>40204</v>
      </c>
      <c r="D6" s="106">
        <v>40329</v>
      </c>
      <c r="E6" s="102">
        <v>0.03832009779987211</v>
      </c>
      <c r="F6" s="102">
        <v>0.0988025591839432</v>
      </c>
      <c r="G6" s="102">
        <v>0.01803306020102058</v>
      </c>
      <c r="H6" s="102">
        <v>-0.19925269787718414</v>
      </c>
      <c r="I6" s="102" t="s">
        <v>139</v>
      </c>
      <c r="J6" s="107">
        <v>-0.5047432150615787</v>
      </c>
      <c r="K6" s="126">
        <v>-0.30749976343285346</v>
      </c>
    </row>
    <row r="7" spans="1:11" s="23" customFormat="1" ht="14.25" collapsed="1">
      <c r="A7" s="20">
        <v>4</v>
      </c>
      <c r="B7" s="110" t="s">
        <v>209</v>
      </c>
      <c r="C7" s="106">
        <v>40288</v>
      </c>
      <c r="D7" s="106">
        <v>40438</v>
      </c>
      <c r="E7" s="102">
        <v>0.011326929931041674</v>
      </c>
      <c r="F7" s="102">
        <v>0.0762728914509121</v>
      </c>
      <c r="G7" s="102">
        <v>-0.016162598187513533</v>
      </c>
      <c r="H7" s="102">
        <v>-0.19976892950579728</v>
      </c>
      <c r="I7" s="102" t="s">
        <v>139</v>
      </c>
      <c r="J7" s="107">
        <v>-0.42438492610442946</v>
      </c>
      <c r="K7" s="126">
        <v>-0.2898415769061534</v>
      </c>
    </row>
    <row r="8" spans="1:11" s="23" customFormat="1" ht="14.25">
      <c r="A8" s="20">
        <v>5</v>
      </c>
      <c r="B8" s="110" t="s">
        <v>210</v>
      </c>
      <c r="C8" s="106">
        <v>40364</v>
      </c>
      <c r="D8" s="106">
        <v>40533</v>
      </c>
      <c r="E8" s="102">
        <v>0.035007720677022514</v>
      </c>
      <c r="F8" s="102">
        <v>0.07175201274275778</v>
      </c>
      <c r="G8" s="102">
        <v>-0.0010866291864775057</v>
      </c>
      <c r="H8" s="102">
        <v>-0.1981194042206207</v>
      </c>
      <c r="I8" s="102" t="s">
        <v>139</v>
      </c>
      <c r="J8" s="107">
        <v>-0.39192876145204636</v>
      </c>
      <c r="K8" s="126">
        <v>-0.30757743600897003</v>
      </c>
    </row>
    <row r="9" spans="1:11" s="23" customFormat="1" ht="14.25">
      <c r="A9" s="20">
        <v>6</v>
      </c>
      <c r="B9" s="110" t="s">
        <v>203</v>
      </c>
      <c r="C9" s="106">
        <v>40555</v>
      </c>
      <c r="D9" s="106">
        <v>40626</v>
      </c>
      <c r="E9" s="102">
        <v>0.06417870592217789</v>
      </c>
      <c r="F9" s="102">
        <v>0.18846589933811453</v>
      </c>
      <c r="G9" s="102">
        <v>0.031292636243166916</v>
      </c>
      <c r="H9" s="102">
        <v>-0.3180251879499034</v>
      </c>
      <c r="I9" s="102">
        <v>0.07954600911460252</v>
      </c>
      <c r="J9" s="107">
        <v>-0.6511624807487257</v>
      </c>
      <c r="K9" s="126">
        <v>-0.6165714482761895</v>
      </c>
    </row>
    <row r="10" spans="1:11" s="23" customFormat="1" ht="14.25">
      <c r="A10" s="20">
        <v>7</v>
      </c>
      <c r="B10" s="110" t="s">
        <v>212</v>
      </c>
      <c r="C10" s="106">
        <v>40448</v>
      </c>
      <c r="D10" s="106">
        <v>40632</v>
      </c>
      <c r="E10" s="102">
        <v>0.027238911629400953</v>
      </c>
      <c r="F10" s="102">
        <v>0.07639230412697362</v>
      </c>
      <c r="G10" s="102">
        <v>0.00346045545144702</v>
      </c>
      <c r="H10" s="102">
        <v>-0.2196110898963305</v>
      </c>
      <c r="I10" s="102">
        <v>0.051465596120630064</v>
      </c>
      <c r="J10" s="107">
        <v>-0.466233448275868</v>
      </c>
      <c r="K10" s="126">
        <v>-0.44016654556724244</v>
      </c>
    </row>
    <row r="11" spans="1:11" s="23" customFormat="1" ht="14.25">
      <c r="A11" s="20">
        <v>8</v>
      </c>
      <c r="B11" s="110" t="s">
        <v>201</v>
      </c>
      <c r="C11" s="106">
        <v>40735</v>
      </c>
      <c r="D11" s="106">
        <v>40809</v>
      </c>
      <c r="E11" s="102">
        <v>-0.05028361879967913</v>
      </c>
      <c r="F11" s="102">
        <v>-0.08501812346707283</v>
      </c>
      <c r="G11" s="102">
        <v>-0.058026944193453</v>
      </c>
      <c r="H11" s="102">
        <v>-0.13553556143677026</v>
      </c>
      <c r="I11" s="102">
        <v>-0.04194447785656108</v>
      </c>
      <c r="J11" s="107">
        <v>-0.129560552418564</v>
      </c>
      <c r="K11" s="126">
        <v>-0.20730967034339565</v>
      </c>
    </row>
    <row r="12" spans="1:11" s="23" customFormat="1" ht="14.25" collapsed="1">
      <c r="A12" s="20">
        <v>9</v>
      </c>
      <c r="B12" s="87" t="s">
        <v>205</v>
      </c>
      <c r="C12" s="106">
        <v>40716</v>
      </c>
      <c r="D12" s="106">
        <v>40995</v>
      </c>
      <c r="E12" s="102">
        <v>0.018860192670408615</v>
      </c>
      <c r="F12" s="102">
        <v>0.114596257170962</v>
      </c>
      <c r="G12" s="102" t="s">
        <v>139</v>
      </c>
      <c r="H12" s="102" t="s">
        <v>139</v>
      </c>
      <c r="I12" s="102">
        <v>0.0959916317878835</v>
      </c>
      <c r="J12" s="107">
        <v>0.19007161596958366</v>
      </c>
      <c r="K12" s="126" t="s">
        <v>35</v>
      </c>
    </row>
    <row r="13" spans="1:11" s="23" customFormat="1" ht="14.25" collapsed="1">
      <c r="A13" s="20">
        <v>10</v>
      </c>
      <c r="B13" s="110" t="s">
        <v>199</v>
      </c>
      <c r="C13" s="106">
        <v>41005</v>
      </c>
      <c r="D13" s="106">
        <v>41114</v>
      </c>
      <c r="E13" s="102">
        <v>0.0014033817266916326</v>
      </c>
      <c r="F13" s="102">
        <v>0.007685131641012699</v>
      </c>
      <c r="G13" s="102">
        <v>0.0381443421569605</v>
      </c>
      <c r="H13" s="102" t="s">
        <v>139</v>
      </c>
      <c r="I13" s="102">
        <v>0.007362451061637909</v>
      </c>
      <c r="J13" s="107">
        <v>0.06167206302445982</v>
      </c>
      <c r="K13" s="126" t="s">
        <v>35</v>
      </c>
    </row>
    <row r="14" spans="1:11" s="23" customFormat="1" ht="15.75" collapsed="1" thickBot="1">
      <c r="A14" s="20"/>
      <c r="B14" s="163" t="s">
        <v>138</v>
      </c>
      <c r="C14" s="164" t="s">
        <v>15</v>
      </c>
      <c r="D14" s="164" t="s">
        <v>15</v>
      </c>
      <c r="E14" s="165">
        <f aca="true" t="shared" si="0" ref="E14:J14">AVERAGE(E4:E13)</f>
        <v>0.02126080312274914</v>
      </c>
      <c r="F14" s="165">
        <f t="shared" si="0"/>
        <v>0.06948856837484847</v>
      </c>
      <c r="G14" s="165">
        <f t="shared" si="0"/>
        <v>0.012575938500112948</v>
      </c>
      <c r="H14" s="165">
        <f t="shared" si="0"/>
        <v>-0.19436886180799318</v>
      </c>
      <c r="I14" s="165">
        <f t="shared" si="0"/>
        <v>0.041558402161278915</v>
      </c>
      <c r="J14" s="165">
        <f t="shared" si="0"/>
        <v>-0.2761452290204397</v>
      </c>
      <c r="K14" s="164" t="s">
        <v>15</v>
      </c>
    </row>
    <row r="15" spans="1:11" s="23" customFormat="1" ht="14.25">
      <c r="A15" s="199" t="s">
        <v>140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 s="23" customFormat="1" ht="15" thickBot="1">
      <c r="A16" s="196" t="s">
        <v>141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3:4" s="23" customFormat="1" ht="15.75" customHeight="1">
      <c r="C17" s="67"/>
      <c r="D17" s="67"/>
    </row>
    <row r="18" spans="2:8" ht="14.25">
      <c r="B18" s="30"/>
      <c r="C18" s="108"/>
      <c r="E18" s="108"/>
      <c r="F18" s="108"/>
      <c r="G18" s="108"/>
      <c r="H18" s="108"/>
    </row>
    <row r="19" spans="2:5" ht="14.25">
      <c r="B19" s="30"/>
      <c r="C19" s="108"/>
      <c r="E19" s="108"/>
    </row>
    <row r="20" spans="5:6" ht="14.25">
      <c r="E20" s="108"/>
      <c r="F20" s="108"/>
    </row>
    <row r="21" ht="14.25">
      <c r="B21" s="110"/>
    </row>
    <row r="22" ht="14.25">
      <c r="B22" s="110"/>
    </row>
    <row r="23" ht="14.25">
      <c r="B23" s="110"/>
    </row>
    <row r="24" ht="14.25">
      <c r="B24" s="110"/>
    </row>
    <row r="25" ht="14.25">
      <c r="B25" s="110"/>
    </row>
    <row r="26" ht="14.25">
      <c r="B26" s="110"/>
    </row>
    <row r="27" ht="14.25">
      <c r="B27" s="110"/>
    </row>
    <row r="28" ht="14.25">
      <c r="B28" s="110"/>
    </row>
    <row r="29" ht="14.25">
      <c r="B29" s="110"/>
    </row>
    <row r="30" ht="14.25">
      <c r="B30" s="87"/>
    </row>
    <row r="31" ht="14.25">
      <c r="B31" s="110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5" zoomScaleNormal="85" workbookViewId="0" topLeftCell="A36">
      <selection activeCell="H34" sqref="H34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01" t="s">
        <v>214</v>
      </c>
      <c r="B1" s="201"/>
      <c r="C1" s="201"/>
      <c r="D1" s="201"/>
      <c r="E1" s="201"/>
      <c r="F1" s="201"/>
      <c r="G1" s="201"/>
    </row>
    <row r="2" spans="1:7" s="30" customFormat="1" ht="15.75" customHeight="1" thickBot="1">
      <c r="A2" s="197" t="s">
        <v>63</v>
      </c>
      <c r="B2" s="221" t="s">
        <v>143</v>
      </c>
      <c r="C2" s="202" t="s">
        <v>157</v>
      </c>
      <c r="D2" s="203"/>
      <c r="E2" s="202" t="s">
        <v>215</v>
      </c>
      <c r="F2" s="203"/>
      <c r="G2" s="206" t="s">
        <v>159</v>
      </c>
    </row>
    <row r="3" spans="1:7" s="30" customFormat="1" ht="15.75" thickBot="1">
      <c r="A3" s="178"/>
      <c r="B3" s="222"/>
      <c r="C3" s="36" t="s">
        <v>160</v>
      </c>
      <c r="D3" s="36" t="s">
        <v>161</v>
      </c>
      <c r="E3" s="36" t="s">
        <v>162</v>
      </c>
      <c r="F3" s="36" t="s">
        <v>161</v>
      </c>
      <c r="G3" s="207"/>
    </row>
    <row r="4" spans="1:8" s="30" customFormat="1" ht="14.25">
      <c r="A4" s="20">
        <v>1</v>
      </c>
      <c r="B4" s="110" t="s">
        <v>203</v>
      </c>
      <c r="C4" s="39">
        <v>159.82179000000002</v>
      </c>
      <c r="D4" s="102">
        <v>0.06417870592216733</v>
      </c>
      <c r="E4" s="40">
        <v>0</v>
      </c>
      <c r="F4" s="102">
        <v>0</v>
      </c>
      <c r="G4" s="41">
        <v>0</v>
      </c>
      <c r="H4" s="110"/>
    </row>
    <row r="5" spans="1:8" s="30" customFormat="1" ht="14.25">
      <c r="A5" s="20">
        <v>2</v>
      </c>
      <c r="B5" s="110" t="s">
        <v>202</v>
      </c>
      <c r="C5" s="39">
        <v>127.67325</v>
      </c>
      <c r="D5" s="102">
        <v>0.040488480399298414</v>
      </c>
      <c r="E5" s="40">
        <v>0</v>
      </c>
      <c r="F5" s="102">
        <v>0</v>
      </c>
      <c r="G5" s="41">
        <v>0</v>
      </c>
      <c r="H5" s="87"/>
    </row>
    <row r="6" spans="1:8" s="46" customFormat="1" ht="14.25">
      <c r="A6" s="20">
        <v>3</v>
      </c>
      <c r="B6" s="87" t="s">
        <v>205</v>
      </c>
      <c r="C6" s="39">
        <v>34.76255000000005</v>
      </c>
      <c r="D6" s="102">
        <v>0.018860192670405562</v>
      </c>
      <c r="E6" s="40">
        <v>0</v>
      </c>
      <c r="F6" s="102">
        <v>0</v>
      </c>
      <c r="G6" s="41">
        <v>0</v>
      </c>
      <c r="H6" s="110"/>
    </row>
    <row r="7" spans="1:8" s="46" customFormat="1" ht="14.25">
      <c r="A7" s="20">
        <v>4</v>
      </c>
      <c r="B7" s="110" t="s">
        <v>207</v>
      </c>
      <c r="C7" s="39">
        <v>25.612859999999987</v>
      </c>
      <c r="D7" s="102">
        <v>0.026067229271241336</v>
      </c>
      <c r="E7" s="40">
        <v>0</v>
      </c>
      <c r="F7" s="102">
        <v>0</v>
      </c>
      <c r="G7" s="41">
        <v>0</v>
      </c>
      <c r="H7" s="110"/>
    </row>
    <row r="8" spans="1:8" s="46" customFormat="1" ht="14.25">
      <c r="A8" s="20">
        <v>5</v>
      </c>
      <c r="B8" s="110" t="s">
        <v>211</v>
      </c>
      <c r="C8" s="39">
        <v>25.24175</v>
      </c>
      <c r="D8" s="102">
        <v>0.03832009779995493</v>
      </c>
      <c r="E8" s="40">
        <v>0</v>
      </c>
      <c r="F8" s="102">
        <v>0</v>
      </c>
      <c r="G8" s="41">
        <v>0</v>
      </c>
      <c r="H8" s="110"/>
    </row>
    <row r="9" spans="1:8" s="46" customFormat="1" ht="14.25">
      <c r="A9" s="20">
        <v>6</v>
      </c>
      <c r="B9" s="110" t="s">
        <v>210</v>
      </c>
      <c r="C9" s="39">
        <v>23.796224999999975</v>
      </c>
      <c r="D9" s="102">
        <v>0.035007720677067596</v>
      </c>
      <c r="E9" s="40">
        <v>0</v>
      </c>
      <c r="F9" s="102">
        <v>0</v>
      </c>
      <c r="G9" s="41">
        <v>0</v>
      </c>
      <c r="H9" s="110"/>
    </row>
    <row r="10" spans="1:8" s="46" customFormat="1" ht="14.25">
      <c r="A10" s="20">
        <v>7</v>
      </c>
      <c r="B10" s="110" t="s">
        <v>212</v>
      </c>
      <c r="C10" s="39">
        <v>17.649650000000022</v>
      </c>
      <c r="D10" s="102">
        <v>0.027238911629415583</v>
      </c>
      <c r="E10" s="40">
        <v>0</v>
      </c>
      <c r="F10" s="102">
        <v>0</v>
      </c>
      <c r="G10" s="41">
        <v>0</v>
      </c>
      <c r="H10" s="110"/>
    </row>
    <row r="11" spans="1:8" s="46" customFormat="1" ht="14.25">
      <c r="A11" s="20">
        <v>8</v>
      </c>
      <c r="B11" s="110" t="s">
        <v>209</v>
      </c>
      <c r="C11" s="39">
        <v>8.026425000000046</v>
      </c>
      <c r="D11" s="102">
        <v>0.011326929931090848</v>
      </c>
      <c r="E11" s="40">
        <v>0</v>
      </c>
      <c r="F11" s="102">
        <v>0</v>
      </c>
      <c r="G11" s="41">
        <v>0</v>
      </c>
      <c r="H11" s="110"/>
    </row>
    <row r="12" spans="1:8" s="46" customFormat="1" ht="14.25">
      <c r="A12" s="20">
        <v>9</v>
      </c>
      <c r="B12" s="110" t="s">
        <v>201</v>
      </c>
      <c r="C12" s="39">
        <v>-432.65617999999967</v>
      </c>
      <c r="D12" s="102">
        <v>-0.054280493424755764</v>
      </c>
      <c r="E12" s="40">
        <v>-122</v>
      </c>
      <c r="F12" s="102">
        <v>-0.004208492876608369</v>
      </c>
      <c r="G12" s="41">
        <v>-35.18861191337792</v>
      </c>
      <c r="H12" s="110"/>
    </row>
    <row r="13" spans="1:8" s="46" customFormat="1" ht="14.25">
      <c r="A13" s="20">
        <v>10</v>
      </c>
      <c r="B13" s="110" t="s">
        <v>199</v>
      </c>
      <c r="C13" s="39">
        <v>-130.97005000000075</v>
      </c>
      <c r="D13" s="102">
        <v>-0.009093632698097848</v>
      </c>
      <c r="E13" s="40">
        <v>-178</v>
      </c>
      <c r="F13" s="102">
        <v>-0.010482303751251398</v>
      </c>
      <c r="G13" s="41">
        <v>-151.2719154861479</v>
      </c>
      <c r="H13" s="110"/>
    </row>
    <row r="14" spans="1:8" s="30" customFormat="1" ht="15.75" thickBot="1">
      <c r="A14" s="120"/>
      <c r="B14" s="94" t="s">
        <v>62</v>
      </c>
      <c r="C14" s="95">
        <f>SUM(C4:C13)</f>
        <v>-141.04173000000026</v>
      </c>
      <c r="D14" s="99">
        <v>-0.004205495050756449</v>
      </c>
      <c r="E14" s="96">
        <f>SUM(E4:E13)</f>
        <v>-300</v>
      </c>
      <c r="F14" s="99">
        <v>-0.0022303340296931803</v>
      </c>
      <c r="G14" s="121">
        <f>SUM(G4:G13)</f>
        <v>-186.4605273995258</v>
      </c>
      <c r="H14" s="110"/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="30" customFormat="1" ht="14.25">
      <c r="D36" s="6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143</v>
      </c>
      <c r="C42" s="36" t="s">
        <v>164</v>
      </c>
      <c r="D42" s="36" t="s">
        <v>165</v>
      </c>
      <c r="E42" s="37" t="s">
        <v>166</v>
      </c>
    </row>
    <row r="43" spans="2:5" s="30" customFormat="1" ht="14.25">
      <c r="B43" s="139" t="str">
        <f aca="true" t="shared" si="0" ref="B43:D52">B4</f>
        <v>"Ukrainian Exchange Index"</v>
      </c>
      <c r="C43" s="140">
        <f t="shared" si="0"/>
        <v>159.82179000000002</v>
      </c>
      <c r="D43" s="168">
        <f t="shared" si="0"/>
        <v>0.06417870592216733</v>
      </c>
      <c r="E43" s="141">
        <f aca="true" t="shared" si="1" ref="E43:E52">G4</f>
        <v>0</v>
      </c>
    </row>
    <row r="44" spans="2:5" s="30" customFormat="1" ht="14.25">
      <c r="B44" s="38" t="str">
        <f t="shared" si="0"/>
        <v>"AntiBank"</v>
      </c>
      <c r="C44" s="39">
        <f t="shared" si="0"/>
        <v>127.67325</v>
      </c>
      <c r="D44" s="169">
        <f t="shared" si="0"/>
        <v>0.040488480399298414</v>
      </c>
      <c r="E44" s="41">
        <f t="shared" si="1"/>
        <v>0</v>
      </c>
    </row>
    <row r="45" spans="2:5" s="30" customFormat="1" ht="14.25">
      <c r="B45" s="38" t="str">
        <f t="shared" si="0"/>
        <v>"Centavr"</v>
      </c>
      <c r="C45" s="39">
        <f t="shared" si="0"/>
        <v>34.76255000000005</v>
      </c>
      <c r="D45" s="169">
        <f t="shared" si="0"/>
        <v>0.018860192670405562</v>
      </c>
      <c r="E45" s="41">
        <f t="shared" si="1"/>
        <v>0</v>
      </c>
    </row>
    <row r="46" spans="2:5" s="30" customFormat="1" ht="14.25">
      <c r="B46" s="38" t="str">
        <f t="shared" si="0"/>
        <v>"UNIVER.UA/SKIF-Real Estate Fund"</v>
      </c>
      <c r="C46" s="39">
        <f t="shared" si="0"/>
        <v>25.612859999999987</v>
      </c>
      <c r="D46" s="169">
        <f t="shared" si="0"/>
        <v>0.026067229271241336</v>
      </c>
      <c r="E46" s="41">
        <f t="shared" si="1"/>
        <v>0</v>
      </c>
    </row>
    <row r="47" spans="2:5" s="30" customFormat="1" ht="14.25">
      <c r="B47" s="134" t="str">
        <f t="shared" si="0"/>
        <v>"KINTO-Spring"</v>
      </c>
      <c r="C47" s="135">
        <f t="shared" si="0"/>
        <v>25.24175</v>
      </c>
      <c r="D47" s="176">
        <f t="shared" si="0"/>
        <v>0.03832009779995493</v>
      </c>
      <c r="E47" s="137">
        <f t="shared" si="1"/>
        <v>0</v>
      </c>
    </row>
    <row r="48" spans="2:6" ht="14.25">
      <c r="B48" s="130" t="str">
        <f t="shared" si="0"/>
        <v>"KINTO-Autumn"</v>
      </c>
      <c r="C48" s="131">
        <f t="shared" si="0"/>
        <v>23.796224999999975</v>
      </c>
      <c r="D48" s="175">
        <f t="shared" si="0"/>
        <v>0.035007720677067596</v>
      </c>
      <c r="E48" s="133">
        <f t="shared" si="1"/>
        <v>0</v>
      </c>
      <c r="F48" s="18"/>
    </row>
    <row r="49" spans="2:6" ht="14.25">
      <c r="B49" s="38" t="str">
        <f t="shared" si="0"/>
        <v>"KINTO-Winter"</v>
      </c>
      <c r="C49" s="39">
        <f t="shared" si="0"/>
        <v>17.649650000000022</v>
      </c>
      <c r="D49" s="169">
        <f t="shared" si="0"/>
        <v>0.027238911629415583</v>
      </c>
      <c r="E49" s="41">
        <f t="shared" si="1"/>
        <v>0</v>
      </c>
      <c r="F49" s="18"/>
    </row>
    <row r="50" spans="2:6" ht="14.25">
      <c r="B50" s="38" t="str">
        <f t="shared" si="0"/>
        <v>"KINTO-Summer"</v>
      </c>
      <c r="C50" s="39">
        <f t="shared" si="0"/>
        <v>8.026425000000046</v>
      </c>
      <c r="D50" s="169">
        <f t="shared" si="0"/>
        <v>0.011326929931090848</v>
      </c>
      <c r="E50" s="41">
        <f t="shared" si="1"/>
        <v>0</v>
      </c>
      <c r="F50" s="18"/>
    </row>
    <row r="51" spans="2:6" ht="14.25">
      <c r="B51" s="38" t="str">
        <f t="shared" si="0"/>
        <v>"Pershyi Zolotyi"</v>
      </c>
      <c r="C51" s="39">
        <f t="shared" si="0"/>
        <v>-432.65617999999967</v>
      </c>
      <c r="D51" s="169">
        <f t="shared" si="0"/>
        <v>-0.054280493424755764</v>
      </c>
      <c r="E51" s="41">
        <f t="shared" si="1"/>
        <v>-35.18861191337792</v>
      </c>
      <c r="F51" s="18"/>
    </row>
    <row r="52" spans="2:6" ht="14.25">
      <c r="B52" s="170" t="str">
        <f t="shared" si="0"/>
        <v>"Raiffaisen Foreign Currency"</v>
      </c>
      <c r="C52" s="171">
        <f t="shared" si="0"/>
        <v>-130.97005000000075</v>
      </c>
      <c r="D52" s="172">
        <f t="shared" si="0"/>
        <v>-0.009093632698097848</v>
      </c>
      <c r="E52" s="173">
        <f t="shared" si="1"/>
        <v>-151.2719154861479</v>
      </c>
      <c r="F52" s="18"/>
    </row>
    <row r="53" spans="2:6" ht="14.25">
      <c r="B53" s="30"/>
      <c r="C53" s="174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39"/>
  <sheetViews>
    <sheetView tabSelected="1" zoomScale="85" zoomScaleNormal="85" workbookViewId="0" topLeftCell="A1">
      <selection activeCell="D30" sqref="D3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3</v>
      </c>
      <c r="B1" s="70" t="s">
        <v>27</v>
      </c>
      <c r="C1" s="9"/>
      <c r="D1" s="9"/>
    </row>
    <row r="2" spans="1:4" ht="14.25">
      <c r="A2" s="110" t="s">
        <v>201</v>
      </c>
      <c r="B2" s="148">
        <v>-0.05028361879967913</v>
      </c>
      <c r="C2" s="9"/>
      <c r="D2" s="9"/>
    </row>
    <row r="3" spans="1:4" ht="14.25">
      <c r="A3" s="110" t="s">
        <v>199</v>
      </c>
      <c r="B3" s="148">
        <v>0.0014033817266916326</v>
      </c>
      <c r="C3" s="9"/>
      <c r="D3" s="9"/>
    </row>
    <row r="4" spans="1:4" ht="14.25">
      <c r="A4" s="110" t="s">
        <v>209</v>
      </c>
      <c r="B4" s="148">
        <v>0.011326929931041674</v>
      </c>
      <c r="C4" s="9"/>
      <c r="D4" s="9"/>
    </row>
    <row r="5" spans="1:4" ht="14.25">
      <c r="A5" s="87" t="s">
        <v>205</v>
      </c>
      <c r="B5" s="148">
        <v>0.018860192670408615</v>
      </c>
      <c r="C5" s="9"/>
      <c r="D5" s="9"/>
    </row>
    <row r="6" spans="1:4" ht="14.25">
      <c r="A6" s="110" t="s">
        <v>207</v>
      </c>
      <c r="B6" s="148">
        <v>0.02606722927123961</v>
      </c>
      <c r="C6" s="9"/>
      <c r="D6" s="9"/>
    </row>
    <row r="7" spans="1:4" ht="14.25">
      <c r="A7" s="110" t="s">
        <v>212</v>
      </c>
      <c r="B7" s="148">
        <v>0.027238911629400953</v>
      </c>
      <c r="C7" s="9"/>
      <c r="D7" s="9"/>
    </row>
    <row r="8" spans="1:4" ht="14.25">
      <c r="A8" s="110" t="s">
        <v>210</v>
      </c>
      <c r="B8" s="148">
        <v>0.035007720677022514</v>
      </c>
      <c r="C8" s="9"/>
      <c r="D8" s="9"/>
    </row>
    <row r="9" spans="1:4" ht="14.25">
      <c r="A9" s="110" t="s">
        <v>211</v>
      </c>
      <c r="B9" s="148">
        <v>0.03832009779987211</v>
      </c>
      <c r="C9" s="9"/>
      <c r="D9" s="9"/>
    </row>
    <row r="10" spans="1:4" ht="14.25">
      <c r="A10" s="110" t="s">
        <v>202</v>
      </c>
      <c r="B10" s="148">
        <v>0.04048848039931552</v>
      </c>
      <c r="C10" s="9"/>
      <c r="D10" s="9"/>
    </row>
    <row r="11" spans="1:4" ht="14.25">
      <c r="A11" s="110" t="s">
        <v>203</v>
      </c>
      <c r="B11" s="148">
        <v>0.06417870592217789</v>
      </c>
      <c r="C11" s="9"/>
      <c r="D11" s="9"/>
    </row>
    <row r="12" spans="1:4" ht="14.25">
      <c r="A12" s="28" t="s">
        <v>167</v>
      </c>
      <c r="B12" s="149">
        <v>0.02126080312274914</v>
      </c>
      <c r="C12" s="9"/>
      <c r="D12" s="9"/>
    </row>
    <row r="13" spans="1:4" ht="14.25">
      <c r="A13" s="28" t="s">
        <v>49</v>
      </c>
      <c r="B13" s="149">
        <v>0.0591</v>
      </c>
      <c r="C13" s="9"/>
      <c r="D13" s="9"/>
    </row>
    <row r="14" spans="1:4" ht="14.25">
      <c r="A14" s="28" t="s">
        <v>48</v>
      </c>
      <c r="B14" s="149">
        <v>0.0809</v>
      </c>
      <c r="C14" s="9"/>
      <c r="D14" s="9"/>
    </row>
    <row r="15" spans="1:4" ht="14.25">
      <c r="A15" s="28" t="s">
        <v>168</v>
      </c>
      <c r="B15" s="149">
        <v>-0.0269</v>
      </c>
      <c r="C15" s="9"/>
      <c r="D15" s="9"/>
    </row>
    <row r="16" spans="1:4" ht="14.25">
      <c r="A16" s="28" t="s">
        <v>169</v>
      </c>
      <c r="B16" s="149">
        <v>0.0069</v>
      </c>
      <c r="C16" s="9"/>
      <c r="D16" s="9"/>
    </row>
    <row r="17" spans="1:4" ht="14.25">
      <c r="A17" s="28" t="s">
        <v>170</v>
      </c>
      <c r="B17" s="149">
        <v>0.0153</v>
      </c>
      <c r="C17" s="9"/>
      <c r="D17" s="9"/>
    </row>
    <row r="18" spans="1:4" ht="15" thickBot="1">
      <c r="A18" s="190" t="s">
        <v>171</v>
      </c>
      <c r="B18" s="150">
        <v>-0.0326</v>
      </c>
      <c r="C18" s="9"/>
      <c r="D18" s="9"/>
    </row>
    <row r="19" spans="3:4" ht="12.75">
      <c r="C19" s="9"/>
      <c r="D19" s="9"/>
    </row>
    <row r="20" spans="1:4" ht="12.75">
      <c r="A20" s="9"/>
      <c r="B20" s="9"/>
      <c r="C20" s="9"/>
      <c r="D20" s="9"/>
    </row>
    <row r="21" spans="2:4" ht="12.75">
      <c r="B21" s="9"/>
      <c r="C21" s="9"/>
      <c r="D21" s="9"/>
    </row>
    <row r="22" ht="12.75">
      <c r="C22" s="9"/>
    </row>
    <row r="23" ht="14.25">
      <c r="A23" s="110"/>
    </row>
    <row r="24" ht="14.25">
      <c r="A24" s="110"/>
    </row>
    <row r="25" ht="14.25">
      <c r="A25" s="110"/>
    </row>
    <row r="26" ht="14.25">
      <c r="A26" s="210"/>
    </row>
    <row r="27" ht="14.25">
      <c r="A27" s="210"/>
    </row>
    <row r="28" ht="14.25">
      <c r="A28" s="210"/>
    </row>
    <row r="29" ht="14.25">
      <c r="A29" s="210"/>
    </row>
    <row r="30" ht="14.25">
      <c r="A30" s="220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57"/>
    </row>
    <row r="37" ht="14.25">
      <c r="A37" s="191"/>
    </row>
    <row r="38" ht="12.75">
      <c r="A38" s="9"/>
    </row>
    <row r="39" ht="12.75">
      <c r="A39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7"/>
  <sheetViews>
    <sheetView zoomScale="75" zoomScaleNormal="75" workbookViewId="0" topLeftCell="A1">
      <selection activeCell="G50" sqref="G50"/>
    </sheetView>
  </sheetViews>
  <sheetFormatPr defaultColWidth="9.125" defaultRowHeight="12.75"/>
  <cols>
    <col min="1" max="1" width="4.75390625" style="23" customWidth="1"/>
    <col min="2" max="2" width="61.75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375" style="19" customWidth="1"/>
    <col min="9" max="9" width="5.87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192" t="s">
        <v>61</v>
      </c>
      <c r="B1" s="192"/>
      <c r="C1" s="192"/>
      <c r="D1" s="192"/>
      <c r="E1" s="192"/>
      <c r="F1" s="192"/>
      <c r="G1" s="192"/>
      <c r="H1" s="192"/>
      <c r="I1" s="12"/>
    </row>
    <row r="2" spans="1:9" ht="61.5" customHeight="1" thickBot="1">
      <c r="A2" s="14" t="s">
        <v>63</v>
      </c>
      <c r="B2" s="15" t="s">
        <v>64</v>
      </c>
      <c r="C2" s="16" t="s">
        <v>65</v>
      </c>
      <c r="D2" s="16" t="s">
        <v>66</v>
      </c>
      <c r="E2" s="16" t="s">
        <v>67</v>
      </c>
      <c r="F2" s="16" t="s">
        <v>68</v>
      </c>
      <c r="G2" s="16" t="s">
        <v>69</v>
      </c>
      <c r="H2" s="17" t="s">
        <v>70</v>
      </c>
      <c r="I2" s="18"/>
    </row>
    <row r="3" spans="1:9" ht="14.25">
      <c r="A3" s="20">
        <v>1</v>
      </c>
      <c r="B3" s="110" t="s">
        <v>71</v>
      </c>
      <c r="C3" s="88">
        <v>44455277.12</v>
      </c>
      <c r="D3" s="89">
        <v>30339</v>
      </c>
      <c r="E3" s="88">
        <v>1465.2848518408648</v>
      </c>
      <c r="F3" s="89">
        <v>1000</v>
      </c>
      <c r="G3" s="110" t="s">
        <v>113</v>
      </c>
      <c r="H3" s="90" t="s">
        <v>13</v>
      </c>
      <c r="I3" s="110"/>
    </row>
    <row r="4" spans="1:9" ht="14.25">
      <c r="A4" s="20">
        <v>2</v>
      </c>
      <c r="B4" s="110" t="s">
        <v>72</v>
      </c>
      <c r="C4" s="88">
        <v>23069318.71</v>
      </c>
      <c r="D4" s="89">
        <v>63033</v>
      </c>
      <c r="E4" s="88">
        <v>365.9879540875415</v>
      </c>
      <c r="F4" s="89">
        <v>100</v>
      </c>
      <c r="G4" s="110" t="s">
        <v>114</v>
      </c>
      <c r="H4" s="90" t="s">
        <v>21</v>
      </c>
      <c r="I4" s="110"/>
    </row>
    <row r="5" spans="1:9" ht="14.25" customHeight="1">
      <c r="A5" s="20">
        <v>3</v>
      </c>
      <c r="B5" s="110" t="s">
        <v>73</v>
      </c>
      <c r="C5" s="88">
        <v>13838603.24</v>
      </c>
      <c r="D5" s="89">
        <v>8408</v>
      </c>
      <c r="E5" s="88">
        <v>1645.8852568981922</v>
      </c>
      <c r="F5" s="89">
        <v>1000</v>
      </c>
      <c r="G5" s="110" t="s">
        <v>115</v>
      </c>
      <c r="H5" s="90" t="s">
        <v>10</v>
      </c>
      <c r="I5" s="110"/>
    </row>
    <row r="6" spans="1:9" ht="14.25">
      <c r="A6" s="20">
        <v>4</v>
      </c>
      <c r="B6" s="110" t="s">
        <v>74</v>
      </c>
      <c r="C6" s="88">
        <v>9119200.12</v>
      </c>
      <c r="D6" s="89">
        <v>68625</v>
      </c>
      <c r="E6" s="88">
        <v>132.8845190528233</v>
      </c>
      <c r="F6" s="89">
        <v>100</v>
      </c>
      <c r="G6" s="110" t="s">
        <v>116</v>
      </c>
      <c r="H6" s="90" t="s">
        <v>30</v>
      </c>
      <c r="I6" s="110"/>
    </row>
    <row r="7" spans="1:9" ht="14.25" customHeight="1">
      <c r="A7" s="20">
        <v>5</v>
      </c>
      <c r="B7" s="87" t="s">
        <v>75</v>
      </c>
      <c r="C7" s="88">
        <v>5519966.73</v>
      </c>
      <c r="D7" s="89">
        <v>8746288</v>
      </c>
      <c r="E7" s="88">
        <v>0.6311210801656657</v>
      </c>
      <c r="F7" s="89">
        <v>1</v>
      </c>
      <c r="G7" s="110" t="s">
        <v>113</v>
      </c>
      <c r="H7" s="90" t="s">
        <v>13</v>
      </c>
      <c r="I7" s="110"/>
    </row>
    <row r="8" spans="1:9" ht="14.25">
      <c r="A8" s="20">
        <v>6</v>
      </c>
      <c r="B8" s="110" t="s">
        <v>76</v>
      </c>
      <c r="C8" s="88">
        <v>4567918.36</v>
      </c>
      <c r="D8" s="89">
        <v>2302</v>
      </c>
      <c r="E8" s="88">
        <v>1984.3259600347526</v>
      </c>
      <c r="F8" s="89">
        <v>1000</v>
      </c>
      <c r="G8" s="110" t="s">
        <v>117</v>
      </c>
      <c r="H8" s="90" t="s">
        <v>38</v>
      </c>
      <c r="I8" s="110"/>
    </row>
    <row r="9" spans="1:9" ht="14.25">
      <c r="A9" s="20">
        <v>7</v>
      </c>
      <c r="B9" s="110" t="s">
        <v>78</v>
      </c>
      <c r="C9" s="88">
        <v>4383567.1042</v>
      </c>
      <c r="D9" s="89">
        <v>11998</v>
      </c>
      <c r="E9" s="88">
        <v>365.3581517086181</v>
      </c>
      <c r="F9" s="89">
        <v>1000</v>
      </c>
      <c r="G9" s="110" t="s">
        <v>119</v>
      </c>
      <c r="H9" s="90" t="s">
        <v>5</v>
      </c>
      <c r="I9" s="110"/>
    </row>
    <row r="10" spans="1:9" ht="14.25">
      <c r="A10" s="20">
        <v>8</v>
      </c>
      <c r="B10" s="110" t="s">
        <v>81</v>
      </c>
      <c r="C10" s="88">
        <v>4328264.09</v>
      </c>
      <c r="D10" s="89">
        <v>5876</v>
      </c>
      <c r="E10" s="88">
        <v>736.6004237576583</v>
      </c>
      <c r="F10" s="89">
        <v>1000</v>
      </c>
      <c r="G10" s="110" t="s">
        <v>114</v>
      </c>
      <c r="H10" s="90" t="s">
        <v>21</v>
      </c>
      <c r="I10" s="110"/>
    </row>
    <row r="11" spans="1:9" ht="14.25">
      <c r="A11" s="20">
        <v>9</v>
      </c>
      <c r="B11" s="110" t="s">
        <v>77</v>
      </c>
      <c r="C11" s="88">
        <v>3948464.26</v>
      </c>
      <c r="D11" s="89">
        <v>374873</v>
      </c>
      <c r="E11" s="88">
        <v>10.532805136672952</v>
      </c>
      <c r="F11" s="89">
        <v>10</v>
      </c>
      <c r="G11" s="110" t="s">
        <v>118</v>
      </c>
      <c r="H11" s="90" t="s">
        <v>28</v>
      </c>
      <c r="I11" s="110"/>
    </row>
    <row r="12" spans="1:9" ht="14.25">
      <c r="A12" s="20">
        <v>10</v>
      </c>
      <c r="B12" s="110" t="s">
        <v>82</v>
      </c>
      <c r="C12" s="88">
        <v>3873588.73</v>
      </c>
      <c r="D12" s="89">
        <v>3864</v>
      </c>
      <c r="E12" s="88">
        <v>1002.4815553830227</v>
      </c>
      <c r="F12" s="89">
        <v>1000</v>
      </c>
      <c r="G12" s="110" t="s">
        <v>121</v>
      </c>
      <c r="H12" s="90" t="s">
        <v>6</v>
      </c>
      <c r="I12" s="110"/>
    </row>
    <row r="13" spans="1:9" ht="14.25">
      <c r="A13" s="20">
        <v>11</v>
      </c>
      <c r="B13" s="87" t="s">
        <v>79</v>
      </c>
      <c r="C13" s="88">
        <v>3786801.18</v>
      </c>
      <c r="D13" s="89">
        <v>4519</v>
      </c>
      <c r="E13" s="88">
        <v>837.9732639964594</v>
      </c>
      <c r="F13" s="89">
        <v>1000</v>
      </c>
      <c r="G13" s="110" t="s">
        <v>120</v>
      </c>
      <c r="H13" s="90" t="s">
        <v>19</v>
      </c>
      <c r="I13" s="110"/>
    </row>
    <row r="14" spans="1:9" ht="14.25">
      <c r="A14" s="20">
        <v>12</v>
      </c>
      <c r="B14" s="110" t="s">
        <v>80</v>
      </c>
      <c r="C14" s="88">
        <v>3786546.06</v>
      </c>
      <c r="D14" s="89">
        <v>1058089</v>
      </c>
      <c r="E14" s="88">
        <v>3.5786649894290554</v>
      </c>
      <c r="F14" s="89">
        <v>10</v>
      </c>
      <c r="G14" s="110" t="s">
        <v>118</v>
      </c>
      <c r="H14" s="90" t="s">
        <v>28</v>
      </c>
      <c r="I14" s="110"/>
    </row>
    <row r="15" spans="1:9" ht="14.25">
      <c r="A15" s="20">
        <v>13</v>
      </c>
      <c r="B15" s="110" t="s">
        <v>83</v>
      </c>
      <c r="C15" s="88">
        <v>3255259.15</v>
      </c>
      <c r="D15" s="89">
        <v>4856</v>
      </c>
      <c r="E15" s="88">
        <v>670.3581445634267</v>
      </c>
      <c r="F15" s="89">
        <v>1000</v>
      </c>
      <c r="G15" s="87" t="s">
        <v>122</v>
      </c>
      <c r="H15" s="90" t="s">
        <v>25</v>
      </c>
      <c r="I15" s="87"/>
    </row>
    <row r="16" spans="1:9" ht="14.25">
      <c r="A16" s="20">
        <v>14</v>
      </c>
      <c r="B16" s="110" t="s">
        <v>84</v>
      </c>
      <c r="C16" s="88">
        <v>2770520.79</v>
      </c>
      <c r="D16" s="89">
        <v>1659</v>
      </c>
      <c r="E16" s="88">
        <v>1669.9944484629295</v>
      </c>
      <c r="F16" s="89">
        <v>1000</v>
      </c>
      <c r="G16" s="110" t="s">
        <v>123</v>
      </c>
      <c r="H16" s="90" t="s">
        <v>26</v>
      </c>
      <c r="I16" s="110"/>
    </row>
    <row r="17" spans="1:9" ht="14.25">
      <c r="A17" s="20">
        <v>15</v>
      </c>
      <c r="B17" s="110" t="s">
        <v>85</v>
      </c>
      <c r="C17" s="88">
        <v>2266686.88</v>
      </c>
      <c r="D17" s="89">
        <v>2602</v>
      </c>
      <c r="E17" s="88">
        <v>871.1325441967716</v>
      </c>
      <c r="F17" s="89">
        <v>1000</v>
      </c>
      <c r="G17" s="110" t="s">
        <v>121</v>
      </c>
      <c r="H17" s="90" t="s">
        <v>6</v>
      </c>
      <c r="I17" s="110"/>
    </row>
    <row r="18" spans="1:9" ht="14.25">
      <c r="A18" s="20">
        <v>16</v>
      </c>
      <c r="B18" s="110" t="s">
        <v>86</v>
      </c>
      <c r="C18" s="88">
        <v>2210774.63</v>
      </c>
      <c r="D18" s="89">
        <v>54712</v>
      </c>
      <c r="E18" s="88">
        <v>40.40749067846176</v>
      </c>
      <c r="F18" s="89">
        <v>100</v>
      </c>
      <c r="G18" s="110" t="s">
        <v>124</v>
      </c>
      <c r="H18" s="90" t="s">
        <v>8</v>
      </c>
      <c r="I18" s="110"/>
    </row>
    <row r="19" spans="1:9" ht="14.25">
      <c r="A19" s="20">
        <v>17</v>
      </c>
      <c r="B19" s="110" t="s">
        <v>87</v>
      </c>
      <c r="C19" s="88">
        <v>1882954.89</v>
      </c>
      <c r="D19" s="89">
        <v>1337</v>
      </c>
      <c r="E19" s="88">
        <v>1408.3432236350036</v>
      </c>
      <c r="F19" s="89">
        <v>1000</v>
      </c>
      <c r="G19" s="110" t="s">
        <v>125</v>
      </c>
      <c r="H19" s="90" t="s">
        <v>18</v>
      </c>
      <c r="I19" s="110"/>
    </row>
    <row r="20" spans="1:9" ht="14.25">
      <c r="A20" s="20">
        <v>18</v>
      </c>
      <c r="B20" s="110" t="s">
        <v>89</v>
      </c>
      <c r="C20" s="88">
        <v>1779164.42</v>
      </c>
      <c r="D20" s="89">
        <v>55540</v>
      </c>
      <c r="E20" s="88">
        <v>32.033929060136835</v>
      </c>
      <c r="F20" s="89">
        <v>100</v>
      </c>
      <c r="G20" s="110" t="s">
        <v>117</v>
      </c>
      <c r="H20" s="90" t="s">
        <v>38</v>
      </c>
      <c r="I20" s="110"/>
    </row>
    <row r="21" spans="1:9" ht="14.25">
      <c r="A21" s="20">
        <v>19</v>
      </c>
      <c r="B21" s="110" t="s">
        <v>88</v>
      </c>
      <c r="C21" s="88">
        <v>1755042.67</v>
      </c>
      <c r="D21" s="89">
        <v>871</v>
      </c>
      <c r="E21" s="88">
        <v>2014.9743628013775</v>
      </c>
      <c r="F21" s="89">
        <v>1000</v>
      </c>
      <c r="G21" s="110" t="s">
        <v>125</v>
      </c>
      <c r="H21" s="90" t="s">
        <v>18</v>
      </c>
      <c r="I21" s="110"/>
    </row>
    <row r="22" spans="1:9" ht="28.5">
      <c r="A22" s="20">
        <v>20</v>
      </c>
      <c r="B22" s="110" t="s">
        <v>91</v>
      </c>
      <c r="C22" s="88">
        <v>1590404.82</v>
      </c>
      <c r="D22" s="89">
        <v>1299</v>
      </c>
      <c r="E22" s="88">
        <v>1224.330115473441</v>
      </c>
      <c r="F22" s="89">
        <v>1000</v>
      </c>
      <c r="G22" s="110" t="s">
        <v>127</v>
      </c>
      <c r="H22" s="90" t="s">
        <v>9</v>
      </c>
      <c r="I22" s="110"/>
    </row>
    <row r="23" spans="1:9" ht="14.25">
      <c r="A23" s="20">
        <v>21</v>
      </c>
      <c r="B23" s="110" t="s">
        <v>90</v>
      </c>
      <c r="C23" s="88">
        <v>1588542.56</v>
      </c>
      <c r="D23" s="89">
        <v>33681</v>
      </c>
      <c r="E23" s="88">
        <v>47.16435260235741</v>
      </c>
      <c r="F23" s="89">
        <v>100</v>
      </c>
      <c r="G23" s="110" t="s">
        <v>126</v>
      </c>
      <c r="H23" s="90" t="s">
        <v>7</v>
      </c>
      <c r="I23" s="110"/>
    </row>
    <row r="24" spans="1:9" ht="14.25">
      <c r="A24" s="20">
        <v>22</v>
      </c>
      <c r="B24" s="110" t="s">
        <v>92</v>
      </c>
      <c r="C24" s="88">
        <v>1549010.38</v>
      </c>
      <c r="D24" s="89">
        <v>1226</v>
      </c>
      <c r="E24" s="88">
        <v>1263.466867862969</v>
      </c>
      <c r="F24" s="89">
        <v>1000</v>
      </c>
      <c r="G24" s="110" t="s">
        <v>128</v>
      </c>
      <c r="H24" s="90" t="s">
        <v>20</v>
      </c>
      <c r="I24" s="110"/>
    </row>
    <row r="25" spans="1:9" ht="14.25">
      <c r="A25" s="20">
        <v>23</v>
      </c>
      <c r="B25" s="110" t="s">
        <v>94</v>
      </c>
      <c r="C25" s="88">
        <v>1468702.72</v>
      </c>
      <c r="D25" s="89">
        <v>14260</v>
      </c>
      <c r="E25" s="88">
        <v>102.99458064516129</v>
      </c>
      <c r="F25" s="89">
        <v>100</v>
      </c>
      <c r="G25" s="110" t="s">
        <v>114</v>
      </c>
      <c r="H25" s="90" t="s">
        <v>21</v>
      </c>
      <c r="I25" s="110"/>
    </row>
    <row r="26" spans="1:9" ht="14.25">
      <c r="A26" s="20">
        <v>24</v>
      </c>
      <c r="B26" s="110" t="s">
        <v>93</v>
      </c>
      <c r="C26" s="88">
        <v>1465684.5194</v>
      </c>
      <c r="D26" s="89">
        <v>4053</v>
      </c>
      <c r="E26" s="88">
        <v>361.62953846533435</v>
      </c>
      <c r="F26" s="89">
        <v>500</v>
      </c>
      <c r="G26" s="110" t="s">
        <v>115</v>
      </c>
      <c r="H26" s="90" t="s">
        <v>10</v>
      </c>
      <c r="I26" s="110"/>
    </row>
    <row r="27" spans="1:9" ht="14.25">
      <c r="A27" s="20">
        <v>25</v>
      </c>
      <c r="B27" s="110" t="s">
        <v>95</v>
      </c>
      <c r="C27" s="88">
        <v>1385199.5804</v>
      </c>
      <c r="D27" s="89">
        <v>6110</v>
      </c>
      <c r="E27" s="88">
        <v>226.7102422913257</v>
      </c>
      <c r="F27" s="89">
        <v>500</v>
      </c>
      <c r="G27" s="110" t="s">
        <v>115</v>
      </c>
      <c r="H27" s="90" t="s">
        <v>10</v>
      </c>
      <c r="I27" s="110"/>
    </row>
    <row r="28" spans="1:9" ht="14.25">
      <c r="A28" s="20">
        <v>26</v>
      </c>
      <c r="B28" s="110" t="s">
        <v>97</v>
      </c>
      <c r="C28" s="88">
        <v>1185739.31</v>
      </c>
      <c r="D28" s="89">
        <v>1197</v>
      </c>
      <c r="E28" s="88">
        <v>990.5925730994153</v>
      </c>
      <c r="F28" s="89">
        <v>1000</v>
      </c>
      <c r="G28" s="110" t="s">
        <v>127</v>
      </c>
      <c r="H28" s="90" t="s">
        <v>9</v>
      </c>
      <c r="I28" s="110"/>
    </row>
    <row r="29" spans="1:9" ht="14.25">
      <c r="A29" s="20">
        <v>27</v>
      </c>
      <c r="B29" s="110" t="s">
        <v>96</v>
      </c>
      <c r="C29" s="88">
        <v>1163944.96</v>
      </c>
      <c r="D29" s="89">
        <v>125</v>
      </c>
      <c r="E29" s="88">
        <v>9311.55968</v>
      </c>
      <c r="F29" s="89">
        <v>10000</v>
      </c>
      <c r="G29" s="110" t="s">
        <v>116</v>
      </c>
      <c r="H29" s="90" t="s">
        <v>30</v>
      </c>
      <c r="I29" s="110"/>
    </row>
    <row r="30" spans="1:9" ht="14.25">
      <c r="A30" s="20">
        <v>28</v>
      </c>
      <c r="B30" s="110" t="s">
        <v>98</v>
      </c>
      <c r="C30" s="88">
        <v>1060389.885</v>
      </c>
      <c r="D30" s="89">
        <v>2867</v>
      </c>
      <c r="E30" s="88">
        <v>369.8604412277642</v>
      </c>
      <c r="F30" s="89">
        <v>1000</v>
      </c>
      <c r="G30" s="110" t="s">
        <v>119</v>
      </c>
      <c r="H30" s="90" t="s">
        <v>5</v>
      </c>
      <c r="I30" s="110"/>
    </row>
    <row r="31" spans="1:9" ht="14.25">
      <c r="A31" s="20">
        <v>29</v>
      </c>
      <c r="B31" s="110" t="s">
        <v>99</v>
      </c>
      <c r="C31" s="88">
        <v>922638.88</v>
      </c>
      <c r="D31" s="89">
        <v>597</v>
      </c>
      <c r="E31" s="88">
        <v>1545.4587604690116</v>
      </c>
      <c r="F31" s="89">
        <v>1000</v>
      </c>
      <c r="G31" s="110" t="s">
        <v>125</v>
      </c>
      <c r="H31" s="90" t="s">
        <v>18</v>
      </c>
      <c r="I31" s="110"/>
    </row>
    <row r="32" spans="1:9" s="22" customFormat="1" ht="14.25">
      <c r="A32" s="20">
        <v>30</v>
      </c>
      <c r="B32" s="110" t="s">
        <v>101</v>
      </c>
      <c r="C32" s="88">
        <v>779981.09</v>
      </c>
      <c r="D32" s="89">
        <v>1271</v>
      </c>
      <c r="E32" s="88">
        <v>613.6751298190401</v>
      </c>
      <c r="F32" s="89">
        <v>1000</v>
      </c>
      <c r="G32" s="110" t="s">
        <v>127</v>
      </c>
      <c r="H32" s="90" t="s">
        <v>9</v>
      </c>
      <c r="I32" s="110"/>
    </row>
    <row r="33" spans="1:9" s="22" customFormat="1" ht="15" customHeight="1">
      <c r="A33" s="20">
        <v>31</v>
      </c>
      <c r="B33" s="110" t="s">
        <v>100</v>
      </c>
      <c r="C33" s="88">
        <v>779062.45</v>
      </c>
      <c r="D33" s="89">
        <v>593</v>
      </c>
      <c r="E33" s="88">
        <v>1313.764671163575</v>
      </c>
      <c r="F33" s="89">
        <v>1000</v>
      </c>
      <c r="G33" s="110" t="s">
        <v>127</v>
      </c>
      <c r="H33" s="90" t="s">
        <v>9</v>
      </c>
      <c r="I33" s="110"/>
    </row>
    <row r="34" spans="1:9" ht="14.25">
      <c r="A34" s="20">
        <v>32</v>
      </c>
      <c r="B34" s="110" t="s">
        <v>102</v>
      </c>
      <c r="C34" s="88">
        <v>750505.88</v>
      </c>
      <c r="D34" s="89">
        <v>745</v>
      </c>
      <c r="E34" s="88">
        <v>1007.3904429530202</v>
      </c>
      <c r="F34" s="89">
        <v>1000</v>
      </c>
      <c r="G34" s="110" t="s">
        <v>129</v>
      </c>
      <c r="H34" s="90" t="s">
        <v>4</v>
      </c>
      <c r="I34" s="110"/>
    </row>
    <row r="35" spans="1:9" ht="14.25" customHeight="1">
      <c r="A35" s="20">
        <v>33</v>
      </c>
      <c r="B35" s="110" t="s">
        <v>104</v>
      </c>
      <c r="C35" s="88">
        <v>710639.16</v>
      </c>
      <c r="D35" s="89">
        <v>10631</v>
      </c>
      <c r="E35" s="88">
        <v>66.84593735302418</v>
      </c>
      <c r="F35" s="89">
        <v>100</v>
      </c>
      <c r="G35" s="110" t="s">
        <v>130</v>
      </c>
      <c r="H35" s="90" t="s">
        <v>31</v>
      </c>
      <c r="I35" s="110"/>
    </row>
    <row r="36" spans="1:44" s="22" customFormat="1" ht="14.25">
      <c r="A36" s="20">
        <v>34</v>
      </c>
      <c r="B36" s="110" t="s">
        <v>103</v>
      </c>
      <c r="C36" s="88">
        <v>694043.92</v>
      </c>
      <c r="D36" s="89">
        <v>20168</v>
      </c>
      <c r="E36" s="88">
        <v>34.41312574375248</v>
      </c>
      <c r="F36" s="89">
        <v>100</v>
      </c>
      <c r="G36" s="110" t="s">
        <v>126</v>
      </c>
      <c r="H36" s="90" t="s">
        <v>7</v>
      </c>
      <c r="I36" s="11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9" ht="14.25">
      <c r="A37" s="20">
        <v>35</v>
      </c>
      <c r="B37" s="110" t="s">
        <v>105</v>
      </c>
      <c r="C37" s="88">
        <v>664666.66</v>
      </c>
      <c r="D37" s="89">
        <v>1158</v>
      </c>
      <c r="E37" s="88">
        <v>573.9781174438688</v>
      </c>
      <c r="F37" s="89">
        <v>1000</v>
      </c>
      <c r="G37" s="110" t="s">
        <v>131</v>
      </c>
      <c r="H37" s="90" t="s">
        <v>12</v>
      </c>
      <c r="I37" s="110"/>
    </row>
    <row r="38" spans="1:9" ht="14.25">
      <c r="A38" s="20">
        <v>36</v>
      </c>
      <c r="B38" s="110" t="s">
        <v>106</v>
      </c>
      <c r="C38" s="88">
        <v>499662.89</v>
      </c>
      <c r="D38" s="89">
        <v>1313</v>
      </c>
      <c r="E38" s="88">
        <v>380.550563594821</v>
      </c>
      <c r="F38" s="89">
        <v>1000</v>
      </c>
      <c r="G38" s="110" t="s">
        <v>128</v>
      </c>
      <c r="H38" s="90" t="s">
        <v>20</v>
      </c>
      <c r="I38" s="110"/>
    </row>
    <row r="39" spans="1:9" ht="14.25">
      <c r="A39" s="20">
        <v>37</v>
      </c>
      <c r="B39" s="110" t="s">
        <v>107</v>
      </c>
      <c r="C39" s="88">
        <v>423005.82</v>
      </c>
      <c r="D39" s="89">
        <v>8937</v>
      </c>
      <c r="E39" s="88">
        <v>47.331970459885866</v>
      </c>
      <c r="F39" s="89">
        <v>100</v>
      </c>
      <c r="G39" s="110" t="s">
        <v>132</v>
      </c>
      <c r="H39" s="90" t="s">
        <v>23</v>
      </c>
      <c r="I39" s="110"/>
    </row>
    <row r="40" spans="1:9" ht="14.25">
      <c r="A40" s="20">
        <v>38</v>
      </c>
      <c r="B40" s="110" t="s">
        <v>108</v>
      </c>
      <c r="C40" s="88">
        <v>312551.29</v>
      </c>
      <c r="D40" s="89">
        <v>7591</v>
      </c>
      <c r="E40" s="88">
        <v>41.173928336187586</v>
      </c>
      <c r="F40" s="89">
        <v>100</v>
      </c>
      <c r="G40" s="110" t="s">
        <v>133</v>
      </c>
      <c r="H40" s="90" t="s">
        <v>11</v>
      </c>
      <c r="I40" s="110"/>
    </row>
    <row r="41" spans="1:9" ht="14.25">
      <c r="A41" s="20">
        <v>39</v>
      </c>
      <c r="B41" s="110" t="s">
        <v>109</v>
      </c>
      <c r="C41" s="88">
        <v>191263.81</v>
      </c>
      <c r="D41" s="89">
        <v>4883</v>
      </c>
      <c r="E41" s="88">
        <v>39.16932418595126</v>
      </c>
      <c r="F41" s="89">
        <v>100</v>
      </c>
      <c r="G41" s="110" t="s">
        <v>130</v>
      </c>
      <c r="H41" s="90" t="s">
        <v>31</v>
      </c>
      <c r="I41" s="110"/>
    </row>
    <row r="42" spans="1:9" ht="14.25">
      <c r="A42" s="20">
        <v>40</v>
      </c>
      <c r="B42" s="110" t="s">
        <v>110</v>
      </c>
      <c r="C42" s="88">
        <v>111374.45</v>
      </c>
      <c r="D42" s="89">
        <v>119</v>
      </c>
      <c r="E42" s="88">
        <v>935.9197478991597</v>
      </c>
      <c r="F42" s="89">
        <v>1000</v>
      </c>
      <c r="G42" s="110" t="s">
        <v>134</v>
      </c>
      <c r="H42" s="90" t="s">
        <v>24</v>
      </c>
      <c r="I42" s="110"/>
    </row>
    <row r="43" spans="1:9" ht="14.25">
      <c r="A43" s="20">
        <v>41</v>
      </c>
      <c r="B43" s="110" t="s">
        <v>111</v>
      </c>
      <c r="C43" s="88">
        <v>22627.4</v>
      </c>
      <c r="D43" s="89">
        <v>465</v>
      </c>
      <c r="E43" s="88">
        <v>48.66107526881721</v>
      </c>
      <c r="F43" s="89">
        <v>100</v>
      </c>
      <c r="G43" s="110" t="s">
        <v>135</v>
      </c>
      <c r="H43" s="90" t="s">
        <v>14</v>
      </c>
      <c r="I43" s="110"/>
    </row>
    <row r="44" spans="1:8" ht="15" customHeight="1" thickBot="1">
      <c r="A44" s="193" t="s">
        <v>62</v>
      </c>
      <c r="B44" s="194"/>
      <c r="C44" s="100">
        <f>SUM(C3:C43)</f>
        <v>159917561.56899992</v>
      </c>
      <c r="D44" s="101">
        <f>SUM(D3:D43)</f>
        <v>10623080</v>
      </c>
      <c r="E44" s="59" t="s">
        <v>15</v>
      </c>
      <c r="F44" s="59" t="s">
        <v>15</v>
      </c>
      <c r="G44" s="59" t="s">
        <v>15</v>
      </c>
      <c r="H44" s="60" t="s">
        <v>15</v>
      </c>
    </row>
    <row r="45" spans="1:8" ht="15" customHeight="1" thickBot="1">
      <c r="A45" s="195" t="s">
        <v>136</v>
      </c>
      <c r="B45" s="195"/>
      <c r="C45" s="195"/>
      <c r="D45" s="195"/>
      <c r="E45" s="195"/>
      <c r="F45" s="195"/>
      <c r="G45" s="195"/>
      <c r="H45" s="195"/>
    </row>
    <row r="47" spans="2:4" ht="14.25">
      <c r="B47" s="19" t="s">
        <v>112</v>
      </c>
      <c r="C47" s="24">
        <f>C44-SUM(C3:C12)</f>
        <v>42813393.1047999</v>
      </c>
      <c r="D47" s="138">
        <f>C47/$C$44</f>
        <v>0.2677216478587133</v>
      </c>
    </row>
    <row r="48" spans="2:8" ht="14.25">
      <c r="B48" s="87" t="str">
        <f aca="true" t="shared" si="0" ref="B48:C57">B3</f>
        <v>"OTP Classic"</v>
      </c>
      <c r="C48" s="88">
        <f t="shared" si="0"/>
        <v>44455277.12</v>
      </c>
      <c r="D48" s="138">
        <f>C48/$C$44</f>
        <v>0.2779887129583251</v>
      </c>
      <c r="H48" s="18"/>
    </row>
    <row r="49" spans="2:8" ht="14.25">
      <c r="B49" s="87" t="str">
        <f t="shared" si="0"/>
        <v>"KINTO-Classic"</v>
      </c>
      <c r="C49" s="88">
        <f t="shared" si="0"/>
        <v>23069318.71</v>
      </c>
      <c r="D49" s="138">
        <f aca="true" t="shared" si="1" ref="D49:D57">C49/$C$44</f>
        <v>0.14425756923542285</v>
      </c>
      <c r="H49" s="18"/>
    </row>
    <row r="50" spans="2:8" ht="14.25">
      <c r="B50" s="87" t="str">
        <f t="shared" si="0"/>
        <v>"Raiffeisen Money Market"</v>
      </c>
      <c r="C50" s="88">
        <f t="shared" si="0"/>
        <v>13838603.24</v>
      </c>
      <c r="D50" s="138">
        <f t="shared" si="1"/>
        <v>0.08653585700172794</v>
      </c>
      <c r="H50" s="18"/>
    </row>
    <row r="51" spans="2:8" ht="14.25">
      <c r="B51" s="87" t="str">
        <f t="shared" si="0"/>
        <v>"Sparta Balanced"</v>
      </c>
      <c r="C51" s="88">
        <f t="shared" si="0"/>
        <v>9119200.12</v>
      </c>
      <c r="D51" s="138">
        <f t="shared" si="1"/>
        <v>0.05702438200363205</v>
      </c>
      <c r="H51" s="18"/>
    </row>
    <row r="52" spans="2:8" ht="14.25">
      <c r="B52" s="87" t="str">
        <f t="shared" si="0"/>
        <v>"OTP Equity Fund"</v>
      </c>
      <c r="C52" s="88">
        <f t="shared" si="0"/>
        <v>5519966.73</v>
      </c>
      <c r="D52" s="138">
        <f t="shared" si="1"/>
        <v>0.0345175769055126</v>
      </c>
      <c r="H52" s="18"/>
    </row>
    <row r="53" spans="2:8" ht="14.25">
      <c r="B53" s="87" t="str">
        <f t="shared" si="0"/>
        <v>"SEB Bond Fund"</v>
      </c>
      <c r="C53" s="88">
        <f t="shared" si="0"/>
        <v>4567918.36</v>
      </c>
      <c r="D53" s="138">
        <f t="shared" si="1"/>
        <v>0.02856420717764054</v>
      </c>
      <c r="H53" s="18"/>
    </row>
    <row r="54" spans="2:8" ht="14.25">
      <c r="B54" s="87" t="str">
        <f t="shared" si="0"/>
        <v>"Premium-Index Fund "</v>
      </c>
      <c r="C54" s="88">
        <f t="shared" si="0"/>
        <v>4383567.1042</v>
      </c>
      <c r="D54" s="138">
        <f t="shared" si="1"/>
        <v>0.027411417865501997</v>
      </c>
      <c r="H54" s="18"/>
    </row>
    <row r="55" spans="2:8" ht="14.25">
      <c r="B55" s="87" t="str">
        <f t="shared" si="0"/>
        <v>"KINTO-Equity"</v>
      </c>
      <c r="C55" s="88">
        <f t="shared" si="0"/>
        <v>4328264.09</v>
      </c>
      <c r="D55" s="138">
        <f t="shared" si="1"/>
        <v>0.027065595845347328</v>
      </c>
      <c r="H55" s="18"/>
    </row>
    <row r="56" spans="2:4" ht="14.25">
      <c r="B56" s="87" t="str">
        <f t="shared" si="0"/>
        <v>"Citadele Ukrainian Bond Fund"</v>
      </c>
      <c r="C56" s="88">
        <f t="shared" si="0"/>
        <v>3948464.26</v>
      </c>
      <c r="D56" s="138">
        <f t="shared" si="1"/>
        <v>0.02469062322649504</v>
      </c>
    </row>
    <row r="57" spans="2:4" ht="14.25">
      <c r="B57" s="87" t="str">
        <f t="shared" si="0"/>
        <v>"Delta-Fund Balanced"</v>
      </c>
      <c r="C57" s="88">
        <f t="shared" si="0"/>
        <v>3873588.73</v>
      </c>
      <c r="D57" s="138">
        <f t="shared" si="1"/>
        <v>0.024222409921681152</v>
      </c>
    </row>
  </sheetData>
  <mergeCells count="3">
    <mergeCell ref="A1:H1"/>
    <mergeCell ref="A44:B44"/>
    <mergeCell ref="A45:H45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9" r:id="rId18" display="http://www.task.ua/"/>
    <hyperlink ref="H34" r:id="rId19" display="http://univer.ua/"/>
    <hyperlink ref="H30" r:id="rId20" display="http://www.am.troika.ua/"/>
    <hyperlink ref="H31" r:id="rId21" display="http://univer.ua/"/>
    <hyperlink ref="H33" r:id="rId22" display="http://www.altus.ua/"/>
    <hyperlink ref="H23" r:id="rId23" display="http://ukrsibfunds.com"/>
    <hyperlink ref="H35" r:id="rId24" display="http://www.art-capital.com.ua/"/>
    <hyperlink ref="H22" r:id="rId25" display="http://am.concorde.ua/"/>
    <hyperlink ref="H12" r:id="rId26" display="http://www.vseswit.com.ua/"/>
    <hyperlink ref="H32" r:id="rId27" display="http://univer.ua/"/>
    <hyperlink ref="H36" r:id="rId28" display="http://univer.ua/"/>
    <hyperlink ref="H37" r:id="rId29" display="http://am.concorde.ua/"/>
    <hyperlink ref="H39" r:id="rId30" display="http://www.am.troika.ua/"/>
    <hyperlink ref="H41" r:id="rId31" display="http://bonum-group.com/"/>
    <hyperlink ref="H38" r:id="rId32" display="http://www.sem.biz.ua/"/>
    <hyperlink ref="H43" r:id="rId33" display="http://art-capital.com.ua/"/>
    <hyperlink ref="H40" r:id="rId34" display="http://www.mcapital.com.ua/"/>
    <hyperlink ref="H20" r:id="rId35" display="http://pioglobal.ua/"/>
    <hyperlink ref="H42" r:id="rId36" display="http://vuk.com.ua/"/>
    <hyperlink ref="H18" r:id="rId37" display="http://www.seb.ua/"/>
    <hyperlink ref="H44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7"/>
  <sheetViews>
    <sheetView zoomScale="75" zoomScaleNormal="75" workbookViewId="0" topLeftCell="A1">
      <selection activeCell="E52" sqref="E52"/>
    </sheetView>
  </sheetViews>
  <sheetFormatPr defaultColWidth="9.00390625" defaultRowHeight="12.75" outlineLevelRow="1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1" width="20.75390625" style="33" customWidth="1"/>
    <col min="12" max="16384" width="9.125" style="33" customWidth="1"/>
  </cols>
  <sheetData>
    <row r="1" spans="1:10" s="13" customFormat="1" ht="16.5" thickBot="1">
      <c r="A1" s="200" t="s">
        <v>137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s="19" customFormat="1" ht="15.75" customHeight="1" thickBot="1">
      <c r="A2" s="197" t="s">
        <v>63</v>
      </c>
      <c r="B2" s="103"/>
      <c r="C2" s="104"/>
      <c r="D2" s="105"/>
      <c r="E2" s="198" t="s">
        <v>142</v>
      </c>
      <c r="F2" s="198"/>
      <c r="G2" s="198"/>
      <c r="H2" s="198"/>
      <c r="I2" s="198"/>
      <c r="J2" s="198"/>
      <c r="K2" s="198"/>
    </row>
    <row r="3" spans="1:11" s="23" customFormat="1" ht="75.75" thickBot="1">
      <c r="A3" s="178"/>
      <c r="B3" s="177" t="s">
        <v>143</v>
      </c>
      <c r="C3" s="27" t="s">
        <v>144</v>
      </c>
      <c r="D3" s="27" t="s">
        <v>145</v>
      </c>
      <c r="E3" s="16" t="s">
        <v>146</v>
      </c>
      <c r="F3" s="16" t="s">
        <v>147</v>
      </c>
      <c r="G3" s="16" t="s">
        <v>148</v>
      </c>
      <c r="H3" s="16" t="s">
        <v>149</v>
      </c>
      <c r="I3" s="16" t="s">
        <v>152</v>
      </c>
      <c r="J3" s="17" t="s">
        <v>150</v>
      </c>
      <c r="K3" s="17" t="s">
        <v>151</v>
      </c>
    </row>
    <row r="4" spans="1:12" s="19" customFormat="1" ht="14.25" collapsed="1">
      <c r="A4" s="20">
        <v>1</v>
      </c>
      <c r="B4" s="110" t="s">
        <v>72</v>
      </c>
      <c r="C4" s="160">
        <v>38118</v>
      </c>
      <c r="D4" s="160">
        <v>38182</v>
      </c>
      <c r="E4" s="161">
        <v>-0.023443917156888316</v>
      </c>
      <c r="F4" s="161">
        <v>-0.009386306495784202</v>
      </c>
      <c r="G4" s="161">
        <v>-0.01941781356110961</v>
      </c>
      <c r="H4" s="161">
        <v>-0.07400788393847724</v>
      </c>
      <c r="I4" s="161">
        <v>-0.015170384530251546</v>
      </c>
      <c r="J4" s="162">
        <v>2.659879540875542</v>
      </c>
      <c r="K4" s="125">
        <v>0.18110937198662636</v>
      </c>
      <c r="L4" s="110"/>
    </row>
    <row r="5" spans="1:12" s="19" customFormat="1" ht="14.25" collapsed="1">
      <c r="A5" s="20">
        <v>2</v>
      </c>
      <c r="B5" s="186" t="s">
        <v>98</v>
      </c>
      <c r="C5" s="160">
        <v>38492</v>
      </c>
      <c r="D5" s="160">
        <v>38629</v>
      </c>
      <c r="E5" s="161">
        <v>0.004542247809070643</v>
      </c>
      <c r="F5" s="161">
        <v>0.0467716094831343</v>
      </c>
      <c r="G5" s="161">
        <v>-0.42253524563160805</v>
      </c>
      <c r="H5" s="161">
        <v>-0.4669445644676363</v>
      </c>
      <c r="I5" s="161">
        <v>0.02558678178378604</v>
      </c>
      <c r="J5" s="162">
        <v>-0.6301395587722287</v>
      </c>
      <c r="K5" s="126">
        <v>-0.1404899273429877</v>
      </c>
      <c r="L5" s="186"/>
    </row>
    <row r="6" spans="1:12" s="19" customFormat="1" ht="14.25" collapsed="1">
      <c r="A6" s="20">
        <v>3</v>
      </c>
      <c r="B6" s="110" t="s">
        <v>77</v>
      </c>
      <c r="C6" s="160">
        <v>38516</v>
      </c>
      <c r="D6" s="160">
        <v>38705</v>
      </c>
      <c r="E6" s="161">
        <v>-0.07027048399030522</v>
      </c>
      <c r="F6" s="161">
        <v>-0.24698744516618898</v>
      </c>
      <c r="G6" s="161">
        <v>-0.5184150722041136</v>
      </c>
      <c r="H6" s="161">
        <v>-0.5220444055519361</v>
      </c>
      <c r="I6" s="161">
        <v>-0.13054348046765962</v>
      </c>
      <c r="J6" s="162">
        <v>0.053280513667294915</v>
      </c>
      <c r="K6" s="126">
        <v>0.008193158297356673</v>
      </c>
      <c r="L6" s="110"/>
    </row>
    <row r="7" spans="1:12" s="19" customFormat="1" ht="14.25" collapsed="1">
      <c r="A7" s="20">
        <v>4</v>
      </c>
      <c r="B7" s="110" t="s">
        <v>80</v>
      </c>
      <c r="C7" s="160">
        <v>38516</v>
      </c>
      <c r="D7" s="160">
        <v>38733</v>
      </c>
      <c r="E7" s="161">
        <v>-0.07307927619070065</v>
      </c>
      <c r="F7" s="161">
        <v>-0.39524265699796424</v>
      </c>
      <c r="G7" s="161">
        <v>-0.6739041187764128</v>
      </c>
      <c r="H7" s="161">
        <v>-0.6975397746677167</v>
      </c>
      <c r="I7" s="161">
        <v>-0.3097759197198072</v>
      </c>
      <c r="J7" s="162">
        <v>-0.6421335010570943</v>
      </c>
      <c r="K7" s="126">
        <v>-0.15083471277739824</v>
      </c>
      <c r="L7" s="110"/>
    </row>
    <row r="8" spans="1:12" s="19" customFormat="1" ht="14.25" collapsed="1">
      <c r="A8" s="20">
        <v>5</v>
      </c>
      <c r="B8" s="186" t="s">
        <v>88</v>
      </c>
      <c r="C8" s="160">
        <v>38828</v>
      </c>
      <c r="D8" s="160">
        <v>39028</v>
      </c>
      <c r="E8" s="161">
        <v>0.010107151172946915</v>
      </c>
      <c r="F8" s="161">
        <v>0.02930417647702077</v>
      </c>
      <c r="G8" s="161">
        <v>0.06784524614095888</v>
      </c>
      <c r="H8" s="161">
        <v>0.0889674237802951</v>
      </c>
      <c r="I8" s="161">
        <v>0.015366641461582287</v>
      </c>
      <c r="J8" s="162">
        <v>1.0149743628013734</v>
      </c>
      <c r="K8" s="126">
        <v>0.1364673592536656</v>
      </c>
      <c r="L8" s="186"/>
    </row>
    <row r="9" spans="1:12" s="19" customFormat="1" ht="14.25" collapsed="1">
      <c r="A9" s="20">
        <v>6</v>
      </c>
      <c r="B9" s="186" t="s">
        <v>100</v>
      </c>
      <c r="C9" s="160">
        <v>38919</v>
      </c>
      <c r="D9" s="160">
        <v>39092</v>
      </c>
      <c r="E9" s="161">
        <v>0.028867564350114172</v>
      </c>
      <c r="F9" s="161">
        <v>0.06514730866029339</v>
      </c>
      <c r="G9" s="161">
        <v>0.029773474466622707</v>
      </c>
      <c r="H9" s="161">
        <v>-0.15778156023084877</v>
      </c>
      <c r="I9" s="161">
        <v>0.036263302096779304</v>
      </c>
      <c r="J9" s="162">
        <v>0.3137646711635751</v>
      </c>
      <c r="K9" s="126">
        <v>0.05282461239728731</v>
      </c>
      <c r="L9" s="186"/>
    </row>
    <row r="10" spans="1:12" s="19" customFormat="1" ht="14.25" collapsed="1">
      <c r="A10" s="20">
        <v>7</v>
      </c>
      <c r="B10" s="186" t="s">
        <v>101</v>
      </c>
      <c r="C10" s="160">
        <v>38919</v>
      </c>
      <c r="D10" s="160">
        <v>39092</v>
      </c>
      <c r="E10" s="161">
        <v>0.06222565451148743</v>
      </c>
      <c r="F10" s="161">
        <v>0.014665472693711212</v>
      </c>
      <c r="G10" s="161">
        <v>-0.05629208685813991</v>
      </c>
      <c r="H10" s="161">
        <v>-0.422922946234747</v>
      </c>
      <c r="I10" s="161">
        <v>-0.01894642356319598</v>
      </c>
      <c r="J10" s="162">
        <v>-0.38632487018096084</v>
      </c>
      <c r="K10" s="126">
        <v>-0.08799180764891801</v>
      </c>
      <c r="L10" s="186"/>
    </row>
    <row r="11" spans="1:12" s="19" customFormat="1" ht="14.25" collapsed="1">
      <c r="A11" s="20">
        <v>8</v>
      </c>
      <c r="B11" s="28" t="s">
        <v>107</v>
      </c>
      <c r="C11" s="160">
        <v>38968</v>
      </c>
      <c r="D11" s="160">
        <v>39140</v>
      </c>
      <c r="E11" s="161">
        <v>0.00750156767944965</v>
      </c>
      <c r="F11" s="161">
        <v>0.014579350279953829</v>
      </c>
      <c r="G11" s="161">
        <v>-0.07542560586462077</v>
      </c>
      <c r="H11" s="161">
        <v>-0.08952834296908263</v>
      </c>
      <c r="I11" s="161">
        <v>0.014140350346387498</v>
      </c>
      <c r="J11" s="162">
        <v>-0.5266802954011429</v>
      </c>
      <c r="K11" s="126">
        <v>-0.13470226637872407</v>
      </c>
      <c r="L11" s="28"/>
    </row>
    <row r="12" spans="1:12" s="19" customFormat="1" ht="14.25" collapsed="1">
      <c r="A12" s="20">
        <v>9</v>
      </c>
      <c r="B12" s="110" t="s">
        <v>89</v>
      </c>
      <c r="C12" s="160">
        <v>39066</v>
      </c>
      <c r="D12" s="160">
        <v>39258</v>
      </c>
      <c r="E12" s="161">
        <v>0.06426221970145285</v>
      </c>
      <c r="F12" s="161">
        <v>0.10385751426773271</v>
      </c>
      <c r="G12" s="161">
        <v>-0.03153780176026044</v>
      </c>
      <c r="H12" s="161">
        <v>-0.303038808277194</v>
      </c>
      <c r="I12" s="161">
        <v>0.060291899413470906</v>
      </c>
      <c r="J12" s="162">
        <v>-0.6796607093986313</v>
      </c>
      <c r="K12" s="126">
        <v>-0.20933606178475506</v>
      </c>
      <c r="L12" s="110"/>
    </row>
    <row r="13" spans="1:12" s="19" customFormat="1" ht="14.25" collapsed="1">
      <c r="A13" s="20">
        <v>10</v>
      </c>
      <c r="B13" s="110" t="s">
        <v>76</v>
      </c>
      <c r="C13" s="160">
        <v>39066</v>
      </c>
      <c r="D13" s="160">
        <v>39258</v>
      </c>
      <c r="E13" s="161">
        <v>0.010542599734649105</v>
      </c>
      <c r="F13" s="161">
        <v>0.02968561755543364</v>
      </c>
      <c r="G13" s="161">
        <v>0.06279244116227711</v>
      </c>
      <c r="H13" s="161">
        <v>0.13267542252097142</v>
      </c>
      <c r="I13" s="161">
        <v>0.0224992318834758</v>
      </c>
      <c r="J13" s="162">
        <v>0.9843259600347465</v>
      </c>
      <c r="K13" s="126">
        <v>0.15187902036485146</v>
      </c>
      <c r="L13" s="110"/>
    </row>
    <row r="14" spans="1:12" s="19" customFormat="1" ht="14.25" collapsed="1">
      <c r="A14" s="20">
        <v>11</v>
      </c>
      <c r="B14" s="28" t="s">
        <v>85</v>
      </c>
      <c r="C14" s="160">
        <v>39252</v>
      </c>
      <c r="D14" s="160">
        <v>39420</v>
      </c>
      <c r="E14" s="161">
        <v>0.021615852548253267</v>
      </c>
      <c r="F14" s="161">
        <v>0.02583272375275869</v>
      </c>
      <c r="G14" s="161">
        <v>0.0039989615967575</v>
      </c>
      <c r="H14" s="161">
        <v>-0.039822468729555194</v>
      </c>
      <c r="I14" s="161">
        <v>0.03079958959868523</v>
      </c>
      <c r="J14" s="162">
        <v>-0.12886745580322878</v>
      </c>
      <c r="K14" s="126">
        <v>-0.030849430731722194</v>
      </c>
      <c r="L14" s="28"/>
    </row>
    <row r="15" spans="1:12" s="19" customFormat="1" ht="14.25" collapsed="1">
      <c r="A15" s="20">
        <v>12</v>
      </c>
      <c r="B15" s="186" t="s">
        <v>82</v>
      </c>
      <c r="C15" s="160">
        <v>39252</v>
      </c>
      <c r="D15" s="160">
        <v>39420</v>
      </c>
      <c r="E15" s="161">
        <v>0.03290207457475991</v>
      </c>
      <c r="F15" s="161">
        <v>0.03606889528348378</v>
      </c>
      <c r="G15" s="161">
        <v>0.017144549582800872</v>
      </c>
      <c r="H15" s="161">
        <v>-0.01802784865276197</v>
      </c>
      <c r="I15" s="161">
        <v>0.05784224547354255</v>
      </c>
      <c r="J15" s="162">
        <v>0.0024815553830217496</v>
      </c>
      <c r="K15" s="126">
        <v>0.0005630991866742985</v>
      </c>
      <c r="L15" s="186"/>
    </row>
    <row r="16" spans="1:12" s="19" customFormat="1" ht="14.25" collapsed="1">
      <c r="A16" s="20">
        <v>13</v>
      </c>
      <c r="B16" s="186" t="s">
        <v>153</v>
      </c>
      <c r="C16" s="160">
        <v>39269</v>
      </c>
      <c r="D16" s="160">
        <v>39443</v>
      </c>
      <c r="E16" s="161">
        <v>0.017524307697148078</v>
      </c>
      <c r="F16" s="161">
        <v>0.029929942241002205</v>
      </c>
      <c r="G16" s="161">
        <v>-0.0020126041233323733</v>
      </c>
      <c r="H16" s="161">
        <v>-0.17568083073901042</v>
      </c>
      <c r="I16" s="161">
        <v>0.1017710457651797</v>
      </c>
      <c r="J16" s="162">
        <v>-0.655868742562481</v>
      </c>
      <c r="K16" s="126">
        <v>-0.2179263262649599</v>
      </c>
      <c r="L16" s="186"/>
    </row>
    <row r="17" spans="1:12" s="19" customFormat="1" ht="14.25" collapsed="1">
      <c r="A17" s="20">
        <v>14</v>
      </c>
      <c r="B17" s="186" t="s">
        <v>90</v>
      </c>
      <c r="C17" s="160">
        <v>39269</v>
      </c>
      <c r="D17" s="160">
        <v>39471</v>
      </c>
      <c r="E17" s="161">
        <v>-0.01229799496575723</v>
      </c>
      <c r="F17" s="161">
        <v>0.007118679233952818</v>
      </c>
      <c r="G17" s="161">
        <v>-0.004106248813141478</v>
      </c>
      <c r="H17" s="161">
        <v>-0.06673237625853312</v>
      </c>
      <c r="I17" s="161">
        <v>0.002088027331261566</v>
      </c>
      <c r="J17" s="162">
        <v>-0.5283564739764213</v>
      </c>
      <c r="K17" s="126">
        <v>-0.16162619053369132</v>
      </c>
      <c r="L17" s="186"/>
    </row>
    <row r="18" spans="1:12" s="19" customFormat="1" ht="14.25" collapsed="1">
      <c r="A18" s="20">
        <v>15</v>
      </c>
      <c r="B18" s="186" t="s">
        <v>78</v>
      </c>
      <c r="C18" s="160">
        <v>39378</v>
      </c>
      <c r="D18" s="160">
        <v>39478</v>
      </c>
      <c r="E18" s="161">
        <v>0.009734921289155984</v>
      </c>
      <c r="F18" s="161">
        <v>-0.014766355971475242</v>
      </c>
      <c r="G18" s="161">
        <v>-0.09691420706930987</v>
      </c>
      <c r="H18" s="161">
        <v>-0.23051835475586002</v>
      </c>
      <c r="I18" s="161">
        <v>0.011442684515787116</v>
      </c>
      <c r="J18" s="162">
        <v>-0.6346418482913858</v>
      </c>
      <c r="K18" s="126">
        <v>-0.21121098497626478</v>
      </c>
      <c r="L18" s="186"/>
    </row>
    <row r="19" spans="1:12" s="19" customFormat="1" ht="14.25" collapsed="1">
      <c r="A19" s="20">
        <v>16</v>
      </c>
      <c r="B19" s="186" t="s">
        <v>108</v>
      </c>
      <c r="C19" s="160">
        <v>39330</v>
      </c>
      <c r="D19" s="160">
        <v>39560</v>
      </c>
      <c r="E19" s="161">
        <v>-0.14121265380444548</v>
      </c>
      <c r="F19" s="161">
        <v>-0.14267599933198738</v>
      </c>
      <c r="G19" s="161">
        <v>-0.19145788051146084</v>
      </c>
      <c r="H19" s="161">
        <v>-0.2840988182011547</v>
      </c>
      <c r="I19" s="161">
        <v>-0.14648294848297205</v>
      </c>
      <c r="J19" s="162">
        <v>-0.5882607166381258</v>
      </c>
      <c r="K19" s="126">
        <v>-0.198109077479791</v>
      </c>
      <c r="L19" s="186"/>
    </row>
    <row r="20" spans="1:12" s="19" customFormat="1" ht="14.25" collapsed="1">
      <c r="A20" s="20">
        <v>17</v>
      </c>
      <c r="B20" s="159" t="s">
        <v>0</v>
      </c>
      <c r="C20" s="160">
        <v>39413</v>
      </c>
      <c r="D20" s="160">
        <v>39589</v>
      </c>
      <c r="E20" s="161">
        <v>0.012207693535690067</v>
      </c>
      <c r="F20" s="161">
        <v>0.022422800985963942</v>
      </c>
      <c r="G20" s="161">
        <v>0.05755402012986388</v>
      </c>
      <c r="H20" s="161">
        <v>0.123346163103776</v>
      </c>
      <c r="I20" s="161">
        <v>0.027743570787801097</v>
      </c>
      <c r="J20" s="162">
        <v>0.46528485184086454</v>
      </c>
      <c r="K20" s="126">
        <v>0.10183135363300644</v>
      </c>
      <c r="L20" s="187"/>
    </row>
    <row r="21" spans="1:12" s="19" customFormat="1" ht="14.25">
      <c r="A21" s="20">
        <v>18</v>
      </c>
      <c r="B21" s="159" t="s">
        <v>1</v>
      </c>
      <c r="C21" s="160">
        <v>39429</v>
      </c>
      <c r="D21" s="160">
        <v>39618</v>
      </c>
      <c r="E21" s="161">
        <v>0.025961404768980678</v>
      </c>
      <c r="F21" s="161">
        <v>0.06336478029972037</v>
      </c>
      <c r="G21" s="161">
        <v>0.07233438164457362</v>
      </c>
      <c r="H21" s="161">
        <v>-0.04937329720064232</v>
      </c>
      <c r="I21" s="161">
        <v>0.03677246322967531</v>
      </c>
      <c r="J21" s="162">
        <v>0.0073904429530256</v>
      </c>
      <c r="K21" s="126">
        <v>0.001909267186786634</v>
      </c>
      <c r="L21" s="187"/>
    </row>
    <row r="22" spans="1:12" s="19" customFormat="1" ht="14.25">
      <c r="A22" s="20">
        <v>19</v>
      </c>
      <c r="B22" s="159" t="s">
        <v>2</v>
      </c>
      <c r="C22" s="160">
        <v>39429</v>
      </c>
      <c r="D22" s="160">
        <v>39651</v>
      </c>
      <c r="E22" s="161">
        <v>0.22780313554569842</v>
      </c>
      <c r="F22" s="161">
        <v>0.07620412589463998</v>
      </c>
      <c r="G22" s="161">
        <v>0.125709428218026</v>
      </c>
      <c r="H22" s="161">
        <v>-0.13942828252879602</v>
      </c>
      <c r="I22" s="161">
        <v>0.08603152394433988</v>
      </c>
      <c r="J22" s="162">
        <v>-0.4260218825561314</v>
      </c>
      <c r="K22" s="126">
        <v>-0.1369336501564934</v>
      </c>
      <c r="L22" s="187"/>
    </row>
    <row r="23" spans="1:12" s="19" customFormat="1" ht="14.25">
      <c r="A23" s="20">
        <v>20</v>
      </c>
      <c r="B23" s="110" t="s">
        <v>74</v>
      </c>
      <c r="C23" s="160">
        <v>39630</v>
      </c>
      <c r="D23" s="160">
        <v>39715</v>
      </c>
      <c r="E23" s="161">
        <v>-0.005604734283609303</v>
      </c>
      <c r="F23" s="161">
        <v>-0.016849639306770303</v>
      </c>
      <c r="G23" s="161">
        <v>-0.011091046668176063</v>
      </c>
      <c r="H23" s="161" t="s">
        <v>139</v>
      </c>
      <c r="I23" s="161">
        <v>-0.008225478172711576</v>
      </c>
      <c r="J23" s="162">
        <v>0.32884519052823213</v>
      </c>
      <c r="K23" s="126">
        <v>0.08230764357343379</v>
      </c>
      <c r="L23" s="187"/>
    </row>
    <row r="24" spans="1:12" s="19" customFormat="1" ht="14.25" collapsed="1">
      <c r="A24" s="20">
        <v>21</v>
      </c>
      <c r="B24" s="187" t="s">
        <v>111</v>
      </c>
      <c r="C24" s="160">
        <v>39443</v>
      </c>
      <c r="D24" s="160">
        <v>39715</v>
      </c>
      <c r="E24" s="161">
        <v>-0.005275328169370153</v>
      </c>
      <c r="F24" s="161">
        <v>-0.023742661704933</v>
      </c>
      <c r="G24" s="161">
        <v>-0.1882925157704589</v>
      </c>
      <c r="H24" s="161">
        <v>-0.23369807282979338</v>
      </c>
      <c r="I24" s="161">
        <v>-0.01075485061249537</v>
      </c>
      <c r="J24" s="162">
        <v>-0.5133892473118258</v>
      </c>
      <c r="K24" s="126">
        <v>-0.18158502401550458</v>
      </c>
      <c r="L24" s="187"/>
    </row>
    <row r="25" spans="1:12" s="19" customFormat="1" ht="14.25" collapsed="1">
      <c r="A25" s="20">
        <v>22</v>
      </c>
      <c r="B25" s="187" t="s">
        <v>99</v>
      </c>
      <c r="C25" s="160">
        <v>39527</v>
      </c>
      <c r="D25" s="160">
        <v>39715</v>
      </c>
      <c r="E25" s="161">
        <v>0.006853605726281353</v>
      </c>
      <c r="F25" s="161">
        <v>0.03357661608268647</v>
      </c>
      <c r="G25" s="161">
        <v>0.07701855390932466</v>
      </c>
      <c r="H25" s="161">
        <v>0.1007409731091018</v>
      </c>
      <c r="I25" s="161">
        <v>0.026033118516237463</v>
      </c>
      <c r="J25" s="162">
        <v>0.5454587604689953</v>
      </c>
      <c r="K25" s="126">
        <v>0.12874543004482852</v>
      </c>
      <c r="L25" s="110"/>
    </row>
    <row r="26" spans="1:12" s="19" customFormat="1" ht="14.25" collapsed="1">
      <c r="A26" s="20">
        <v>23</v>
      </c>
      <c r="B26" s="186" t="s">
        <v>104</v>
      </c>
      <c r="C26" s="160">
        <v>39560</v>
      </c>
      <c r="D26" s="160">
        <v>39770</v>
      </c>
      <c r="E26" s="161">
        <v>0.04463486306251263</v>
      </c>
      <c r="F26" s="161">
        <v>0.10256652192772941</v>
      </c>
      <c r="G26" s="161">
        <v>0.05300810787896859</v>
      </c>
      <c r="H26" s="161">
        <v>-0.18960237592983464</v>
      </c>
      <c r="I26" s="161">
        <v>0.04729094650805821</v>
      </c>
      <c r="J26" s="162">
        <v>-0.3315406264697428</v>
      </c>
      <c r="K26" s="126">
        <v>-0.11037628898536112</v>
      </c>
      <c r="L26" s="186"/>
    </row>
    <row r="27" spans="1:12" s="19" customFormat="1" ht="14.25" collapsed="1">
      <c r="A27" s="20">
        <v>24</v>
      </c>
      <c r="B27" s="28" t="s">
        <v>81</v>
      </c>
      <c r="C27" s="160">
        <v>39884</v>
      </c>
      <c r="D27" s="160">
        <v>40001</v>
      </c>
      <c r="E27" s="161">
        <v>0.05934007706631017</v>
      </c>
      <c r="F27" s="161">
        <v>0.048811972617456956</v>
      </c>
      <c r="G27" s="161">
        <v>0.021118997832181297</v>
      </c>
      <c r="H27" s="161">
        <v>-0.169863449251762</v>
      </c>
      <c r="I27" s="161">
        <v>0.006981558489622897</v>
      </c>
      <c r="J27" s="162">
        <v>-0.26339957624237487</v>
      </c>
      <c r="K27" s="126">
        <v>-0.10305108961994858</v>
      </c>
      <c r="L27" s="28"/>
    </row>
    <row r="28" spans="1:12" s="19" customFormat="1" ht="14.25" collapsed="1">
      <c r="A28" s="20">
        <v>25</v>
      </c>
      <c r="B28" s="186" t="s">
        <v>86</v>
      </c>
      <c r="C28" s="160">
        <v>40031</v>
      </c>
      <c r="D28" s="160">
        <v>40129</v>
      </c>
      <c r="E28" s="161">
        <v>0.04897767890008575</v>
      </c>
      <c r="F28" s="161">
        <v>0.0933732361097217</v>
      </c>
      <c r="G28" s="161">
        <v>0.020249812551820456</v>
      </c>
      <c r="H28" s="161">
        <v>-0.3096169587211006</v>
      </c>
      <c r="I28" s="161">
        <v>0.04870230599202907</v>
      </c>
      <c r="J28" s="162">
        <v>-0.5959250932153818</v>
      </c>
      <c r="K28" s="126">
        <v>-0.30810057510661903</v>
      </c>
      <c r="L28" s="186"/>
    </row>
    <row r="29" spans="1:12" s="19" customFormat="1" ht="14.25" collapsed="1">
      <c r="A29" s="20">
        <v>26</v>
      </c>
      <c r="B29" s="186" t="s">
        <v>73</v>
      </c>
      <c r="C29" s="160">
        <v>39869</v>
      </c>
      <c r="D29" s="160">
        <v>40157</v>
      </c>
      <c r="E29" s="161">
        <v>0.011118249074802966</v>
      </c>
      <c r="F29" s="161">
        <v>0.03454815920529142</v>
      </c>
      <c r="G29" s="161">
        <v>0.07118540500523629</v>
      </c>
      <c r="H29" s="161">
        <v>0.1470714036400278</v>
      </c>
      <c r="I29" s="161">
        <v>0.025644923908471506</v>
      </c>
      <c r="J29" s="162">
        <v>0.6458852568981914</v>
      </c>
      <c r="K29" s="126">
        <v>0.23250394790918238</v>
      </c>
      <c r="L29" s="186"/>
    </row>
    <row r="30" spans="1:12" s="19" customFormat="1" ht="14.25" collapsed="1">
      <c r="A30" s="20">
        <v>27</v>
      </c>
      <c r="B30" s="28" t="s">
        <v>75</v>
      </c>
      <c r="C30" s="160">
        <v>40253</v>
      </c>
      <c r="D30" s="160">
        <v>40359</v>
      </c>
      <c r="E30" s="161">
        <v>0.034065471191318863</v>
      </c>
      <c r="F30" s="161">
        <v>0.08999721197714838</v>
      </c>
      <c r="G30" s="161">
        <v>0.04593475012393666</v>
      </c>
      <c r="H30" s="161">
        <v>-0.1016202905588629</v>
      </c>
      <c r="I30" s="161">
        <v>0.042774848308451796</v>
      </c>
      <c r="J30" s="162">
        <v>-0.3688789198343341</v>
      </c>
      <c r="K30" s="126">
        <v>-0.22235723549640207</v>
      </c>
      <c r="L30" s="28"/>
    </row>
    <row r="31" spans="1:12" s="19" customFormat="1" ht="14.25" collapsed="1">
      <c r="A31" s="20">
        <v>28</v>
      </c>
      <c r="B31" s="186" t="s">
        <v>83</v>
      </c>
      <c r="C31" s="160">
        <v>40114</v>
      </c>
      <c r="D31" s="160">
        <v>40401</v>
      </c>
      <c r="E31" s="161">
        <v>0.08143313637890048</v>
      </c>
      <c r="F31" s="161">
        <v>0.24314527637018402</v>
      </c>
      <c r="G31" s="161">
        <v>0.16449853454196472</v>
      </c>
      <c r="H31" s="161">
        <v>-0.08232013447516329</v>
      </c>
      <c r="I31" s="161">
        <v>0.14624472129424793</v>
      </c>
      <c r="J31" s="162">
        <v>-0.3296418554365722</v>
      </c>
      <c r="K31" s="126">
        <v>-0.20799985066372695</v>
      </c>
      <c r="L31" s="186"/>
    </row>
    <row r="32" spans="1:12" s="19" customFormat="1" ht="14.25" collapsed="1">
      <c r="A32" s="20">
        <v>29</v>
      </c>
      <c r="B32" s="186" t="s">
        <v>154</v>
      </c>
      <c r="C32" s="160">
        <v>40226</v>
      </c>
      <c r="D32" s="160">
        <v>40430</v>
      </c>
      <c r="E32" s="161">
        <v>0.01086661784234555</v>
      </c>
      <c r="F32" s="161">
        <v>0.042554918666297015</v>
      </c>
      <c r="G32" s="161">
        <v>0.09017780801550845</v>
      </c>
      <c r="H32" s="161">
        <v>0.1614066481956975</v>
      </c>
      <c r="I32" s="161">
        <v>0.0272307111621779</v>
      </c>
      <c r="J32" s="162">
        <v>0.40834322363499687</v>
      </c>
      <c r="K32" s="126">
        <v>0.2328746911688191</v>
      </c>
      <c r="L32" s="186"/>
    </row>
    <row r="33" spans="1:12" s="19" customFormat="1" ht="14.25" collapsed="1">
      <c r="A33" s="20">
        <v>30</v>
      </c>
      <c r="B33" s="186" t="s">
        <v>109</v>
      </c>
      <c r="C33" s="160">
        <v>40268</v>
      </c>
      <c r="D33" s="160">
        <v>40430</v>
      </c>
      <c r="E33" s="161">
        <v>0.06408168842355222</v>
      </c>
      <c r="F33" s="161">
        <v>0.09044157748893533</v>
      </c>
      <c r="G33" s="161">
        <v>-0.01762445154436676</v>
      </c>
      <c r="H33" s="161">
        <v>-0.3336477982960102</v>
      </c>
      <c r="I33" s="161">
        <v>0.05350921375821249</v>
      </c>
      <c r="J33" s="162">
        <v>-0.6083067581404857</v>
      </c>
      <c r="K33" s="126">
        <v>-0.43619206087803175</v>
      </c>
      <c r="L33" s="186"/>
    </row>
    <row r="34" spans="1:12" s="19" customFormat="1" ht="14.25" collapsed="1">
      <c r="A34" s="20">
        <v>31</v>
      </c>
      <c r="B34" s="187" t="s">
        <v>95</v>
      </c>
      <c r="C34" s="160">
        <v>40269</v>
      </c>
      <c r="D34" s="160">
        <v>40513</v>
      </c>
      <c r="E34" s="161">
        <v>0.06519528777404116</v>
      </c>
      <c r="F34" s="161">
        <v>0.11529986542816584</v>
      </c>
      <c r="G34" s="161">
        <v>0.08701298858760054</v>
      </c>
      <c r="H34" s="161">
        <v>-0.20426651061781975</v>
      </c>
      <c r="I34" s="161">
        <v>0.08278041485429433</v>
      </c>
      <c r="J34" s="162">
        <v>-0.546579515417347</v>
      </c>
      <c r="K34" s="126">
        <v>-0.42973632312146726</v>
      </c>
      <c r="L34" s="187"/>
    </row>
    <row r="35" spans="1:12" s="19" customFormat="1" ht="14.25">
      <c r="A35" s="20">
        <v>32</v>
      </c>
      <c r="B35" s="187" t="s">
        <v>97</v>
      </c>
      <c r="C35" s="160">
        <v>40427</v>
      </c>
      <c r="D35" s="160">
        <v>40543</v>
      </c>
      <c r="E35" s="161">
        <v>0.017044350266625097</v>
      </c>
      <c r="F35" s="161">
        <v>0.041152559205477335</v>
      </c>
      <c r="G35" s="161">
        <v>0.043721172086511384</v>
      </c>
      <c r="H35" s="161">
        <v>-0.008135279605694046</v>
      </c>
      <c r="I35" s="161">
        <v>0.024509105373821782</v>
      </c>
      <c r="J35" s="162">
        <v>-0.00940742690058538</v>
      </c>
      <c r="K35" s="126">
        <v>-0.007102680728888089</v>
      </c>
      <c r="L35" s="187"/>
    </row>
    <row r="36" spans="1:12" s="19" customFormat="1" ht="14.25" collapsed="1">
      <c r="A36" s="20">
        <v>33</v>
      </c>
      <c r="B36" s="110" t="s">
        <v>96</v>
      </c>
      <c r="C36" s="160">
        <v>40333</v>
      </c>
      <c r="D36" s="160">
        <v>40572</v>
      </c>
      <c r="E36" s="161">
        <v>-0.005346787286553245</v>
      </c>
      <c r="F36" s="161">
        <v>-0.036307490867841796</v>
      </c>
      <c r="G36" s="161">
        <v>-0.04045312012205171</v>
      </c>
      <c r="H36" s="161" t="s">
        <v>139</v>
      </c>
      <c r="I36" s="161">
        <v>-0.007883995902407182</v>
      </c>
      <c r="J36" s="162">
        <v>-0.06884403200000311</v>
      </c>
      <c r="K36" s="126">
        <v>-0.055613299716579356</v>
      </c>
      <c r="L36" s="110"/>
    </row>
    <row r="37" spans="1:12" ht="14.25" collapsed="1">
      <c r="A37" s="20">
        <v>34</v>
      </c>
      <c r="B37" s="187" t="s">
        <v>93</v>
      </c>
      <c r="C37" s="160">
        <v>40416</v>
      </c>
      <c r="D37" s="160">
        <v>40583</v>
      </c>
      <c r="E37" s="161">
        <v>0.03451875605044452</v>
      </c>
      <c r="F37" s="161">
        <v>0.06979248214256972</v>
      </c>
      <c r="G37" s="161">
        <v>0.10302522140312087</v>
      </c>
      <c r="H37" s="161">
        <v>-0.009730948145142637</v>
      </c>
      <c r="I37" s="161">
        <v>0.05521987354986324</v>
      </c>
      <c r="J37" s="162">
        <v>-0.2767409230693303</v>
      </c>
      <c r="K37" s="126">
        <v>-0.23382242100622386</v>
      </c>
      <c r="L37" s="187"/>
    </row>
    <row r="38" spans="1:12" ht="14.25" collapsed="1">
      <c r="A38" s="20">
        <v>35</v>
      </c>
      <c r="B38" s="186" t="s">
        <v>79</v>
      </c>
      <c r="C38" s="160">
        <v>40444</v>
      </c>
      <c r="D38" s="160">
        <v>40617</v>
      </c>
      <c r="E38" s="161">
        <v>0.02331123454070183</v>
      </c>
      <c r="F38" s="161">
        <v>-0.02458947103624176</v>
      </c>
      <c r="G38" s="161">
        <v>-0.006082682506769577</v>
      </c>
      <c r="H38" s="161">
        <v>-0.07972879223336726</v>
      </c>
      <c r="I38" s="161">
        <v>0.02567384090558411</v>
      </c>
      <c r="J38" s="162">
        <v>-0.16202673600354078</v>
      </c>
      <c r="K38" s="126">
        <v>-0.1456100716010008</v>
      </c>
      <c r="L38" s="186"/>
    </row>
    <row r="39" spans="1:12" ht="14.25" collapsed="1">
      <c r="A39" s="20">
        <v>36</v>
      </c>
      <c r="B39" s="188" t="s">
        <v>92</v>
      </c>
      <c r="C39" s="160">
        <v>40368</v>
      </c>
      <c r="D39" s="160">
        <v>40633</v>
      </c>
      <c r="E39" s="161">
        <v>0.011640686549498458</v>
      </c>
      <c r="F39" s="161">
        <v>0.038064499760785964</v>
      </c>
      <c r="G39" s="161">
        <v>0.07855208931092372</v>
      </c>
      <c r="H39" s="161">
        <v>0.14527337751869207</v>
      </c>
      <c r="I39" s="161">
        <v>0.03295232056753061</v>
      </c>
      <c r="J39" s="162">
        <v>0.26346686786296836</v>
      </c>
      <c r="K39" s="126">
        <v>0.24190491378734102</v>
      </c>
      <c r="L39" s="188"/>
    </row>
    <row r="40" spans="1:12" ht="14.25" collapsed="1">
      <c r="A40" s="20">
        <v>37</v>
      </c>
      <c r="B40" s="188" t="s">
        <v>106</v>
      </c>
      <c r="C40" s="160">
        <v>40368</v>
      </c>
      <c r="D40" s="160">
        <v>40633</v>
      </c>
      <c r="E40" s="161">
        <v>0.05410458029904208</v>
      </c>
      <c r="F40" s="161">
        <v>0.17684064426784185</v>
      </c>
      <c r="G40" s="161">
        <v>0.06854927564673807</v>
      </c>
      <c r="H40" s="161">
        <v>-0.2548538011886774</v>
      </c>
      <c r="I40" s="161">
        <v>0.09237982792810762</v>
      </c>
      <c r="J40" s="162">
        <v>-0.6194494364051789</v>
      </c>
      <c r="K40" s="126">
        <v>-0.5914024831535635</v>
      </c>
      <c r="L40" s="188"/>
    </row>
    <row r="41" spans="1:12" ht="14.25" collapsed="1">
      <c r="A41" s="20">
        <v>38</v>
      </c>
      <c r="B41" s="187" t="s">
        <v>91</v>
      </c>
      <c r="C41" s="160">
        <v>40427</v>
      </c>
      <c r="D41" s="160">
        <v>40708</v>
      </c>
      <c r="E41" s="161">
        <v>0.007456843046250938</v>
      </c>
      <c r="F41" s="161">
        <v>0.05638623470445081</v>
      </c>
      <c r="G41" s="161">
        <v>0.0778098639744631</v>
      </c>
      <c r="H41" s="161">
        <v>0.13214002826001114</v>
      </c>
      <c r="I41" s="161">
        <v>0.020100750061232686</v>
      </c>
      <c r="J41" s="162">
        <v>0.2243301154734414</v>
      </c>
      <c r="K41" s="126">
        <v>0.2605891234189881</v>
      </c>
      <c r="L41" s="187"/>
    </row>
    <row r="42" spans="1:12" ht="14.25" collapsed="1">
      <c r="A42" s="20">
        <v>39</v>
      </c>
      <c r="B42" s="189" t="s">
        <v>110</v>
      </c>
      <c r="C42" s="160">
        <v>40624</v>
      </c>
      <c r="D42" s="160">
        <v>40795</v>
      </c>
      <c r="E42" s="161">
        <v>0.04128238679932772</v>
      </c>
      <c r="F42" s="161">
        <v>0.016693489002768125</v>
      </c>
      <c r="G42" s="161">
        <v>0.02689558086704258</v>
      </c>
      <c r="H42" s="161">
        <v>-0.08393186505998151</v>
      </c>
      <c r="I42" s="161">
        <v>0.006791638305225778</v>
      </c>
      <c r="J42" s="162">
        <v>-0.06408025210083579</v>
      </c>
      <c r="K42" s="126">
        <v>-0.09894686734448699</v>
      </c>
      <c r="L42" s="189"/>
    </row>
    <row r="43" spans="1:12" s="19" customFormat="1" ht="14.25" collapsed="1">
      <c r="A43" s="20">
        <v>40</v>
      </c>
      <c r="B43" s="57" t="s">
        <v>84</v>
      </c>
      <c r="C43" s="160">
        <v>40716</v>
      </c>
      <c r="D43" s="160">
        <v>40897</v>
      </c>
      <c r="E43" s="161">
        <v>-0.00042696114541851404</v>
      </c>
      <c r="F43" s="161">
        <v>0.3858817828149599</v>
      </c>
      <c r="G43" s="161">
        <v>0.4630668994204554</v>
      </c>
      <c r="H43" s="161">
        <v>0.4971288382913963</v>
      </c>
      <c r="I43" s="161">
        <v>0.3698056449986409</v>
      </c>
      <c r="J43" s="162">
        <v>0.6699944484629317</v>
      </c>
      <c r="K43" s="158">
        <v>3.2200273858865573</v>
      </c>
      <c r="L43" s="57"/>
    </row>
    <row r="44" spans="1:12" s="19" customFormat="1" ht="14.25" collapsed="1">
      <c r="A44" s="20">
        <v>41</v>
      </c>
      <c r="B44" s="91" t="s">
        <v>94</v>
      </c>
      <c r="C44" s="160">
        <v>41026</v>
      </c>
      <c r="D44" s="160">
        <v>41242</v>
      </c>
      <c r="E44" s="161">
        <v>0.00764872817480633</v>
      </c>
      <c r="F44" s="161" t="s">
        <v>139</v>
      </c>
      <c r="G44" s="161" t="s">
        <v>139</v>
      </c>
      <c r="H44" s="161" t="s">
        <v>139</v>
      </c>
      <c r="I44" s="161">
        <v>0.019558946858727166</v>
      </c>
      <c r="J44" s="162">
        <v>0.02994580645161271</v>
      </c>
      <c r="K44" s="126" t="s">
        <v>35</v>
      </c>
      <c r="L44" s="91"/>
    </row>
    <row r="45" spans="1:12" s="19" customFormat="1" ht="15.75" thickBot="1">
      <c r="A45" s="157"/>
      <c r="B45" s="163" t="s">
        <v>138</v>
      </c>
      <c r="C45" s="164" t="s">
        <v>15</v>
      </c>
      <c r="D45" s="164" t="s">
        <v>15</v>
      </c>
      <c r="E45" s="165">
        <f aca="true" t="shared" si="0" ref="E45:J45">AVERAGE(E4:E44)</f>
        <v>0.020058890221772128</v>
      </c>
      <c r="F45" s="165">
        <f t="shared" si="0"/>
        <v>0.03333830045005213</v>
      </c>
      <c r="G45" s="165">
        <f t="shared" si="0"/>
        <v>-0.01066462344219139</v>
      </c>
      <c r="H45" s="165">
        <f t="shared" si="0"/>
        <v>-0.11236201478676823</v>
      </c>
      <c r="I45" s="165">
        <f t="shared" si="0"/>
        <v>0.025244892378555886</v>
      </c>
      <c r="J45" s="165">
        <f t="shared" si="0"/>
        <v>-0.047988167919135516</v>
      </c>
      <c r="K45" s="164" t="s">
        <v>15</v>
      </c>
      <c r="L45" s="166"/>
    </row>
    <row r="46" spans="1:11" s="19" customFormat="1" ht="14.25">
      <c r="A46" s="199" t="s">
        <v>140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s="19" customFormat="1" ht="15" thickBot="1">
      <c r="A47" s="196" t="s">
        <v>141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</row>
    <row r="48" s="19" customFormat="1" ht="14.25" collapsed="1">
      <c r="J48" s="18"/>
    </row>
    <row r="49" spans="4:10" s="19" customFormat="1" ht="14.25" hidden="1" outlineLevel="1" collapsed="1">
      <c r="D49" s="19" t="s">
        <v>32</v>
      </c>
      <c r="E49" s="108">
        <f>AVERAGE(E4:E44)</f>
        <v>0.020058890221772128</v>
      </c>
      <c r="J49" s="18"/>
    </row>
    <row r="50" spans="4:10" s="19" customFormat="1" ht="14.25" hidden="1" outlineLevel="1" collapsed="1">
      <c r="D50" s="19" t="s">
        <v>33</v>
      </c>
      <c r="E50" s="109" t="e">
        <f>AVERAGE(#REF!)</f>
        <v>#REF!</v>
      </c>
      <c r="J50" s="18"/>
    </row>
    <row r="51" spans="5:10" s="19" customFormat="1" ht="14.25" collapsed="1">
      <c r="E51" s="108"/>
      <c r="F51" s="108"/>
      <c r="J51" s="18"/>
    </row>
    <row r="52" spans="5:10" s="19" customFormat="1" ht="14.25" collapsed="1">
      <c r="E52" s="109"/>
      <c r="I52" s="109"/>
      <c r="J52" s="18"/>
    </row>
    <row r="53" s="19" customFormat="1" ht="14.25" collapsed="1"/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 collapsed="1"/>
    <row r="61" s="19" customFormat="1" ht="14.25" collapsed="1"/>
    <row r="62" s="19" customFormat="1" ht="14.25" collapsed="1"/>
    <row r="63" s="19" customFormat="1" ht="14.25" collapsed="1"/>
    <row r="64" s="19" customFormat="1" ht="14.25" collapsed="1"/>
    <row r="65" s="19" customFormat="1" ht="14.25" collapsed="1"/>
    <row r="66" s="19" customFormat="1" ht="14.25"/>
    <row r="67" s="19" customFormat="1" ht="14.25"/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  <row r="77" spans="3:8" s="30" customFormat="1" ht="14.25">
      <c r="C77" s="31"/>
      <c r="D77" s="31"/>
      <c r="E77" s="32"/>
      <c r="F77" s="32"/>
      <c r="G77" s="32"/>
      <c r="H77" s="32"/>
    </row>
    <row r="78" spans="3:8" s="30" customFormat="1" ht="14.25">
      <c r="C78" s="31"/>
      <c r="D78" s="31"/>
      <c r="E78" s="32"/>
      <c r="F78" s="32"/>
      <c r="G78" s="32"/>
      <c r="H78" s="32"/>
    </row>
    <row r="79" spans="3:8" s="30" customFormat="1" ht="14.25">
      <c r="C79" s="31"/>
      <c r="D79" s="31"/>
      <c r="E79" s="32"/>
      <c r="F79" s="32"/>
      <c r="G79" s="32"/>
      <c r="H79" s="32"/>
    </row>
    <row r="80" spans="3:8" s="30" customFormat="1" ht="14.25">
      <c r="C80" s="31"/>
      <c r="D80" s="31"/>
      <c r="E80" s="32"/>
      <c r="F80" s="32"/>
      <c r="G80" s="32"/>
      <c r="H80" s="32"/>
    </row>
    <row r="81" spans="3:8" s="30" customFormat="1" ht="14.25">
      <c r="C81" s="31"/>
      <c r="D81" s="31"/>
      <c r="E81" s="32"/>
      <c r="F81" s="32"/>
      <c r="G81" s="32"/>
      <c r="H81" s="32"/>
    </row>
    <row r="82" spans="3:8" s="30" customFormat="1" ht="14.25">
      <c r="C82" s="31"/>
      <c r="D82" s="31"/>
      <c r="E82" s="32"/>
      <c r="F82" s="32"/>
      <c r="G82" s="32"/>
      <c r="H82" s="32"/>
    </row>
    <row r="83" spans="3:8" s="30" customFormat="1" ht="14.25">
      <c r="C83" s="31"/>
      <c r="D83" s="31"/>
      <c r="E83" s="32"/>
      <c r="F83" s="32"/>
      <c r="G83" s="32"/>
      <c r="H83" s="32"/>
    </row>
    <row r="84" spans="3:8" s="30" customFormat="1" ht="14.25">
      <c r="C84" s="31"/>
      <c r="D84" s="31"/>
      <c r="E84" s="32"/>
      <c r="F84" s="32"/>
      <c r="G84" s="32"/>
      <c r="H84" s="32"/>
    </row>
    <row r="85" spans="3:8" s="30" customFormat="1" ht="14.25">
      <c r="C85" s="31"/>
      <c r="D85" s="31"/>
      <c r="E85" s="32"/>
      <c r="F85" s="32"/>
      <c r="G85" s="32"/>
      <c r="H85" s="32"/>
    </row>
    <row r="86" spans="3:8" s="30" customFormat="1" ht="14.25">
      <c r="C86" s="31"/>
      <c r="D86" s="31"/>
      <c r="E86" s="32"/>
      <c r="F86" s="32"/>
      <c r="G86" s="32"/>
      <c r="H86" s="32"/>
    </row>
    <row r="87" spans="3:8" s="30" customFormat="1" ht="14.25">
      <c r="C87" s="31"/>
      <c r="D87" s="31"/>
      <c r="E87" s="32"/>
      <c r="F87" s="32"/>
      <c r="G87" s="32"/>
      <c r="H87" s="32"/>
    </row>
  </sheetData>
  <mergeCells count="5">
    <mergeCell ref="A1:J1"/>
    <mergeCell ref="A47:K47"/>
    <mergeCell ref="A2:A3"/>
    <mergeCell ref="E2:K2"/>
    <mergeCell ref="A46:K4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1"/>
  <sheetViews>
    <sheetView zoomScale="75" zoomScaleNormal="75" workbookViewId="0" topLeftCell="A35">
      <selection activeCell="G78" sqref="G78"/>
    </sheetView>
  </sheetViews>
  <sheetFormatPr defaultColWidth="9.00390625" defaultRowHeight="12.75"/>
  <cols>
    <col min="1" max="1" width="3.875" style="30" customWidth="1"/>
    <col min="2" max="2" width="61.8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01" t="s">
        <v>155</v>
      </c>
      <c r="B1" s="201"/>
      <c r="C1" s="201"/>
      <c r="D1" s="201"/>
      <c r="E1" s="201"/>
      <c r="F1" s="201"/>
      <c r="G1" s="201"/>
    </row>
    <row r="2" spans="1:7" ht="15.75" customHeight="1" thickBot="1">
      <c r="A2" s="197" t="s">
        <v>156</v>
      </c>
      <c r="B2" s="204" t="s">
        <v>143</v>
      </c>
      <c r="C2" s="202" t="s">
        <v>157</v>
      </c>
      <c r="D2" s="203"/>
      <c r="E2" s="202" t="s">
        <v>158</v>
      </c>
      <c r="F2" s="203"/>
      <c r="G2" s="206" t="s">
        <v>159</v>
      </c>
    </row>
    <row r="3" spans="1:7" ht="15.75" thickBot="1">
      <c r="A3" s="178"/>
      <c r="B3" s="205"/>
      <c r="C3" s="36" t="s">
        <v>160</v>
      </c>
      <c r="D3" s="36" t="s">
        <v>161</v>
      </c>
      <c r="E3" s="36" t="s">
        <v>162</v>
      </c>
      <c r="F3" s="36" t="s">
        <v>161</v>
      </c>
      <c r="G3" s="207"/>
    </row>
    <row r="4" spans="1:8" ht="15" customHeight="1">
      <c r="A4" s="20">
        <v>1</v>
      </c>
      <c r="B4" s="186" t="s">
        <v>73</v>
      </c>
      <c r="C4" s="39">
        <v>1778.3285099999998</v>
      </c>
      <c r="D4" s="98">
        <v>0.14745339967889767</v>
      </c>
      <c r="E4" s="40">
        <v>999</v>
      </c>
      <c r="F4" s="98">
        <v>0.13483601025779457</v>
      </c>
      <c r="G4" s="41">
        <v>1642.4216862405879</v>
      </c>
      <c r="H4" s="186"/>
    </row>
    <row r="5" spans="1:8" ht="14.25" customHeight="1">
      <c r="A5" s="20">
        <v>2</v>
      </c>
      <c r="B5" s="186" t="s">
        <v>86</v>
      </c>
      <c r="C5" s="39">
        <v>168.78543999999994</v>
      </c>
      <c r="D5" s="98">
        <v>0.0826573621577301</v>
      </c>
      <c r="E5" s="40">
        <v>1702</v>
      </c>
      <c r="F5" s="98">
        <v>0.03210714959441615</v>
      </c>
      <c r="G5" s="41">
        <v>66.6364867450685</v>
      </c>
      <c r="H5" s="187"/>
    </row>
    <row r="6" spans="1:8" ht="14.25">
      <c r="A6" s="20">
        <v>3</v>
      </c>
      <c r="B6" s="186" t="s">
        <v>154</v>
      </c>
      <c r="C6" s="39">
        <v>62.037510000000005</v>
      </c>
      <c r="D6" s="98">
        <v>0.03406937112105548</v>
      </c>
      <c r="E6" s="40">
        <v>30</v>
      </c>
      <c r="F6" s="98">
        <v>0.022953328232593728</v>
      </c>
      <c r="G6" s="41">
        <v>41.71134721989547</v>
      </c>
      <c r="H6" s="186"/>
    </row>
    <row r="7" spans="1:8" ht="14.25">
      <c r="A7" s="20">
        <v>4</v>
      </c>
      <c r="B7" s="186" t="s">
        <v>104</v>
      </c>
      <c r="C7" s="39">
        <v>40.92230000000005</v>
      </c>
      <c r="D7" s="98">
        <v>0.06110388201963446</v>
      </c>
      <c r="E7" s="40">
        <v>165</v>
      </c>
      <c r="F7" s="98">
        <v>0.015765335371679724</v>
      </c>
      <c r="G7" s="41">
        <v>10.837410180549796</v>
      </c>
      <c r="H7" s="91"/>
    </row>
    <row r="8" spans="1:8" ht="14.25">
      <c r="A8" s="20">
        <v>5</v>
      </c>
      <c r="B8" s="91" t="s">
        <v>94</v>
      </c>
      <c r="C8" s="39">
        <v>14.214820000000064</v>
      </c>
      <c r="D8" s="98">
        <v>0.009773075458379589</v>
      </c>
      <c r="E8" s="40">
        <v>30</v>
      </c>
      <c r="F8" s="98">
        <v>0.0021082220660576245</v>
      </c>
      <c r="G8" s="41">
        <v>3.0630990393784066</v>
      </c>
      <c r="H8" s="188"/>
    </row>
    <row r="9" spans="1:8" ht="14.25">
      <c r="A9" s="20">
        <v>6</v>
      </c>
      <c r="B9" s="186" t="s">
        <v>83</v>
      </c>
      <c r="C9" s="39">
        <v>245.12468999999996</v>
      </c>
      <c r="D9" s="98">
        <v>0.08143313637889782</v>
      </c>
      <c r="E9" s="40">
        <v>0</v>
      </c>
      <c r="F9" s="98">
        <v>0</v>
      </c>
      <c r="G9" s="41">
        <v>0</v>
      </c>
      <c r="H9" s="187"/>
    </row>
    <row r="10" spans="1:8" ht="14.25">
      <c r="A10" s="20">
        <v>7</v>
      </c>
      <c r="B10" s="186" t="s">
        <v>82</v>
      </c>
      <c r="C10" s="39">
        <v>123.38933999999986</v>
      </c>
      <c r="D10" s="98">
        <v>0.032902074574760104</v>
      </c>
      <c r="E10" s="40">
        <v>0</v>
      </c>
      <c r="F10" s="98">
        <v>0</v>
      </c>
      <c r="G10" s="41">
        <v>0</v>
      </c>
      <c r="H10" s="187"/>
    </row>
    <row r="11" spans="1:8" ht="14.25">
      <c r="A11" s="20">
        <v>8</v>
      </c>
      <c r="B11" s="187" t="s">
        <v>105</v>
      </c>
      <c r="C11" s="39">
        <v>123.32038000000001</v>
      </c>
      <c r="D11" s="98">
        <v>0.22780313554569917</v>
      </c>
      <c r="E11" s="40">
        <v>0</v>
      </c>
      <c r="F11" s="98">
        <v>0</v>
      </c>
      <c r="G11" s="41">
        <v>0</v>
      </c>
      <c r="H11" s="57"/>
    </row>
    <row r="12" spans="1:8" ht="14.25">
      <c r="A12" s="20">
        <v>9</v>
      </c>
      <c r="B12" s="28" t="s">
        <v>85</v>
      </c>
      <c r="C12" s="39">
        <v>47.95967999999971</v>
      </c>
      <c r="D12" s="98">
        <v>0.02161585254825366</v>
      </c>
      <c r="E12" s="40">
        <v>0</v>
      </c>
      <c r="F12" s="98">
        <v>0</v>
      </c>
      <c r="G12" s="41">
        <v>0</v>
      </c>
      <c r="H12" s="186"/>
    </row>
    <row r="13" spans="1:8" ht="14.25">
      <c r="A13" s="20">
        <v>10</v>
      </c>
      <c r="B13" s="188" t="s">
        <v>106</v>
      </c>
      <c r="C13" s="39">
        <v>25.646460000000022</v>
      </c>
      <c r="D13" s="98">
        <v>0.054104580299041576</v>
      </c>
      <c r="E13" s="40">
        <v>0</v>
      </c>
      <c r="F13" s="98">
        <v>0</v>
      </c>
      <c r="G13" s="41">
        <v>0</v>
      </c>
      <c r="H13" s="186"/>
    </row>
    <row r="14" spans="1:8" ht="14.25">
      <c r="A14" s="20">
        <v>11</v>
      </c>
      <c r="B14" s="186" t="s">
        <v>100</v>
      </c>
      <c r="C14" s="39">
        <v>21.85863</v>
      </c>
      <c r="D14" s="98">
        <v>0.028867564350111178</v>
      </c>
      <c r="E14" s="40">
        <v>0</v>
      </c>
      <c r="F14" s="98">
        <v>0</v>
      </c>
      <c r="G14" s="41">
        <v>0</v>
      </c>
      <c r="H14" s="110"/>
    </row>
    <row r="15" spans="1:8" ht="14.25">
      <c r="A15" s="20">
        <v>12</v>
      </c>
      <c r="B15" s="187" t="s">
        <v>97</v>
      </c>
      <c r="C15" s="39">
        <v>19.871459999999963</v>
      </c>
      <c r="D15" s="98">
        <v>0.017044350266627525</v>
      </c>
      <c r="E15" s="40">
        <v>0</v>
      </c>
      <c r="F15" s="98">
        <v>0</v>
      </c>
      <c r="G15" s="41">
        <v>0</v>
      </c>
      <c r="H15" s="186"/>
    </row>
    <row r="16" spans="1:8" ht="14.25">
      <c r="A16" s="20">
        <v>13</v>
      </c>
      <c r="B16" s="187" t="s">
        <v>102</v>
      </c>
      <c r="C16" s="39">
        <v>18.991150000000022</v>
      </c>
      <c r="D16" s="98">
        <v>0.025961404768978506</v>
      </c>
      <c r="E16" s="40">
        <v>0</v>
      </c>
      <c r="F16" s="98">
        <v>0</v>
      </c>
      <c r="G16" s="41">
        <v>0</v>
      </c>
      <c r="H16" s="187"/>
    </row>
    <row r="17" spans="1:8" ht="14.25">
      <c r="A17" s="20">
        <v>14</v>
      </c>
      <c r="B17" s="188" t="s">
        <v>92</v>
      </c>
      <c r="C17" s="39">
        <v>17.82405999999982</v>
      </c>
      <c r="D17" s="98">
        <v>0.011640686549498314</v>
      </c>
      <c r="E17" s="40">
        <v>0</v>
      </c>
      <c r="F17" s="98">
        <v>0</v>
      </c>
      <c r="G17" s="41">
        <v>0</v>
      </c>
      <c r="H17" s="28"/>
    </row>
    <row r="18" spans="1:8" ht="14.25">
      <c r="A18" s="20">
        <v>15</v>
      </c>
      <c r="B18" s="186" t="s">
        <v>88</v>
      </c>
      <c r="C18" s="39">
        <v>17.56098999999999</v>
      </c>
      <c r="D18" s="98">
        <v>0.010107151172955096</v>
      </c>
      <c r="E18" s="40">
        <v>0</v>
      </c>
      <c r="F18" s="98">
        <v>0</v>
      </c>
      <c r="G18" s="41">
        <v>0</v>
      </c>
      <c r="H18" s="188"/>
    </row>
    <row r="19" spans="1:8" ht="14.25">
      <c r="A19" s="20">
        <v>16</v>
      </c>
      <c r="B19" s="187" t="s">
        <v>91</v>
      </c>
      <c r="C19" s="39">
        <v>11.77162000000011</v>
      </c>
      <c r="D19" s="98">
        <v>0.0074568430462504595</v>
      </c>
      <c r="E19" s="40">
        <v>0</v>
      </c>
      <c r="F19" s="98">
        <v>0</v>
      </c>
      <c r="G19" s="41">
        <v>0</v>
      </c>
      <c r="H19" s="187"/>
    </row>
    <row r="20" spans="1:8" ht="14.25">
      <c r="A20" s="20">
        <v>17</v>
      </c>
      <c r="B20" s="186" t="s">
        <v>109</v>
      </c>
      <c r="C20" s="39">
        <v>11.518389999999986</v>
      </c>
      <c r="D20" s="98">
        <v>0.06408168842354918</v>
      </c>
      <c r="E20" s="40">
        <v>0</v>
      </c>
      <c r="F20" s="98">
        <v>0</v>
      </c>
      <c r="G20" s="41">
        <v>0</v>
      </c>
      <c r="H20" s="187"/>
    </row>
    <row r="21" spans="1:8" ht="13.5" customHeight="1">
      <c r="A21" s="20">
        <v>18</v>
      </c>
      <c r="B21" s="187" t="s">
        <v>99</v>
      </c>
      <c r="C21" s="39">
        <v>6.280359999999987</v>
      </c>
      <c r="D21" s="98">
        <v>0.006853605726282751</v>
      </c>
      <c r="E21" s="40">
        <v>0</v>
      </c>
      <c r="F21" s="98">
        <v>0</v>
      </c>
      <c r="G21" s="41">
        <v>0</v>
      </c>
      <c r="H21" s="186"/>
    </row>
    <row r="22" spans="1:8" ht="14.25">
      <c r="A22" s="20">
        <v>19</v>
      </c>
      <c r="B22" s="28" t="s">
        <v>107</v>
      </c>
      <c r="C22" s="39">
        <v>3.1495800000000163</v>
      </c>
      <c r="D22" s="98">
        <v>0.007501567679451463</v>
      </c>
      <c r="E22" s="40">
        <v>0</v>
      </c>
      <c r="F22" s="98">
        <v>0</v>
      </c>
      <c r="G22" s="41">
        <v>0</v>
      </c>
      <c r="H22" s="28"/>
    </row>
    <row r="23" spans="1:8" ht="14.25">
      <c r="A23" s="20">
        <v>20</v>
      </c>
      <c r="B23" s="187" t="s">
        <v>111</v>
      </c>
      <c r="C23" s="39">
        <v>-0.12</v>
      </c>
      <c r="D23" s="98">
        <v>-0.005275328169373203</v>
      </c>
      <c r="E23" s="40">
        <v>0</v>
      </c>
      <c r="F23" s="98">
        <v>0</v>
      </c>
      <c r="G23" s="41">
        <v>0</v>
      </c>
      <c r="H23" s="187"/>
    </row>
    <row r="24" spans="1:8" ht="14.25">
      <c r="A24" s="20">
        <v>21</v>
      </c>
      <c r="B24" s="57" t="s">
        <v>84</v>
      </c>
      <c r="C24" s="39">
        <v>-1.183410000000149</v>
      </c>
      <c r="D24" s="98">
        <v>-0.0004269611454209828</v>
      </c>
      <c r="E24" s="40">
        <v>0</v>
      </c>
      <c r="F24" s="98">
        <v>0</v>
      </c>
      <c r="G24" s="41">
        <v>0</v>
      </c>
      <c r="H24" s="110"/>
    </row>
    <row r="25" spans="1:8" ht="14.25">
      <c r="A25" s="20">
        <v>22</v>
      </c>
      <c r="B25" s="110" t="s">
        <v>96</v>
      </c>
      <c r="C25" s="39">
        <v>-6.256820000000065</v>
      </c>
      <c r="D25" s="98">
        <v>-0.005346787286548193</v>
      </c>
      <c r="E25" s="40">
        <v>0</v>
      </c>
      <c r="F25" s="98">
        <v>0</v>
      </c>
      <c r="G25" s="41">
        <v>0</v>
      </c>
      <c r="H25" s="110"/>
    </row>
    <row r="26" spans="1:8" ht="14.25">
      <c r="A26" s="20">
        <v>23</v>
      </c>
      <c r="B26" s="110" t="s">
        <v>74</v>
      </c>
      <c r="C26" s="39">
        <v>-51.39877000000142</v>
      </c>
      <c r="D26" s="98">
        <v>-0.005604734283608103</v>
      </c>
      <c r="E26" s="40">
        <v>0</v>
      </c>
      <c r="F26" s="98">
        <v>0</v>
      </c>
      <c r="G26" s="41">
        <v>0</v>
      </c>
      <c r="H26" s="186"/>
    </row>
    <row r="27" spans="1:8" ht="14.25">
      <c r="A27" s="20">
        <v>24</v>
      </c>
      <c r="B27" s="186" t="s">
        <v>101</v>
      </c>
      <c r="C27" s="39">
        <v>44.53618999999995</v>
      </c>
      <c r="D27" s="98">
        <v>0.06055680038028675</v>
      </c>
      <c r="E27" s="40">
        <v>-2</v>
      </c>
      <c r="F27" s="98">
        <v>-0.0015710919088766694</v>
      </c>
      <c r="G27" s="41">
        <v>-1.2209702278083667</v>
      </c>
      <c r="H27" s="187"/>
    </row>
    <row r="28" spans="1:8" ht="14.25">
      <c r="A28" s="20">
        <v>25</v>
      </c>
      <c r="B28" s="28" t="s">
        <v>81</v>
      </c>
      <c r="C28" s="39">
        <v>236.8896699999999</v>
      </c>
      <c r="D28" s="98">
        <v>0.057899777845313874</v>
      </c>
      <c r="E28" s="40">
        <v>-8</v>
      </c>
      <c r="F28" s="98">
        <v>-0.0013596193065941536</v>
      </c>
      <c r="G28" s="41">
        <v>-5.627196998988447</v>
      </c>
      <c r="H28" s="186"/>
    </row>
    <row r="29" spans="1:8" ht="14.25">
      <c r="A29" s="20">
        <v>26</v>
      </c>
      <c r="B29" s="186" t="s">
        <v>98</v>
      </c>
      <c r="C29" s="39">
        <v>-5.14630249999999</v>
      </c>
      <c r="D29" s="98">
        <v>-0.004829777308712934</v>
      </c>
      <c r="E29" s="40">
        <v>-27</v>
      </c>
      <c r="F29" s="98">
        <v>-0.009329647546648237</v>
      </c>
      <c r="G29" s="41">
        <v>-9.813523438368602</v>
      </c>
      <c r="H29" s="186"/>
    </row>
    <row r="30" spans="1:8" ht="14.25">
      <c r="A30" s="20">
        <v>27</v>
      </c>
      <c r="B30" s="186" t="s">
        <v>108</v>
      </c>
      <c r="C30" s="39">
        <v>-62.66053000000003</v>
      </c>
      <c r="D30" s="98">
        <v>-0.1670004159250634</v>
      </c>
      <c r="E30" s="40">
        <v>-235</v>
      </c>
      <c r="F30" s="98">
        <v>-0.03002811142346026</v>
      </c>
      <c r="G30" s="41">
        <v>-9.955686650443406</v>
      </c>
      <c r="H30" s="186"/>
    </row>
    <row r="31" spans="1:8" ht="14.25">
      <c r="A31" s="20">
        <v>28</v>
      </c>
      <c r="B31" s="189" t="s">
        <v>110</v>
      </c>
      <c r="C31" s="39">
        <v>-5.471440000000002</v>
      </c>
      <c r="D31" s="98">
        <v>-0.04682612285293049</v>
      </c>
      <c r="E31" s="40">
        <v>-11</v>
      </c>
      <c r="F31" s="98">
        <v>-0.08461538461538462</v>
      </c>
      <c r="G31" s="41">
        <v>-9.995463705128197</v>
      </c>
      <c r="H31" s="186"/>
    </row>
    <row r="32" spans="1:8" ht="14.25">
      <c r="A32" s="20">
        <v>29</v>
      </c>
      <c r="B32" s="186" t="s">
        <v>153</v>
      </c>
      <c r="C32" s="39">
        <v>1.4688300000000745</v>
      </c>
      <c r="D32" s="98">
        <v>0.002120824183844202</v>
      </c>
      <c r="E32" s="40">
        <v>-310</v>
      </c>
      <c r="F32" s="98">
        <v>-0.015138197089559527</v>
      </c>
      <c r="G32" s="41">
        <v>-10.554379614319002</v>
      </c>
      <c r="H32" s="186"/>
    </row>
    <row r="33" spans="1:8" ht="14.25">
      <c r="A33" s="20">
        <v>30</v>
      </c>
      <c r="B33" s="186" t="s">
        <v>90</v>
      </c>
      <c r="C33" s="39">
        <v>-42.079129999999886</v>
      </c>
      <c r="D33" s="98">
        <v>-0.025805574805030276</v>
      </c>
      <c r="E33" s="40">
        <v>-467</v>
      </c>
      <c r="F33" s="98">
        <v>-0.013675764320018742</v>
      </c>
      <c r="G33" s="41">
        <v>-21.978547861565183</v>
      </c>
      <c r="H33" s="187"/>
    </row>
    <row r="34" spans="1:8" ht="14.25">
      <c r="A34" s="20">
        <v>31</v>
      </c>
      <c r="B34" s="187" t="s">
        <v>93</v>
      </c>
      <c r="C34" s="39">
        <v>9.75438870000001</v>
      </c>
      <c r="D34" s="98">
        <v>0.006699764291099721</v>
      </c>
      <c r="E34" s="40">
        <v>-112</v>
      </c>
      <c r="F34" s="98">
        <v>-0.02689075630252101</v>
      </c>
      <c r="G34" s="41">
        <v>-40.038039680317766</v>
      </c>
      <c r="H34" s="28"/>
    </row>
    <row r="35" spans="1:8" ht="14.25">
      <c r="A35" s="20">
        <v>32</v>
      </c>
      <c r="B35" s="110" t="s">
        <v>89</v>
      </c>
      <c r="C35" s="39">
        <v>59.78164399999985</v>
      </c>
      <c r="D35" s="98">
        <v>0.034769246752068106</v>
      </c>
      <c r="E35" s="40">
        <v>-1583</v>
      </c>
      <c r="F35" s="98">
        <v>-0.027712129965162893</v>
      </c>
      <c r="G35" s="41">
        <v>-54.83447356587315</v>
      </c>
      <c r="H35" s="186"/>
    </row>
    <row r="36" spans="1:8" ht="14.25">
      <c r="A36" s="20">
        <v>33</v>
      </c>
      <c r="B36" s="87" t="s">
        <v>163</v>
      </c>
      <c r="C36" s="39">
        <v>116.85219000000042</v>
      </c>
      <c r="D36" s="98">
        <v>0.021626820815092405</v>
      </c>
      <c r="E36" s="40">
        <v>-106489</v>
      </c>
      <c r="F36" s="98">
        <v>-0.012028880881106572</v>
      </c>
      <c r="G36" s="41">
        <v>-62.911318886487265</v>
      </c>
      <c r="H36" s="186"/>
    </row>
    <row r="37" spans="1:8" ht="14.25">
      <c r="A37" s="20">
        <v>34</v>
      </c>
      <c r="B37" s="187" t="s">
        <v>95</v>
      </c>
      <c r="C37" s="39">
        <v>21.782159400000005</v>
      </c>
      <c r="D37" s="98">
        <v>0.015976148657411062</v>
      </c>
      <c r="E37" s="40">
        <v>-296</v>
      </c>
      <c r="F37" s="98">
        <v>-0.04620668123634093</v>
      </c>
      <c r="G37" s="41">
        <v>-63.35021963221245</v>
      </c>
      <c r="H37" s="189"/>
    </row>
    <row r="38" spans="1:8" ht="14.25">
      <c r="A38" s="20">
        <v>35</v>
      </c>
      <c r="B38" s="110" t="s">
        <v>80</v>
      </c>
      <c r="C38" s="39">
        <v>-367.58919999999966</v>
      </c>
      <c r="D38" s="98">
        <v>-0.08848753759645267</v>
      </c>
      <c r="E38" s="40">
        <v>-17886</v>
      </c>
      <c r="F38" s="98">
        <v>-0.0166230628035038</v>
      </c>
      <c r="G38" s="41">
        <v>-68.3883746134541</v>
      </c>
      <c r="H38" s="186"/>
    </row>
    <row r="39" spans="1:8" ht="14.25">
      <c r="A39" s="20">
        <v>36</v>
      </c>
      <c r="B39" s="186" t="s">
        <v>78</v>
      </c>
      <c r="C39" s="39">
        <v>-46.38748790000006</v>
      </c>
      <c r="D39" s="98">
        <v>-0.010471323562260324</v>
      </c>
      <c r="E39" s="40">
        <v>-245</v>
      </c>
      <c r="F39" s="98">
        <v>-0.020011435105774727</v>
      </c>
      <c r="G39" s="41">
        <v>-89.36425941455491</v>
      </c>
      <c r="H39" s="110"/>
    </row>
    <row r="40" spans="1:8" ht="14.25">
      <c r="A40" s="20">
        <v>37</v>
      </c>
      <c r="B40" s="110" t="s">
        <v>72</v>
      </c>
      <c r="C40" s="39">
        <v>-792.55</v>
      </c>
      <c r="D40" s="98">
        <v>-0.03321407931759591</v>
      </c>
      <c r="E40" s="40">
        <v>-637</v>
      </c>
      <c r="F40" s="98">
        <v>-0.01000471179519397</v>
      </c>
      <c r="G40" s="41">
        <v>-232.117259338574</v>
      </c>
      <c r="H40" s="110"/>
    </row>
    <row r="41" spans="1:8" ht="14.25">
      <c r="A41" s="20">
        <v>38</v>
      </c>
      <c r="B41" s="187" t="s">
        <v>71</v>
      </c>
      <c r="C41" s="39">
        <v>46.85808999999613</v>
      </c>
      <c r="D41" s="98">
        <v>0.0010551623098390705</v>
      </c>
      <c r="E41" s="40">
        <v>-338</v>
      </c>
      <c r="F41" s="98">
        <v>-0.011018026534537276</v>
      </c>
      <c r="G41" s="41">
        <v>-490.0555111400636</v>
      </c>
      <c r="H41" s="110"/>
    </row>
    <row r="42" spans="1:8" ht="14.25">
      <c r="A42" s="20">
        <v>39</v>
      </c>
      <c r="B42" s="186" t="s">
        <v>79</v>
      </c>
      <c r="C42" s="39">
        <v>-414.8929599999995</v>
      </c>
      <c r="D42" s="98">
        <v>-0.09874420797321519</v>
      </c>
      <c r="E42" s="40">
        <v>-612</v>
      </c>
      <c r="F42" s="98">
        <v>-0.11927499512765542</v>
      </c>
      <c r="G42" s="41">
        <v>-500.8039320678228</v>
      </c>
      <c r="H42" s="187"/>
    </row>
    <row r="43" spans="1:8" ht="14.25">
      <c r="A43" s="20">
        <v>40</v>
      </c>
      <c r="B43" s="87" t="s">
        <v>76</v>
      </c>
      <c r="C43" s="39">
        <v>-627.83142</v>
      </c>
      <c r="D43" s="98">
        <v>-0.12083557649691126</v>
      </c>
      <c r="E43" s="40">
        <v>-344</v>
      </c>
      <c r="F43" s="98">
        <v>-0.13000755857898716</v>
      </c>
      <c r="G43" s="41">
        <v>-680.2790422206757</v>
      </c>
      <c r="H43" s="110"/>
    </row>
    <row r="44" spans="1:8" ht="14.25">
      <c r="A44" s="20">
        <v>41</v>
      </c>
      <c r="B44" s="110" t="s">
        <v>77</v>
      </c>
      <c r="C44" s="39">
        <v>-1173.8941900000004</v>
      </c>
      <c r="D44" s="98">
        <v>-0.22917064501801906</v>
      </c>
      <c r="E44" s="40">
        <v>-77277</v>
      </c>
      <c r="F44" s="98">
        <v>-0.17091009620701095</v>
      </c>
      <c r="G44" s="41">
        <v>-805.1128649571361</v>
      </c>
      <c r="H44" s="186"/>
    </row>
    <row r="45" spans="1:8" ht="15.75" thickBot="1">
      <c r="A45" s="93"/>
      <c r="B45" s="94" t="s">
        <v>62</v>
      </c>
      <c r="C45" s="95">
        <f>SUM(C4:C44)</f>
        <v>-300.9831283000044</v>
      </c>
      <c r="D45" s="99">
        <v>-0.0018785785931875187</v>
      </c>
      <c r="E45" s="96">
        <f>SUM(E4:E44)</f>
        <v>-203953</v>
      </c>
      <c r="F45" s="99">
        <v>-0.018837386013324242</v>
      </c>
      <c r="G45" s="97">
        <f>SUM(G4:G44)</f>
        <v>-1391.731034588313</v>
      </c>
      <c r="H45" s="56"/>
    </row>
    <row r="46" spans="2:8" ht="14.25">
      <c r="B46" s="71"/>
      <c r="C46" s="72"/>
      <c r="D46" s="73"/>
      <c r="E46" s="74"/>
      <c r="F46" s="73"/>
      <c r="G46" s="72"/>
      <c r="H46" s="56"/>
    </row>
    <row r="65" spans="2:5" ht="15">
      <c r="B65" s="63"/>
      <c r="C65" s="64"/>
      <c r="D65" s="65"/>
      <c r="E65" s="66"/>
    </row>
    <row r="66" spans="2:5" ht="15">
      <c r="B66" s="63"/>
      <c r="C66" s="64"/>
      <c r="D66" s="65"/>
      <c r="E66" s="66"/>
    </row>
    <row r="67" spans="2:5" ht="15">
      <c r="B67" s="63"/>
      <c r="C67" s="64"/>
      <c r="D67" s="65"/>
      <c r="E67" s="66"/>
    </row>
    <row r="68" spans="2:5" ht="15">
      <c r="B68" s="63"/>
      <c r="C68" s="64"/>
      <c r="D68" s="65"/>
      <c r="E68" s="66"/>
    </row>
    <row r="69" spans="2:5" ht="15">
      <c r="B69" s="63"/>
      <c r="C69" s="64"/>
      <c r="D69" s="65"/>
      <c r="E69" s="66"/>
    </row>
    <row r="70" spans="2:5" ht="15">
      <c r="B70" s="63"/>
      <c r="C70" s="64"/>
      <c r="D70" s="65"/>
      <c r="E70" s="66"/>
    </row>
    <row r="71" spans="2:5" ht="15.75" thickBot="1">
      <c r="B71" s="85"/>
      <c r="C71" s="85"/>
      <c r="D71" s="85"/>
      <c r="E71" s="85"/>
    </row>
    <row r="74" ht="14.25" customHeight="1"/>
    <row r="75" ht="14.25">
      <c r="F75" s="56"/>
    </row>
    <row r="77" ht="14.25">
      <c r="F77"/>
    </row>
    <row r="78" ht="14.25">
      <c r="F78"/>
    </row>
    <row r="79" spans="2:6" ht="30.75" thickBot="1">
      <c r="B79" s="43" t="s">
        <v>143</v>
      </c>
      <c r="C79" s="36" t="s">
        <v>164</v>
      </c>
      <c r="D79" s="36" t="s">
        <v>165</v>
      </c>
      <c r="E79" s="37" t="s">
        <v>166</v>
      </c>
      <c r="F79"/>
    </row>
    <row r="80" spans="2:5" ht="14.25">
      <c r="B80" s="38" t="str">
        <f aca="true" t="shared" si="0" ref="B80:D84">B4</f>
        <v>"Raiffeisen Money Market"</v>
      </c>
      <c r="C80" s="39">
        <f t="shared" si="0"/>
        <v>1778.3285099999998</v>
      </c>
      <c r="D80" s="98">
        <f t="shared" si="0"/>
        <v>0.14745339967889767</v>
      </c>
      <c r="E80" s="41">
        <f>G4</f>
        <v>1642.4216862405879</v>
      </c>
    </row>
    <row r="81" spans="2:5" ht="14.25">
      <c r="B81" s="38" t="str">
        <f t="shared" si="0"/>
        <v>"Argentum"</v>
      </c>
      <c r="C81" s="39">
        <f t="shared" si="0"/>
        <v>168.78543999999994</v>
      </c>
      <c r="D81" s="98">
        <f t="shared" si="0"/>
        <v>0.0826573621577301</v>
      </c>
      <c r="E81" s="41">
        <f>G5</f>
        <v>66.6364867450685</v>
      </c>
    </row>
    <row r="82" spans="2:5" ht="14.25">
      <c r="B82" s="38" t="str">
        <f t="shared" si="0"/>
        <v>"Altus-Deposit'</v>
      </c>
      <c r="C82" s="39">
        <f t="shared" si="0"/>
        <v>62.037510000000005</v>
      </c>
      <c r="D82" s="98">
        <f t="shared" si="0"/>
        <v>0.03406937112105548</v>
      </c>
      <c r="E82" s="41">
        <f>G6</f>
        <v>41.71134721989547</v>
      </c>
    </row>
    <row r="83" spans="2:5" ht="14.25">
      <c r="B83" s="38" t="str">
        <f t="shared" si="0"/>
        <v>"Nadbannia"</v>
      </c>
      <c r="C83" s="39">
        <f t="shared" si="0"/>
        <v>40.92230000000005</v>
      </c>
      <c r="D83" s="98">
        <f t="shared" si="0"/>
        <v>0.06110388201963446</v>
      </c>
      <c r="E83" s="41">
        <f>G7</f>
        <v>10.837410180549796</v>
      </c>
    </row>
    <row r="84" spans="2:5" ht="14.25">
      <c r="B84" s="134" t="str">
        <f t="shared" si="0"/>
        <v>"KINTO-Treasury"</v>
      </c>
      <c r="C84" s="135">
        <f t="shared" si="0"/>
        <v>14.214820000000064</v>
      </c>
      <c r="D84" s="136">
        <f t="shared" si="0"/>
        <v>0.009773075458379589</v>
      </c>
      <c r="E84" s="137">
        <f>G8</f>
        <v>3.0630990393784066</v>
      </c>
    </row>
    <row r="85" spans="2:5" ht="14.25">
      <c r="B85" s="130" t="str">
        <f aca="true" t="shared" si="1" ref="B85:D89">B40</f>
        <v>"KINTO-Classic"</v>
      </c>
      <c r="C85" s="131">
        <f t="shared" si="1"/>
        <v>-792.55</v>
      </c>
      <c r="D85" s="132">
        <f t="shared" si="1"/>
        <v>-0.03321407931759591</v>
      </c>
      <c r="E85" s="133">
        <f>G40</f>
        <v>-232.117259338574</v>
      </c>
    </row>
    <row r="86" spans="2:5" ht="14.25">
      <c r="B86" s="130" t="str">
        <f t="shared" si="1"/>
        <v>"OTP Classic"</v>
      </c>
      <c r="C86" s="39">
        <f t="shared" si="1"/>
        <v>46.85808999999613</v>
      </c>
      <c r="D86" s="98">
        <f t="shared" si="1"/>
        <v>0.0010551623098390705</v>
      </c>
      <c r="E86" s="41">
        <f>G41</f>
        <v>-490.0555111400636</v>
      </c>
    </row>
    <row r="87" spans="2:5" ht="14.25">
      <c r="B87" s="130" t="str">
        <f t="shared" si="1"/>
        <v>"VSE"</v>
      </c>
      <c r="C87" s="39">
        <f t="shared" si="1"/>
        <v>-414.8929599999995</v>
      </c>
      <c r="D87" s="98">
        <f t="shared" si="1"/>
        <v>-0.09874420797321519</v>
      </c>
      <c r="E87" s="41">
        <f>G42</f>
        <v>-500.8039320678228</v>
      </c>
    </row>
    <row r="88" spans="2:5" ht="14.25">
      <c r="B88" s="130" t="str">
        <f t="shared" si="1"/>
        <v>"SEB Bond Fund"</v>
      </c>
      <c r="C88" s="39">
        <f t="shared" si="1"/>
        <v>-627.83142</v>
      </c>
      <c r="D88" s="98">
        <f t="shared" si="1"/>
        <v>-0.12083557649691126</v>
      </c>
      <c r="E88" s="41">
        <f>G43</f>
        <v>-680.2790422206757</v>
      </c>
    </row>
    <row r="89" spans="2:5" ht="14.25">
      <c r="B89" s="130" t="str">
        <f t="shared" si="1"/>
        <v>"Citadele Ukrainian Bond Fund"</v>
      </c>
      <c r="C89" s="39">
        <f t="shared" si="1"/>
        <v>-1173.8941900000004</v>
      </c>
      <c r="D89" s="98">
        <f t="shared" si="1"/>
        <v>-0.22917064501801906</v>
      </c>
      <c r="E89" s="41">
        <f>G44</f>
        <v>-805.1128649571361</v>
      </c>
    </row>
    <row r="90" spans="2:5" ht="14.25">
      <c r="B90" s="144" t="s">
        <v>112</v>
      </c>
      <c r="C90" s="145">
        <f>C45-SUM(C80:C89)</f>
        <v>597.0387716999994</v>
      </c>
      <c r="D90" s="146"/>
      <c r="E90" s="145">
        <f>G45-SUM(E80:E89)</f>
        <v>-448.0324542895205</v>
      </c>
    </row>
    <row r="91" spans="2:5" ht="15">
      <c r="B91" s="142" t="s">
        <v>62</v>
      </c>
      <c r="C91" s="143">
        <f>SUM(C80:C90)</f>
        <v>-300.9831283000044</v>
      </c>
      <c r="D91" s="143"/>
      <c r="E91" s="143">
        <f>SUM(E80:E90)</f>
        <v>-1391.731034588313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131"/>
  <sheetViews>
    <sheetView zoomScale="80" zoomScaleNormal="80" workbookViewId="0" topLeftCell="A1">
      <selection activeCell="Q17" sqref="Q17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3</v>
      </c>
      <c r="B1" s="70" t="s">
        <v>27</v>
      </c>
      <c r="C1" s="9"/>
    </row>
    <row r="2" spans="1:17" ht="14.25">
      <c r="A2" s="186" t="s">
        <v>108</v>
      </c>
      <c r="B2" s="167">
        <v>-0.14121265380444548</v>
      </c>
      <c r="C2" s="9"/>
      <c r="Q2" s="110"/>
    </row>
    <row r="3" spans="1:17" ht="14.25">
      <c r="A3" s="110" t="s">
        <v>80</v>
      </c>
      <c r="B3" s="153">
        <v>-0.07307927619070065</v>
      </c>
      <c r="C3" s="9"/>
      <c r="Q3" s="187"/>
    </row>
    <row r="4" spans="1:17" ht="14.25">
      <c r="A4" s="110" t="s">
        <v>77</v>
      </c>
      <c r="B4" s="153">
        <v>-0.07027048399030522</v>
      </c>
      <c r="C4" s="9"/>
      <c r="Q4" s="186"/>
    </row>
    <row r="5" spans="1:17" ht="14.25">
      <c r="A5" s="110" t="s">
        <v>72</v>
      </c>
      <c r="B5" s="154">
        <v>-0.023443917156888316</v>
      </c>
      <c r="C5" s="9"/>
      <c r="Q5" s="110"/>
    </row>
    <row r="6" spans="1:17" ht="14.25">
      <c r="A6" s="186" t="s">
        <v>90</v>
      </c>
      <c r="B6" s="154">
        <v>-0.01229799496575723</v>
      </c>
      <c r="C6" s="9"/>
      <c r="Q6" s="28"/>
    </row>
    <row r="7" spans="1:17" ht="14.25">
      <c r="A7" s="110" t="s">
        <v>74</v>
      </c>
      <c r="B7" s="154">
        <v>-0.005604734283609303</v>
      </c>
      <c r="C7" s="9"/>
      <c r="Q7" s="189"/>
    </row>
    <row r="8" spans="1:17" ht="14.25">
      <c r="A8" s="110" t="s">
        <v>96</v>
      </c>
      <c r="B8" s="154">
        <v>-0.005346787286553245</v>
      </c>
      <c r="C8" s="9"/>
      <c r="Q8" s="186"/>
    </row>
    <row r="9" spans="1:17" ht="14.25">
      <c r="A9" s="187" t="s">
        <v>111</v>
      </c>
      <c r="B9" s="155">
        <v>-0.005275328169370153</v>
      </c>
      <c r="C9" s="9"/>
      <c r="Q9" s="186"/>
    </row>
    <row r="10" spans="1:17" ht="14.25">
      <c r="A10" s="57" t="s">
        <v>84</v>
      </c>
      <c r="B10" s="154">
        <v>-0.00042696114541851404</v>
      </c>
      <c r="C10" s="9"/>
      <c r="Q10" s="187"/>
    </row>
    <row r="11" spans="1:17" ht="14.25">
      <c r="A11" s="186" t="s">
        <v>98</v>
      </c>
      <c r="B11" s="154">
        <v>0.004542247809070643</v>
      </c>
      <c r="C11" s="9"/>
      <c r="Q11" s="110"/>
    </row>
    <row r="12" spans="1:17" ht="14.25">
      <c r="A12" s="187" t="s">
        <v>99</v>
      </c>
      <c r="B12" s="154">
        <v>0.006853605726281353</v>
      </c>
      <c r="C12" s="9"/>
      <c r="Q12" s="110"/>
    </row>
    <row r="13" spans="1:17" ht="14.25">
      <c r="A13" s="187" t="s">
        <v>91</v>
      </c>
      <c r="B13" s="154">
        <v>0.007456843046250938</v>
      </c>
      <c r="C13" s="9"/>
      <c r="Q13" s="110"/>
    </row>
    <row r="14" spans="1:17" ht="14.25">
      <c r="A14" s="28" t="s">
        <v>107</v>
      </c>
      <c r="B14" s="154">
        <v>0.00750156767944965</v>
      </c>
      <c r="C14" s="9"/>
      <c r="Q14" s="186"/>
    </row>
    <row r="15" spans="1:17" ht="14.25">
      <c r="A15" s="147" t="s">
        <v>94</v>
      </c>
      <c r="B15" s="154">
        <v>0.00764872817480633</v>
      </c>
      <c r="C15" s="9"/>
      <c r="Q15" s="186"/>
    </row>
    <row r="16" spans="1:17" ht="14.25">
      <c r="A16" s="186" t="s">
        <v>78</v>
      </c>
      <c r="B16" s="155">
        <v>0.009734921289155984</v>
      </c>
      <c r="C16" s="9"/>
      <c r="Q16" s="186"/>
    </row>
    <row r="17" spans="1:17" ht="14.25">
      <c r="A17" s="186" t="s">
        <v>88</v>
      </c>
      <c r="B17" s="154">
        <v>0.010107151172946915</v>
      </c>
      <c r="C17" s="9"/>
      <c r="Q17" s="186"/>
    </row>
    <row r="18" spans="1:17" ht="14.25">
      <c r="A18" s="110" t="s">
        <v>76</v>
      </c>
      <c r="B18" s="154">
        <v>0.010542599734649105</v>
      </c>
      <c r="C18" s="9"/>
      <c r="Q18" s="186"/>
    </row>
    <row r="19" spans="1:17" ht="14.25">
      <c r="A19" s="186" t="s">
        <v>154</v>
      </c>
      <c r="B19" s="155">
        <v>0.01086661784234555</v>
      </c>
      <c r="C19" s="9"/>
      <c r="Q19" s="28"/>
    </row>
    <row r="20" spans="1:17" ht="14.25">
      <c r="A20" s="186" t="s">
        <v>73</v>
      </c>
      <c r="B20" s="154">
        <v>0.011118249074802966</v>
      </c>
      <c r="C20" s="9"/>
      <c r="Q20" s="186"/>
    </row>
    <row r="21" spans="1:17" ht="14.25">
      <c r="A21" s="188" t="s">
        <v>92</v>
      </c>
      <c r="B21" s="154">
        <v>0.011640686549498458</v>
      </c>
      <c r="C21" s="9"/>
      <c r="Q21" s="187"/>
    </row>
    <row r="22" spans="1:17" ht="14.25">
      <c r="A22" s="147" t="s">
        <v>0</v>
      </c>
      <c r="B22" s="154">
        <v>0.012207693535690067</v>
      </c>
      <c r="C22" s="9"/>
      <c r="Q22" s="28"/>
    </row>
    <row r="23" spans="1:17" ht="14.25">
      <c r="A23" s="187" t="s">
        <v>97</v>
      </c>
      <c r="B23" s="154">
        <v>0.017044350266625097</v>
      </c>
      <c r="C23" s="9"/>
      <c r="Q23" s="110"/>
    </row>
    <row r="24" spans="1:17" ht="14.25">
      <c r="A24" s="186" t="s">
        <v>153</v>
      </c>
      <c r="B24" s="154">
        <v>0.017524307697148078</v>
      </c>
      <c r="C24" s="9"/>
      <c r="Q24" s="28"/>
    </row>
    <row r="25" spans="1:17" ht="14.25">
      <c r="A25" s="28" t="s">
        <v>85</v>
      </c>
      <c r="B25" s="154">
        <v>0.021615852548253267</v>
      </c>
      <c r="C25" s="9"/>
      <c r="Q25" s="187"/>
    </row>
    <row r="26" spans="1:17" ht="14.25">
      <c r="A26" s="186" t="s">
        <v>79</v>
      </c>
      <c r="B26" s="154">
        <v>0.02331123454070183</v>
      </c>
      <c r="C26" s="9"/>
      <c r="Q26" s="147"/>
    </row>
    <row r="27" spans="1:17" ht="14.25">
      <c r="A27" s="187" t="s">
        <v>102</v>
      </c>
      <c r="B27" s="154">
        <v>0.025961404768980678</v>
      </c>
      <c r="C27" s="9"/>
      <c r="Q27" s="110"/>
    </row>
    <row r="28" spans="1:17" ht="14.25">
      <c r="A28" s="186" t="s">
        <v>100</v>
      </c>
      <c r="B28" s="154">
        <v>0.028867564350114172</v>
      </c>
      <c r="C28" s="9"/>
      <c r="Q28" s="187"/>
    </row>
    <row r="29" spans="1:17" ht="14.25">
      <c r="A29" s="186" t="s">
        <v>82</v>
      </c>
      <c r="B29" s="154">
        <v>0.03290207457475991</v>
      </c>
      <c r="C29" s="9"/>
      <c r="Q29" s="186"/>
    </row>
    <row r="30" spans="1:17" ht="14.25">
      <c r="A30" s="28" t="s">
        <v>75</v>
      </c>
      <c r="B30" s="154">
        <v>0.034065471191318863</v>
      </c>
      <c r="C30" s="9"/>
      <c r="Q30" s="186"/>
    </row>
    <row r="31" spans="1:17" ht="14.25">
      <c r="A31" s="187" t="s">
        <v>93</v>
      </c>
      <c r="B31" s="154">
        <v>0.03451875605044452</v>
      </c>
      <c r="C31" s="9"/>
      <c r="Q31" s="187"/>
    </row>
    <row r="32" spans="1:17" ht="14.25">
      <c r="A32" s="189" t="s">
        <v>110</v>
      </c>
      <c r="B32" s="154">
        <v>0.04128238679932772</v>
      </c>
      <c r="C32" s="9"/>
      <c r="Q32" s="186"/>
    </row>
    <row r="33" spans="1:17" ht="14.25">
      <c r="A33" s="186" t="s">
        <v>104</v>
      </c>
      <c r="B33" s="154">
        <v>0.04463486306251263</v>
      </c>
      <c r="C33" s="9"/>
      <c r="Q33" s="187"/>
    </row>
    <row r="34" spans="1:17" ht="14.25">
      <c r="A34" s="186" t="s">
        <v>86</v>
      </c>
      <c r="B34" s="154">
        <v>0.04897767890008575</v>
      </c>
      <c r="C34" s="9"/>
      <c r="Q34" s="187"/>
    </row>
    <row r="35" spans="1:17" ht="14.25">
      <c r="A35" s="188" t="s">
        <v>106</v>
      </c>
      <c r="B35" s="154">
        <v>0.05410458029904208</v>
      </c>
      <c r="C35" s="9"/>
      <c r="Q35" s="187"/>
    </row>
    <row r="36" spans="1:17" ht="14.25">
      <c r="A36" s="28" t="s">
        <v>81</v>
      </c>
      <c r="B36" s="154">
        <v>0.05934007706631017</v>
      </c>
      <c r="C36" s="9"/>
      <c r="Q36" s="186"/>
    </row>
    <row r="37" spans="1:17" ht="14.25">
      <c r="A37" s="186" t="s">
        <v>101</v>
      </c>
      <c r="B37" s="154">
        <v>0.06222565451148743</v>
      </c>
      <c r="C37" s="9"/>
      <c r="Q37" s="188"/>
    </row>
    <row r="38" spans="1:17" ht="14.25">
      <c r="A38" s="186" t="s">
        <v>109</v>
      </c>
      <c r="B38" s="154">
        <v>0.06408168842355222</v>
      </c>
      <c r="C38" s="9"/>
      <c r="Q38" s="186"/>
    </row>
    <row r="39" spans="1:17" ht="14.25">
      <c r="A39" s="110" t="s">
        <v>89</v>
      </c>
      <c r="B39" s="154">
        <v>0.06426221970145285</v>
      </c>
      <c r="C39" s="9"/>
      <c r="Q39" s="188"/>
    </row>
    <row r="40" spans="1:17" ht="14.25">
      <c r="A40" s="187" t="s">
        <v>95</v>
      </c>
      <c r="B40" s="154">
        <v>0.06519528777404116</v>
      </c>
      <c r="C40" s="9"/>
      <c r="Q40" s="186"/>
    </row>
    <row r="41" spans="1:17" ht="14.25">
      <c r="A41" s="186" t="s">
        <v>83</v>
      </c>
      <c r="B41" s="154">
        <v>0.08143313637890048</v>
      </c>
      <c r="C41" s="9"/>
      <c r="Q41" s="186"/>
    </row>
    <row r="42" spans="1:17" ht="14.25">
      <c r="A42" s="187" t="s">
        <v>105</v>
      </c>
      <c r="B42" s="153">
        <v>0.22780313554569842</v>
      </c>
      <c r="C42" s="9"/>
      <c r="Q42" s="57"/>
    </row>
    <row r="43" spans="1:17" ht="14.25">
      <c r="A43" s="28" t="s">
        <v>167</v>
      </c>
      <c r="B43" s="153">
        <v>0.0201</v>
      </c>
      <c r="C43" s="9"/>
      <c r="Q43" s="28"/>
    </row>
    <row r="44" spans="1:17" ht="14.25">
      <c r="A44" s="28" t="s">
        <v>49</v>
      </c>
      <c r="B44" s="153">
        <v>0.0591</v>
      </c>
      <c r="C44" s="9"/>
      <c r="Q44" s="28"/>
    </row>
    <row r="45" spans="1:17" ht="14.25">
      <c r="A45" s="28" t="s">
        <v>48</v>
      </c>
      <c r="B45" s="153">
        <v>0.0809</v>
      </c>
      <c r="C45" s="61"/>
      <c r="Q45" s="28"/>
    </row>
    <row r="46" spans="1:17" ht="14.25">
      <c r="A46" s="28" t="s">
        <v>168</v>
      </c>
      <c r="B46" s="153">
        <v>-0.0269</v>
      </c>
      <c r="C46" s="8"/>
      <c r="Q46" s="28"/>
    </row>
    <row r="47" spans="1:17" ht="14.25">
      <c r="A47" s="28" t="s">
        <v>169</v>
      </c>
      <c r="B47" s="153">
        <v>0.0069</v>
      </c>
      <c r="C47" s="80"/>
      <c r="Q47" s="28"/>
    </row>
    <row r="48" spans="1:17" ht="14.25">
      <c r="A48" s="28" t="s">
        <v>170</v>
      </c>
      <c r="B48" s="153">
        <v>0.0153</v>
      </c>
      <c r="C48" s="9"/>
      <c r="Q48" s="91"/>
    </row>
    <row r="49" spans="1:17" ht="15" thickBot="1">
      <c r="A49" s="190" t="s">
        <v>171</v>
      </c>
      <c r="B49" s="156">
        <v>-0.0326</v>
      </c>
      <c r="C49" s="9"/>
      <c r="Q49" s="191"/>
    </row>
    <row r="50" spans="2:3" ht="12.75">
      <c r="B50" s="9"/>
      <c r="C50" s="9"/>
    </row>
    <row r="51" ht="12.75">
      <c r="C51" s="9"/>
    </row>
    <row r="52" spans="2:3" ht="12.75">
      <c r="B52" s="9"/>
      <c r="C52" s="9"/>
    </row>
    <row r="53" ht="12.75">
      <c r="C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6"/>
  <sheetViews>
    <sheetView zoomScale="85" zoomScaleNormal="85" workbookViewId="0" topLeftCell="A1">
      <selection activeCell="E28" sqref="E28"/>
    </sheetView>
  </sheetViews>
  <sheetFormatPr defaultColWidth="9.00390625" defaultRowHeight="12.75"/>
  <cols>
    <col min="1" max="1" width="4.75390625" style="32" customWidth="1"/>
    <col min="2" max="2" width="48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192" t="s">
        <v>172</v>
      </c>
      <c r="B1" s="192"/>
      <c r="C1" s="192"/>
      <c r="D1" s="192"/>
      <c r="E1" s="192"/>
      <c r="F1" s="192"/>
      <c r="G1" s="192"/>
      <c r="H1" s="192"/>
      <c r="I1" s="192"/>
      <c r="J1" s="192"/>
      <c r="K1" s="12"/>
      <c r="L1" s="13"/>
      <c r="M1" s="13"/>
    </row>
    <row r="2" spans="1:10" ht="45.75" thickBot="1">
      <c r="A2" s="14" t="s">
        <v>156</v>
      </c>
      <c r="B2" s="14" t="s">
        <v>143</v>
      </c>
      <c r="C2" s="45" t="s">
        <v>173</v>
      </c>
      <c r="D2" s="45" t="s">
        <v>174</v>
      </c>
      <c r="E2" s="45" t="s">
        <v>65</v>
      </c>
      <c r="F2" s="45" t="s">
        <v>66</v>
      </c>
      <c r="G2" s="45" t="s">
        <v>67</v>
      </c>
      <c r="H2" s="45" t="s">
        <v>68</v>
      </c>
      <c r="I2" s="16" t="s">
        <v>69</v>
      </c>
      <c r="J2" s="17" t="s">
        <v>70</v>
      </c>
    </row>
    <row r="3" spans="1:10" ht="14.25">
      <c r="A3" s="20">
        <v>1</v>
      </c>
      <c r="B3" s="110" t="s">
        <v>179</v>
      </c>
      <c r="C3" s="111" t="s">
        <v>176</v>
      </c>
      <c r="D3" s="112" t="s">
        <v>177</v>
      </c>
      <c r="E3" s="113">
        <v>12599335.56</v>
      </c>
      <c r="F3" s="114">
        <v>42468</v>
      </c>
      <c r="G3" s="113">
        <v>296.67833568804747</v>
      </c>
      <c r="H3" s="55">
        <v>100</v>
      </c>
      <c r="I3" s="110" t="s">
        <v>180</v>
      </c>
      <c r="J3" s="115" t="s">
        <v>17</v>
      </c>
    </row>
    <row r="4" spans="1:10" ht="14.25" customHeight="1">
      <c r="A4" s="20">
        <v>2</v>
      </c>
      <c r="B4" s="110" t="s">
        <v>175</v>
      </c>
      <c r="C4" s="111" t="s">
        <v>176</v>
      </c>
      <c r="D4" s="112" t="s">
        <v>177</v>
      </c>
      <c r="E4" s="113">
        <v>11710695.7</v>
      </c>
      <c r="F4" s="114">
        <v>16438273</v>
      </c>
      <c r="G4" s="113">
        <v>0.7124042592552149</v>
      </c>
      <c r="H4" s="86">
        <v>0.5</v>
      </c>
      <c r="I4" s="110" t="s">
        <v>178</v>
      </c>
      <c r="J4" s="115" t="s">
        <v>34</v>
      </c>
    </row>
    <row r="5" spans="1:10" ht="14.25">
      <c r="A5" s="20">
        <v>3</v>
      </c>
      <c r="B5" s="110" t="s">
        <v>181</v>
      </c>
      <c r="C5" s="111" t="s">
        <v>176</v>
      </c>
      <c r="D5" s="112" t="s">
        <v>177</v>
      </c>
      <c r="E5" s="113">
        <v>3087804.58</v>
      </c>
      <c r="F5" s="114">
        <v>52240</v>
      </c>
      <c r="G5" s="113">
        <v>59.10805091883614</v>
      </c>
      <c r="H5" s="55">
        <v>100</v>
      </c>
      <c r="I5" s="110" t="s">
        <v>126</v>
      </c>
      <c r="J5" s="115" t="s">
        <v>7</v>
      </c>
    </row>
    <row r="6" spans="1:10" ht="14.25">
      <c r="A6" s="20">
        <v>4</v>
      </c>
      <c r="B6" s="110" t="s">
        <v>182</v>
      </c>
      <c r="C6" s="111" t="s">
        <v>176</v>
      </c>
      <c r="D6" s="112" t="s">
        <v>177</v>
      </c>
      <c r="E6" s="113">
        <v>2689272.62</v>
      </c>
      <c r="F6" s="114">
        <v>1803</v>
      </c>
      <c r="G6" s="113">
        <v>1491.5544204104272</v>
      </c>
      <c r="H6" s="55">
        <v>1000</v>
      </c>
      <c r="I6" s="110" t="s">
        <v>183</v>
      </c>
      <c r="J6" s="115" t="s">
        <v>37</v>
      </c>
    </row>
    <row r="7" spans="1:10" s="46" customFormat="1" ht="14.25" collapsed="1">
      <c r="A7" s="20">
        <v>5</v>
      </c>
      <c r="B7" s="110" t="s">
        <v>184</v>
      </c>
      <c r="C7" s="111" t="s">
        <v>176</v>
      </c>
      <c r="D7" s="112" t="s">
        <v>177</v>
      </c>
      <c r="E7" s="113">
        <v>2205725.87</v>
      </c>
      <c r="F7" s="114">
        <v>52550</v>
      </c>
      <c r="G7" s="113">
        <v>41.97385099904853</v>
      </c>
      <c r="H7" s="55">
        <v>100</v>
      </c>
      <c r="I7" s="110" t="s">
        <v>180</v>
      </c>
      <c r="J7" s="115" t="s">
        <v>8</v>
      </c>
    </row>
    <row r="8" spans="1:10" s="46" customFormat="1" ht="14.25">
      <c r="A8" s="20">
        <v>6</v>
      </c>
      <c r="B8" s="110" t="s">
        <v>185</v>
      </c>
      <c r="C8" s="111" t="s">
        <v>176</v>
      </c>
      <c r="D8" s="112" t="s">
        <v>177</v>
      </c>
      <c r="E8" s="113">
        <v>1455730.29</v>
      </c>
      <c r="F8" s="114">
        <v>1554</v>
      </c>
      <c r="G8" s="113">
        <v>936.7633783783784</v>
      </c>
      <c r="H8" s="55">
        <v>1000</v>
      </c>
      <c r="I8" s="110" t="s">
        <v>113</v>
      </c>
      <c r="J8" s="115" t="s">
        <v>13</v>
      </c>
    </row>
    <row r="9" spans="1:10" s="46" customFormat="1" ht="14.25">
      <c r="A9" s="20">
        <v>7</v>
      </c>
      <c r="B9" s="110" t="s">
        <v>186</v>
      </c>
      <c r="C9" s="111" t="s">
        <v>176</v>
      </c>
      <c r="D9" s="112" t="s">
        <v>177</v>
      </c>
      <c r="E9" s="113">
        <v>1080232.1</v>
      </c>
      <c r="F9" s="114">
        <v>956</v>
      </c>
      <c r="G9" s="113">
        <v>1129.9498953974896</v>
      </c>
      <c r="H9" s="55">
        <v>1000</v>
      </c>
      <c r="I9" s="110" t="s">
        <v>187</v>
      </c>
      <c r="J9" s="115" t="s">
        <v>31</v>
      </c>
    </row>
    <row r="10" spans="1:10" s="46" customFormat="1" ht="28.5">
      <c r="A10" s="20">
        <v>8</v>
      </c>
      <c r="B10" s="110" t="s">
        <v>188</v>
      </c>
      <c r="C10" s="111" t="s">
        <v>176</v>
      </c>
      <c r="D10" s="112" t="s">
        <v>177</v>
      </c>
      <c r="E10" s="113">
        <v>727633.22</v>
      </c>
      <c r="F10" s="114">
        <v>933</v>
      </c>
      <c r="G10" s="113">
        <v>779.885551982851</v>
      </c>
      <c r="H10" s="55">
        <v>1000</v>
      </c>
      <c r="I10" s="110" t="s">
        <v>189</v>
      </c>
      <c r="J10" s="115" t="s">
        <v>9</v>
      </c>
    </row>
    <row r="11" spans="1:10" ht="14.25">
      <c r="A11" s="20">
        <v>9</v>
      </c>
      <c r="B11" s="110" t="s">
        <v>190</v>
      </c>
      <c r="C11" s="111" t="s">
        <v>176</v>
      </c>
      <c r="D11" s="112" t="s">
        <v>177</v>
      </c>
      <c r="E11" s="113">
        <v>677076.6</v>
      </c>
      <c r="F11" s="114">
        <v>684</v>
      </c>
      <c r="G11" s="113">
        <v>989.8780701754386</v>
      </c>
      <c r="H11" s="55">
        <v>1000</v>
      </c>
      <c r="I11" s="110" t="s">
        <v>191</v>
      </c>
      <c r="J11" s="115" t="s">
        <v>12</v>
      </c>
    </row>
    <row r="12" spans="1:10" ht="15.75" thickBot="1">
      <c r="A12" s="193" t="s">
        <v>62</v>
      </c>
      <c r="B12" s="194"/>
      <c r="C12" s="116" t="s">
        <v>15</v>
      </c>
      <c r="D12" s="116" t="s">
        <v>15</v>
      </c>
      <c r="E12" s="100">
        <f>SUM(E3:E11)</f>
        <v>36233506.54</v>
      </c>
      <c r="F12" s="101">
        <f>SUM(F3:F11)</f>
        <v>16591461</v>
      </c>
      <c r="G12" s="116" t="s">
        <v>15</v>
      </c>
      <c r="H12" s="116" t="s">
        <v>15</v>
      </c>
      <c r="I12" s="116" t="s">
        <v>15</v>
      </c>
      <c r="J12" s="117" t="s">
        <v>15</v>
      </c>
    </row>
    <row r="15" spans="2:9" ht="14.25">
      <c r="B15" s="110"/>
      <c r="C15" s="111"/>
      <c r="D15" s="112"/>
      <c r="E15" s="113"/>
      <c r="F15" s="114"/>
      <c r="G15" s="113"/>
      <c r="H15" s="55"/>
      <c r="I15" s="110"/>
    </row>
    <row r="16" spans="2:9" ht="14.25">
      <c r="B16" s="110"/>
      <c r="C16" s="111"/>
      <c r="D16" s="112"/>
      <c r="E16" s="113"/>
      <c r="F16" s="114"/>
      <c r="G16" s="113"/>
      <c r="H16" s="55"/>
      <c r="I16" s="110"/>
    </row>
    <row r="17" spans="2:9" ht="14.25">
      <c r="B17" s="110"/>
      <c r="C17" s="111"/>
      <c r="D17" s="112"/>
      <c r="E17" s="113"/>
      <c r="F17" s="114"/>
      <c r="G17" s="113"/>
      <c r="H17" s="55"/>
      <c r="I17" s="110"/>
    </row>
    <row r="18" spans="2:9" ht="14.25">
      <c r="B18" s="110"/>
      <c r="C18" s="111"/>
      <c r="D18" s="112"/>
      <c r="E18" s="113"/>
      <c r="F18" s="114"/>
      <c r="G18" s="113"/>
      <c r="H18" s="55"/>
      <c r="I18" s="110"/>
    </row>
    <row r="19" spans="2:9" ht="14.25">
      <c r="B19" s="110"/>
      <c r="C19" s="111"/>
      <c r="D19" s="112"/>
      <c r="E19" s="113"/>
      <c r="F19" s="114"/>
      <c r="G19" s="113"/>
      <c r="H19" s="55"/>
      <c r="I19" s="110"/>
    </row>
    <row r="20" spans="2:9" ht="14.25">
      <c r="B20" s="110"/>
      <c r="C20" s="111"/>
      <c r="D20" s="112"/>
      <c r="E20" s="113"/>
      <c r="F20" s="114"/>
      <c r="G20" s="113"/>
      <c r="H20" s="55"/>
      <c r="I20" s="110"/>
    </row>
    <row r="21" spans="2:9" ht="14.25">
      <c r="B21" s="110"/>
      <c r="C21" s="111"/>
      <c r="D21" s="112"/>
      <c r="E21" s="113"/>
      <c r="F21" s="114"/>
      <c r="G21" s="113"/>
      <c r="H21" s="55"/>
      <c r="I21" s="110"/>
    </row>
    <row r="22" spans="2:9" ht="14.25">
      <c r="B22" s="110"/>
      <c r="C22" s="111"/>
      <c r="D22" s="112"/>
      <c r="E22" s="113"/>
      <c r="F22" s="114"/>
      <c r="G22" s="113"/>
      <c r="H22" s="55"/>
      <c r="I22" s="110"/>
    </row>
    <row r="23" spans="2:9" ht="14.25">
      <c r="B23" s="110"/>
      <c r="C23" s="111"/>
      <c r="D23" s="112"/>
      <c r="E23" s="113"/>
      <c r="F23" s="114"/>
      <c r="G23" s="113"/>
      <c r="H23" s="55"/>
      <c r="I23" s="110"/>
    </row>
    <row r="24" spans="2:9" ht="14.25">
      <c r="B24" s="110"/>
      <c r="C24" s="111"/>
      <c r="D24" s="112"/>
      <c r="E24" s="113"/>
      <c r="F24" s="114"/>
      <c r="G24" s="113"/>
      <c r="H24" s="55"/>
      <c r="I24" s="110"/>
    </row>
    <row r="25" spans="2:9" ht="14.25">
      <c r="B25" s="110"/>
      <c r="C25" s="111"/>
      <c r="D25" s="112"/>
      <c r="E25" s="113"/>
      <c r="F25" s="114"/>
      <c r="G25" s="113"/>
      <c r="H25" s="55"/>
      <c r="I25" s="110"/>
    </row>
    <row r="26" spans="2:9" ht="14.25">
      <c r="B26" s="110"/>
      <c r="C26" s="111"/>
      <c r="D26" s="112"/>
      <c r="E26" s="113"/>
      <c r="F26" s="114"/>
      <c r="G26" s="113"/>
      <c r="H26" s="55"/>
      <c r="I26" s="110"/>
    </row>
  </sheetData>
  <mergeCells count="2">
    <mergeCell ref="A1:J1"/>
    <mergeCell ref="A12:B12"/>
  </mergeCells>
  <hyperlinks>
    <hyperlink ref="J5" r:id="rId1" display="http://am.concorde.ua/"/>
    <hyperlink ref="J6" r:id="rId2" display="http://www.dragon-am.com/"/>
    <hyperlink ref="J7" r:id="rId3" display="http://otpcapital.com.ua/"/>
    <hyperlink ref="J11" r:id="rId4" display="http://www.art-capital.com.ua/"/>
    <hyperlink ref="J3" r:id="rId5" display="http://dragon-am.com/"/>
    <hyperlink ref="J12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D24" sqref="D2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0" customFormat="1" ht="16.5" thickBot="1">
      <c r="A1" s="208" t="s">
        <v>192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ht="15.75" customHeight="1" thickBot="1">
      <c r="A2" s="197" t="s">
        <v>63</v>
      </c>
      <c r="B2" s="103"/>
      <c r="C2" s="104"/>
      <c r="D2" s="105"/>
      <c r="E2" s="198" t="s">
        <v>142</v>
      </c>
      <c r="F2" s="198"/>
      <c r="G2" s="198"/>
      <c r="H2" s="198"/>
      <c r="I2" s="198"/>
      <c r="J2" s="198"/>
      <c r="K2" s="198"/>
    </row>
    <row r="3" spans="1:11" ht="75.75" thickBot="1">
      <c r="A3" s="178"/>
      <c r="B3" s="177" t="s">
        <v>143</v>
      </c>
      <c r="C3" s="27" t="s">
        <v>144</v>
      </c>
      <c r="D3" s="27" t="s">
        <v>145</v>
      </c>
      <c r="E3" s="16" t="s">
        <v>146</v>
      </c>
      <c r="F3" s="16" t="s">
        <v>147</v>
      </c>
      <c r="G3" s="16" t="s">
        <v>148</v>
      </c>
      <c r="H3" s="16" t="s">
        <v>149</v>
      </c>
      <c r="I3" s="16" t="s">
        <v>152</v>
      </c>
      <c r="J3" s="17" t="s">
        <v>150</v>
      </c>
      <c r="K3" s="17" t="s">
        <v>151</v>
      </c>
    </row>
    <row r="4" spans="1:11" ht="14.25" collapsed="1">
      <c r="A4" s="20">
        <v>1</v>
      </c>
      <c r="B4" s="110" t="s">
        <v>190</v>
      </c>
      <c r="C4" s="106">
        <v>38441</v>
      </c>
      <c r="D4" s="106">
        <v>38625</v>
      </c>
      <c r="E4" s="102">
        <v>0.19393477103142276</v>
      </c>
      <c r="F4" s="102">
        <v>0.01737745655342371</v>
      </c>
      <c r="G4" s="102">
        <v>0.08699137631801968</v>
      </c>
      <c r="H4" s="102">
        <v>-0.07119537861370784</v>
      </c>
      <c r="I4" s="102">
        <v>0.026650686490802267</v>
      </c>
      <c r="J4" s="107">
        <v>-0.010121929824561393</v>
      </c>
      <c r="K4" s="128">
        <v>-0.0015447379188276988</v>
      </c>
    </row>
    <row r="5" spans="1:11" ht="14.25" collapsed="1">
      <c r="A5" s="20">
        <v>2</v>
      </c>
      <c r="B5" s="110" t="s">
        <v>179</v>
      </c>
      <c r="C5" s="106">
        <v>38862</v>
      </c>
      <c r="D5" s="106">
        <v>38958</v>
      </c>
      <c r="E5" s="102">
        <v>0.040655385547821554</v>
      </c>
      <c r="F5" s="102">
        <v>0.1960464610870698</v>
      </c>
      <c r="G5" s="102">
        <v>0.13634530872268225</v>
      </c>
      <c r="H5" s="102">
        <v>0.05360559687404809</v>
      </c>
      <c r="I5" s="102">
        <v>0.09488348003303315</v>
      </c>
      <c r="J5" s="107">
        <v>1.9667833568804776</v>
      </c>
      <c r="K5" s="127">
        <v>0.2114840589056739</v>
      </c>
    </row>
    <row r="6" spans="1:11" ht="14.25">
      <c r="A6" s="20">
        <v>3</v>
      </c>
      <c r="B6" s="110" t="s">
        <v>175</v>
      </c>
      <c r="C6" s="106">
        <v>38989</v>
      </c>
      <c r="D6" s="106">
        <v>39128</v>
      </c>
      <c r="E6" s="102">
        <v>-0.05199579636355711</v>
      </c>
      <c r="F6" s="102">
        <v>-0.03823747920629783</v>
      </c>
      <c r="G6" s="102">
        <v>-0.04220928120360712</v>
      </c>
      <c r="H6" s="102">
        <v>-0.05192501318365572</v>
      </c>
      <c r="I6" s="102" t="s">
        <v>139</v>
      </c>
      <c r="J6" s="107">
        <v>0.4248085185104229</v>
      </c>
      <c r="K6" s="127">
        <v>0.0704169750453707</v>
      </c>
    </row>
    <row r="7" spans="1:11" ht="14.25">
      <c r="A7" s="20">
        <v>4</v>
      </c>
      <c r="B7" s="110" t="s">
        <v>186</v>
      </c>
      <c r="C7" s="106">
        <v>39100</v>
      </c>
      <c r="D7" s="106">
        <v>39268</v>
      </c>
      <c r="E7" s="102">
        <v>0.05227234001701464</v>
      </c>
      <c r="F7" s="102">
        <v>0.05754201027893213</v>
      </c>
      <c r="G7" s="102">
        <v>0.05834798183000989</v>
      </c>
      <c r="H7" s="102">
        <v>-0.0507239902964397</v>
      </c>
      <c r="I7" s="102">
        <v>0.026146698634046617</v>
      </c>
      <c r="J7" s="107">
        <v>0.12994989539750335</v>
      </c>
      <c r="K7" s="127">
        <v>0.025675560477709247</v>
      </c>
    </row>
    <row r="8" spans="1:11" ht="14.25">
      <c r="A8" s="20">
        <v>5</v>
      </c>
      <c r="B8" s="110" t="s">
        <v>181</v>
      </c>
      <c r="C8" s="106">
        <v>39269</v>
      </c>
      <c r="D8" s="106">
        <v>39420</v>
      </c>
      <c r="E8" s="102">
        <v>-0.0017760563747054592</v>
      </c>
      <c r="F8" s="102">
        <v>-0.005604048040189991</v>
      </c>
      <c r="G8" s="102">
        <v>-0.012859454378116308</v>
      </c>
      <c r="H8" s="102">
        <v>-0.023154985993631416</v>
      </c>
      <c r="I8" s="102">
        <v>-0.0037765786449821537</v>
      </c>
      <c r="J8" s="107">
        <v>-0.40891949081162504</v>
      </c>
      <c r="K8" s="127">
        <v>-0.11257061727706785</v>
      </c>
    </row>
    <row r="9" spans="1:11" s="19" customFormat="1" ht="14.25">
      <c r="A9" s="20">
        <v>6</v>
      </c>
      <c r="B9" s="110" t="s">
        <v>185</v>
      </c>
      <c r="C9" s="106">
        <v>39412</v>
      </c>
      <c r="D9" s="106">
        <v>39589</v>
      </c>
      <c r="E9" s="102">
        <v>0.016770242190258244</v>
      </c>
      <c r="F9" s="102">
        <v>0.032298495514414105</v>
      </c>
      <c r="G9" s="102">
        <v>0.058994155631731715</v>
      </c>
      <c r="H9" s="102">
        <v>-0.00723322933858217</v>
      </c>
      <c r="I9" s="102">
        <v>0.029095654318733954</v>
      </c>
      <c r="J9" s="107">
        <v>-0.0632366216216389</v>
      </c>
      <c r="K9" s="126">
        <v>-0.01644428247505092</v>
      </c>
    </row>
    <row r="10" spans="1:11" s="19" customFormat="1" ht="28.5">
      <c r="A10" s="20">
        <v>7</v>
      </c>
      <c r="B10" s="110" t="s">
        <v>188</v>
      </c>
      <c r="C10" s="106">
        <v>39647</v>
      </c>
      <c r="D10" s="106">
        <v>39861</v>
      </c>
      <c r="E10" s="102">
        <v>0.2276359067648681</v>
      </c>
      <c r="F10" s="102">
        <v>0.22669167496606923</v>
      </c>
      <c r="G10" s="102">
        <v>0.24454622672682302</v>
      </c>
      <c r="H10" s="102">
        <v>-0.22532182955983027</v>
      </c>
      <c r="I10" s="102">
        <v>0.2215138384685844</v>
      </c>
      <c r="J10" s="107">
        <v>-0.22011444801714963</v>
      </c>
      <c r="K10" s="126">
        <v>-0.07487210834091096</v>
      </c>
    </row>
    <row r="11" spans="1:11" ht="14.25" collapsed="1">
      <c r="A11" s="20">
        <v>8</v>
      </c>
      <c r="B11" s="110" t="s">
        <v>184</v>
      </c>
      <c r="C11" s="106">
        <v>40253</v>
      </c>
      <c r="D11" s="106">
        <v>40445</v>
      </c>
      <c r="E11" s="102">
        <v>0.042239768618672624</v>
      </c>
      <c r="F11" s="102">
        <v>0.11266348283788563</v>
      </c>
      <c r="G11" s="102">
        <v>0.055502839411891935</v>
      </c>
      <c r="H11" s="102">
        <v>-0.23091799966200655</v>
      </c>
      <c r="I11" s="102">
        <v>0.05011266950921356</v>
      </c>
      <c r="J11" s="107">
        <v>-0.5802614900095149</v>
      </c>
      <c r="K11" s="129">
        <v>-0.41983435660012913</v>
      </c>
    </row>
    <row r="12" spans="1:11" ht="14.25">
      <c r="A12" s="20">
        <v>9</v>
      </c>
      <c r="B12" s="110" t="s">
        <v>182</v>
      </c>
      <c r="C12" s="106">
        <v>40716</v>
      </c>
      <c r="D12" s="106">
        <v>40995</v>
      </c>
      <c r="E12" s="102">
        <v>0.04548268817301371</v>
      </c>
      <c r="F12" s="102">
        <v>0.255662413210318</v>
      </c>
      <c r="G12" s="102" t="s">
        <v>139</v>
      </c>
      <c r="H12" s="102" t="s">
        <v>139</v>
      </c>
      <c r="I12" s="102">
        <v>0.2364922808885681</v>
      </c>
      <c r="J12" s="107">
        <v>0.4915544204104254</v>
      </c>
      <c r="K12" s="129" t="s">
        <v>35</v>
      </c>
    </row>
    <row r="13" spans="1:11" ht="15.75" thickBot="1">
      <c r="A13" s="157"/>
      <c r="B13" s="163" t="s">
        <v>138</v>
      </c>
      <c r="C13" s="164" t="s">
        <v>15</v>
      </c>
      <c r="D13" s="164" t="s">
        <v>15</v>
      </c>
      <c r="E13" s="165">
        <f aca="true" t="shared" si="0" ref="E13:J13">AVERAGE(E4:E12)</f>
        <v>0.06280213884497879</v>
      </c>
      <c r="F13" s="165">
        <f t="shared" si="0"/>
        <v>0.09493782968906943</v>
      </c>
      <c r="G13" s="165">
        <f t="shared" si="0"/>
        <v>0.07320739413242938</v>
      </c>
      <c r="H13" s="165">
        <f t="shared" si="0"/>
        <v>-0.0758583537217257</v>
      </c>
      <c r="I13" s="165">
        <f t="shared" si="0"/>
        <v>0.08513984121224999</v>
      </c>
      <c r="J13" s="165">
        <f t="shared" si="0"/>
        <v>0.19227135676825993</v>
      </c>
      <c r="K13" s="164" t="s">
        <v>15</v>
      </c>
    </row>
    <row r="14" spans="1:11" ht="15" thickBot="1">
      <c r="A14" s="209" t="s">
        <v>140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2:9" ht="14.25">
      <c r="B15" s="30"/>
      <c r="C15" s="31"/>
      <c r="D15" s="31"/>
      <c r="E15" s="30"/>
      <c r="F15" s="30"/>
      <c r="G15" s="30"/>
      <c r="H15" s="30"/>
      <c r="I15" s="30"/>
    </row>
    <row r="16" spans="2:9" ht="14.25">
      <c r="B16" s="30"/>
      <c r="C16" s="31"/>
      <c r="D16" s="31"/>
      <c r="E16" s="30"/>
      <c r="F16" s="30"/>
      <c r="G16" s="30"/>
      <c r="H16" s="30"/>
      <c r="I16" s="30"/>
    </row>
    <row r="17" spans="2:9" ht="14.25">
      <c r="B17" s="30"/>
      <c r="C17" s="31"/>
      <c r="D17" s="31"/>
      <c r="E17" s="122"/>
      <c r="F17" s="30"/>
      <c r="G17" s="30"/>
      <c r="H17" s="30"/>
      <c r="I17" s="30"/>
    </row>
    <row r="18" spans="2:9" ht="14.25">
      <c r="B18" s="110"/>
      <c r="C18" s="31"/>
      <c r="D18" s="31"/>
      <c r="E18" s="30"/>
      <c r="F18" s="30"/>
      <c r="G18" s="30"/>
      <c r="H18" s="30"/>
      <c r="I18" s="30"/>
    </row>
    <row r="19" spans="2:9" ht="14.25">
      <c r="B19" s="110"/>
      <c r="C19" s="31"/>
      <c r="D19" s="31"/>
      <c r="E19" s="30"/>
      <c r="F19" s="30"/>
      <c r="G19" s="30"/>
      <c r="H19" s="30"/>
      <c r="I19" s="30"/>
    </row>
    <row r="20" spans="2:9" ht="14.25">
      <c r="B20" s="110"/>
      <c r="C20" s="31"/>
      <c r="D20" s="31"/>
      <c r="E20" s="30"/>
      <c r="F20" s="30"/>
      <c r="G20" s="30"/>
      <c r="H20" s="30"/>
      <c r="I20" s="30"/>
    </row>
    <row r="21" spans="2:9" ht="14.25">
      <c r="B21" s="110"/>
      <c r="C21" s="31"/>
      <c r="D21" s="31"/>
      <c r="E21" s="30"/>
      <c r="F21" s="30"/>
      <c r="G21" s="30"/>
      <c r="H21" s="30"/>
      <c r="I21" s="30"/>
    </row>
    <row r="22" spans="2:9" ht="14.25">
      <c r="B22" s="110"/>
      <c r="C22" s="31"/>
      <c r="D22" s="31"/>
      <c r="E22" s="30"/>
      <c r="F22" s="30"/>
      <c r="G22" s="30"/>
      <c r="H22" s="30"/>
      <c r="I22" s="30"/>
    </row>
    <row r="23" spans="2:9" ht="14.25">
      <c r="B23" s="110"/>
      <c r="C23" s="31"/>
      <c r="D23" s="31"/>
      <c r="E23" s="30"/>
      <c r="F23" s="30"/>
      <c r="G23" s="30"/>
      <c r="H23" s="30"/>
      <c r="I23" s="30"/>
    </row>
    <row r="24" ht="14.25">
      <c r="B24" s="110"/>
    </row>
    <row r="25" ht="14.25">
      <c r="B25" s="110"/>
    </row>
    <row r="26" ht="14.25">
      <c r="B26" s="110"/>
    </row>
    <row r="27" spans="2:3" ht="14.25">
      <c r="B27" s="110"/>
      <c r="C27" s="5"/>
    </row>
    <row r="28" spans="2:3" ht="14.25">
      <c r="B28" s="110"/>
      <c r="C28" s="5"/>
    </row>
    <row r="29" spans="2:3" ht="14.25">
      <c r="B29" s="110"/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K2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3">
      <selection activeCell="B8" sqref="B8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01" t="s">
        <v>193</v>
      </c>
      <c r="B1" s="201"/>
      <c r="C1" s="201"/>
      <c r="D1" s="201"/>
      <c r="E1" s="201"/>
      <c r="F1" s="201"/>
      <c r="G1" s="201"/>
    </row>
    <row r="2" spans="1:7" s="32" customFormat="1" ht="15.75" customHeight="1" thickBot="1">
      <c r="A2" s="197" t="s">
        <v>63</v>
      </c>
      <c r="B2" s="204" t="s">
        <v>143</v>
      </c>
      <c r="C2" s="202" t="s">
        <v>157</v>
      </c>
      <c r="D2" s="203"/>
      <c r="E2" s="202" t="s">
        <v>158</v>
      </c>
      <c r="F2" s="203"/>
      <c r="G2" s="206" t="s">
        <v>159</v>
      </c>
    </row>
    <row r="3" spans="1:7" s="32" customFormat="1" ht="15.75" thickBot="1">
      <c r="A3" s="178"/>
      <c r="B3" s="205"/>
      <c r="C3" s="36" t="s">
        <v>160</v>
      </c>
      <c r="D3" s="36" t="s">
        <v>161</v>
      </c>
      <c r="E3" s="36" t="s">
        <v>162</v>
      </c>
      <c r="F3" s="36" t="s">
        <v>161</v>
      </c>
      <c r="G3" s="207"/>
    </row>
    <row r="4" spans="1:8" s="32" customFormat="1" ht="14.25">
      <c r="A4" s="20">
        <v>1</v>
      </c>
      <c r="B4" s="110" t="s">
        <v>179</v>
      </c>
      <c r="C4" s="39">
        <v>496.7808800000008</v>
      </c>
      <c r="D4" s="102">
        <v>0.04104760466985974</v>
      </c>
      <c r="E4" s="40">
        <v>16</v>
      </c>
      <c r="F4" s="102">
        <v>0.00037689625930462643</v>
      </c>
      <c r="G4" s="41">
        <v>4.628852769246222</v>
      </c>
      <c r="H4" s="110"/>
    </row>
    <row r="5" spans="1:8" s="32" customFormat="1" ht="28.5">
      <c r="A5" s="20">
        <v>2</v>
      </c>
      <c r="B5" s="110" t="s">
        <v>188</v>
      </c>
      <c r="C5" s="39">
        <v>134.92228999999992</v>
      </c>
      <c r="D5" s="102">
        <v>0.2276359067648709</v>
      </c>
      <c r="E5" s="40">
        <v>0</v>
      </c>
      <c r="F5" s="102">
        <v>0</v>
      </c>
      <c r="G5" s="41">
        <v>0</v>
      </c>
      <c r="H5" s="110"/>
    </row>
    <row r="6" spans="1:8" s="32" customFormat="1" ht="14.25">
      <c r="A6" s="20">
        <v>3</v>
      </c>
      <c r="B6" s="110" t="s">
        <v>190</v>
      </c>
      <c r="C6" s="39">
        <v>109.97978999999994</v>
      </c>
      <c r="D6" s="102">
        <v>0.19393477103142218</v>
      </c>
      <c r="E6" s="40">
        <v>0</v>
      </c>
      <c r="F6" s="102">
        <v>0</v>
      </c>
      <c r="G6" s="41">
        <v>0</v>
      </c>
      <c r="H6" s="110"/>
    </row>
    <row r="7" spans="1:8" s="32" customFormat="1" ht="14.25">
      <c r="A7" s="20">
        <v>4</v>
      </c>
      <c r="B7" s="110" t="s">
        <v>182</v>
      </c>
      <c r="C7" s="39">
        <v>116.99414000000013</v>
      </c>
      <c r="D7" s="102">
        <v>0.04548268817301622</v>
      </c>
      <c r="E7" s="40">
        <v>0</v>
      </c>
      <c r="F7" s="102">
        <v>0</v>
      </c>
      <c r="G7" s="41">
        <v>0</v>
      </c>
      <c r="H7" s="110"/>
    </row>
    <row r="8" spans="1:8" s="32" customFormat="1" ht="14.25">
      <c r="A8" s="20">
        <v>5</v>
      </c>
      <c r="B8" s="110" t="s">
        <v>175</v>
      </c>
      <c r="C8" s="39">
        <v>-642.3040600000005</v>
      </c>
      <c r="D8" s="102">
        <v>-0.05199579636355474</v>
      </c>
      <c r="E8" s="40">
        <v>0</v>
      </c>
      <c r="F8" s="102">
        <v>0</v>
      </c>
      <c r="G8" s="41">
        <v>0</v>
      </c>
      <c r="H8" s="110"/>
    </row>
    <row r="9" spans="1:8" s="32" customFormat="1" ht="14.25">
      <c r="A9" s="20">
        <v>6</v>
      </c>
      <c r="B9" s="110" t="s">
        <v>186</v>
      </c>
      <c r="C9" s="39">
        <v>53.66126000000012</v>
      </c>
      <c r="D9" s="102">
        <v>0.05227234001698326</v>
      </c>
      <c r="E9" s="40">
        <v>0</v>
      </c>
      <c r="F9" s="102">
        <v>0</v>
      </c>
      <c r="G9" s="41">
        <v>0</v>
      </c>
      <c r="H9" s="110"/>
    </row>
    <row r="10" spans="1:8" s="32" customFormat="1" ht="14.25">
      <c r="A10" s="20">
        <v>7</v>
      </c>
      <c r="B10" s="110" t="s">
        <v>181</v>
      </c>
      <c r="C10" s="39">
        <v>-94.90583000000008</v>
      </c>
      <c r="D10" s="102">
        <v>-0.02981918483749204</v>
      </c>
      <c r="E10" s="40">
        <v>-1510</v>
      </c>
      <c r="F10" s="102">
        <v>-0.028093023255813955</v>
      </c>
      <c r="G10" s="41">
        <v>-89.25534987997008</v>
      </c>
      <c r="H10" s="110"/>
    </row>
    <row r="11" spans="1:8" s="32" customFormat="1" ht="14.25">
      <c r="A11" s="20">
        <v>8</v>
      </c>
      <c r="B11" s="110" t="s">
        <v>184</v>
      </c>
      <c r="C11" s="39">
        <v>-81.76575000000001</v>
      </c>
      <c r="D11" s="102">
        <v>-0.03574472111071603</v>
      </c>
      <c r="E11" s="40">
        <v>-4250</v>
      </c>
      <c r="F11" s="102">
        <v>-0.07482394366197183</v>
      </c>
      <c r="G11" s="41">
        <v>-173.80973163782377</v>
      </c>
      <c r="H11" s="110"/>
    </row>
    <row r="12" spans="1:8" s="32" customFormat="1" ht="14.25">
      <c r="A12" s="20">
        <v>9</v>
      </c>
      <c r="B12" s="110" t="s">
        <v>185</v>
      </c>
      <c r="C12" s="39">
        <v>-305.8196699999999</v>
      </c>
      <c r="D12" s="102">
        <v>-0.17360828642067008</v>
      </c>
      <c r="E12" s="40">
        <v>-358</v>
      </c>
      <c r="F12" s="102">
        <v>-0.18723849372384938</v>
      </c>
      <c r="G12" s="41">
        <v>-332.2404182418891</v>
      </c>
      <c r="H12" s="110"/>
    </row>
    <row r="13" spans="1:8" s="32" customFormat="1" ht="15.75" thickBot="1">
      <c r="A13" s="118"/>
      <c r="B13" s="94" t="s">
        <v>62</v>
      </c>
      <c r="C13" s="119">
        <f>SUM(C4:C12)</f>
        <v>-212.4569499999996</v>
      </c>
      <c r="D13" s="99">
        <v>-0.005829368458273665</v>
      </c>
      <c r="E13" s="96">
        <f>SUM(E4:E12)</f>
        <v>-6102</v>
      </c>
      <c r="F13" s="99">
        <v>-0.00036764433429172704</v>
      </c>
      <c r="G13" s="97">
        <f>SUM(G4:G12)</f>
        <v>-590.6766469904367</v>
      </c>
      <c r="H13" s="110"/>
    </row>
    <row r="14" spans="4:8" s="32" customFormat="1" ht="14.25">
      <c r="D14" s="42"/>
      <c r="H14" s="110"/>
    </row>
    <row r="15" spans="4:8" s="32" customFormat="1" ht="14.25">
      <c r="D15" s="42"/>
      <c r="H15" s="110"/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/>
    <row r="36" s="32" customFormat="1" ht="14.25"/>
    <row r="37" spans="8:9" s="32" customFormat="1" ht="14.25">
      <c r="H37" s="23"/>
      <c r="I37" s="23"/>
    </row>
    <row r="40" spans="2:5" ht="30.75" thickBot="1">
      <c r="B40" s="43" t="s">
        <v>194</v>
      </c>
      <c r="C40" s="36" t="s">
        <v>164</v>
      </c>
      <c r="D40" s="36" t="s">
        <v>165</v>
      </c>
      <c r="E40" s="37" t="s">
        <v>166</v>
      </c>
    </row>
    <row r="41" spans="1:5" ht="14.25">
      <c r="A41" s="23">
        <v>1</v>
      </c>
      <c r="B41" s="38" t="str">
        <f aca="true" t="shared" si="0" ref="B41:D49">B4</f>
        <v>"Platinum"</v>
      </c>
      <c r="C41" s="123">
        <f t="shared" si="0"/>
        <v>496.7808800000008</v>
      </c>
      <c r="D41" s="102">
        <f t="shared" si="0"/>
        <v>0.04104760466985974</v>
      </c>
      <c r="E41" s="124">
        <f aca="true" t="shared" si="1" ref="E41:E49">G4</f>
        <v>4.628852769246222</v>
      </c>
    </row>
    <row r="42" spans="1:5" ht="14.25">
      <c r="A42" s="23">
        <v>2</v>
      </c>
      <c r="B42" s="38" t="str">
        <f t="shared" si="0"/>
        <v>"UNIVER.UA/Otaman: Fund of Perspective Equities"</v>
      </c>
      <c r="C42" s="123">
        <f t="shared" si="0"/>
        <v>134.92228999999992</v>
      </c>
      <c r="D42" s="102">
        <f t="shared" si="0"/>
        <v>0.2276359067648709</v>
      </c>
      <c r="E42" s="124">
        <f t="shared" si="1"/>
        <v>0</v>
      </c>
    </row>
    <row r="43" spans="1:5" ht="14.25">
      <c r="A43" s="23">
        <v>3</v>
      </c>
      <c r="B43" s="38" t="str">
        <f t="shared" si="0"/>
        <v>"Optimum"</v>
      </c>
      <c r="C43" s="123">
        <f t="shared" si="0"/>
        <v>109.97978999999994</v>
      </c>
      <c r="D43" s="102">
        <f t="shared" si="0"/>
        <v>0.19393477103142218</v>
      </c>
      <c r="E43" s="124">
        <f t="shared" si="1"/>
        <v>0</v>
      </c>
    </row>
    <row r="44" spans="1:5" ht="14.25">
      <c r="A44" s="23">
        <v>4</v>
      </c>
      <c r="B44" s="38" t="str">
        <f t="shared" si="0"/>
        <v>"Orion"</v>
      </c>
      <c r="C44" s="123">
        <f t="shared" si="0"/>
        <v>116.99414000000013</v>
      </c>
      <c r="D44" s="102">
        <f t="shared" si="0"/>
        <v>0.04548268817301622</v>
      </c>
      <c r="E44" s="124">
        <f t="shared" si="1"/>
        <v>0</v>
      </c>
    </row>
    <row r="45" spans="1:5" ht="14.25">
      <c r="A45" s="23">
        <v>5</v>
      </c>
      <c r="B45" s="38" t="str">
        <f t="shared" si="0"/>
        <v>"Absolute-Invest"</v>
      </c>
      <c r="C45" s="123">
        <f t="shared" si="0"/>
        <v>-642.3040600000005</v>
      </c>
      <c r="D45" s="102">
        <f t="shared" si="0"/>
        <v>-0.05199579636355474</v>
      </c>
      <c r="E45" s="124">
        <f t="shared" si="1"/>
        <v>0</v>
      </c>
    </row>
    <row r="46" spans="1:5" ht="14.25">
      <c r="A46" s="23">
        <v>6</v>
      </c>
      <c r="B46" s="38" t="str">
        <f t="shared" si="0"/>
        <v>"Balanced Fund "Parity"</v>
      </c>
      <c r="C46" s="123">
        <f t="shared" si="0"/>
        <v>53.66126000000012</v>
      </c>
      <c r="D46" s="102">
        <f t="shared" si="0"/>
        <v>0.05227234001698326</v>
      </c>
      <c r="E46" s="124">
        <f t="shared" si="1"/>
        <v>0</v>
      </c>
    </row>
    <row r="47" spans="1:5" ht="14.25">
      <c r="A47" s="23">
        <v>7</v>
      </c>
      <c r="B47" s="38" t="str">
        <f t="shared" si="0"/>
        <v>"Concorde Perspectiva"</v>
      </c>
      <c r="C47" s="123">
        <f t="shared" si="0"/>
        <v>-94.90583000000008</v>
      </c>
      <c r="D47" s="102">
        <f t="shared" si="0"/>
        <v>-0.02981918483749204</v>
      </c>
      <c r="E47" s="124">
        <f t="shared" si="1"/>
        <v>-89.25534987997008</v>
      </c>
    </row>
    <row r="48" spans="1:5" ht="14.25">
      <c r="A48" s="23">
        <v>8</v>
      </c>
      <c r="B48" s="38" t="str">
        <f t="shared" si="0"/>
        <v>"Aurum"</v>
      </c>
      <c r="C48" s="123">
        <f t="shared" si="0"/>
        <v>-81.76575000000001</v>
      </c>
      <c r="D48" s="102">
        <f t="shared" si="0"/>
        <v>-0.03574472111071603</v>
      </c>
      <c r="E48" s="124">
        <f t="shared" si="1"/>
        <v>-173.80973163782377</v>
      </c>
    </row>
    <row r="49" spans="1:5" ht="14.25">
      <c r="A49" s="23">
        <v>9</v>
      </c>
      <c r="B49" s="38" t="str">
        <f t="shared" si="0"/>
        <v>"OTP Balanced"</v>
      </c>
      <c r="C49" s="123">
        <f t="shared" si="0"/>
        <v>-305.8196699999999</v>
      </c>
      <c r="D49" s="102">
        <f t="shared" si="0"/>
        <v>-0.17360828642067008</v>
      </c>
      <c r="E49" s="124">
        <f t="shared" si="1"/>
        <v>-332.2404182418891</v>
      </c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5"/>
  <sheetViews>
    <sheetView zoomScale="85" zoomScaleNormal="85" workbookViewId="0" topLeftCell="A1">
      <selection activeCell="A44" sqref="A4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3</v>
      </c>
      <c r="B1" s="70" t="s">
        <v>27</v>
      </c>
      <c r="C1" s="9"/>
      <c r="D1" s="9"/>
    </row>
    <row r="2" spans="1:4" ht="14.25">
      <c r="A2" s="110" t="s">
        <v>175</v>
      </c>
      <c r="B2" s="148">
        <v>-0.05199579636355711</v>
      </c>
      <c r="C2" s="9"/>
      <c r="D2" s="9"/>
    </row>
    <row r="3" spans="1:4" ht="14.25">
      <c r="A3" s="110" t="s">
        <v>181</v>
      </c>
      <c r="B3" s="148">
        <v>-0.0017760563747054592</v>
      </c>
      <c r="C3" s="9"/>
      <c r="D3" s="9"/>
    </row>
    <row r="4" spans="1:4" ht="14.25">
      <c r="A4" s="110" t="s">
        <v>185</v>
      </c>
      <c r="B4" s="148">
        <v>0.016770242190258244</v>
      </c>
      <c r="C4" s="9"/>
      <c r="D4" s="9"/>
    </row>
    <row r="5" spans="1:4" ht="14.25">
      <c r="A5" s="110" t="s">
        <v>179</v>
      </c>
      <c r="B5" s="148">
        <v>0.040655385547821554</v>
      </c>
      <c r="C5" s="9"/>
      <c r="D5" s="9"/>
    </row>
    <row r="6" spans="1:4" ht="14.25">
      <c r="A6" s="110" t="s">
        <v>184</v>
      </c>
      <c r="B6" s="148">
        <v>0.042239768618672624</v>
      </c>
      <c r="C6" s="9"/>
      <c r="D6" s="9"/>
    </row>
    <row r="7" spans="1:4" ht="14.25">
      <c r="A7" s="91" t="s">
        <v>182</v>
      </c>
      <c r="B7" s="148">
        <v>0.04548268817301371</v>
      </c>
      <c r="C7" s="9"/>
      <c r="D7" s="9"/>
    </row>
    <row r="8" spans="1:4" ht="14.25">
      <c r="A8" s="110" t="s">
        <v>186</v>
      </c>
      <c r="B8" s="148">
        <v>0.05227234001701464</v>
      </c>
      <c r="C8" s="9"/>
      <c r="D8" s="9"/>
    </row>
    <row r="9" spans="1:4" ht="14.25">
      <c r="A9" s="189" t="s">
        <v>190</v>
      </c>
      <c r="B9" s="151">
        <v>0.19393477103142276</v>
      </c>
      <c r="C9" s="9"/>
      <c r="D9" s="9"/>
    </row>
    <row r="10" spans="1:4" ht="28.5">
      <c r="A10" s="110" t="s">
        <v>188</v>
      </c>
      <c r="B10" s="152">
        <v>0.2276359067648681</v>
      </c>
      <c r="C10" s="9"/>
      <c r="D10" s="9"/>
    </row>
    <row r="11" spans="1:4" ht="14.25">
      <c r="A11" s="28" t="s">
        <v>167</v>
      </c>
      <c r="B11" s="149">
        <v>0.06280213884497879</v>
      </c>
      <c r="C11" s="9"/>
      <c r="D11" s="9"/>
    </row>
    <row r="12" spans="1:4" ht="14.25">
      <c r="A12" s="28" t="s">
        <v>49</v>
      </c>
      <c r="B12" s="149">
        <v>0.0591</v>
      </c>
      <c r="C12" s="9"/>
      <c r="D12" s="9"/>
    </row>
    <row r="13" spans="1:4" ht="14.25">
      <c r="A13" s="28" t="s">
        <v>48</v>
      </c>
      <c r="B13" s="149">
        <v>0.0809</v>
      </c>
      <c r="C13" s="9"/>
      <c r="D13" s="9"/>
    </row>
    <row r="14" spans="1:4" ht="14.25">
      <c r="A14" s="28" t="s">
        <v>168</v>
      </c>
      <c r="B14" s="149">
        <v>-0.0269</v>
      </c>
      <c r="C14" s="9"/>
      <c r="D14" s="9"/>
    </row>
    <row r="15" spans="1:4" ht="14.25">
      <c r="A15" s="28" t="s">
        <v>169</v>
      </c>
      <c r="B15" s="149">
        <v>0.0069</v>
      </c>
      <c r="C15" s="9"/>
      <c r="D15" s="9"/>
    </row>
    <row r="16" spans="1:4" ht="14.25">
      <c r="A16" s="28" t="s">
        <v>170</v>
      </c>
      <c r="B16" s="149">
        <v>0.0153</v>
      </c>
      <c r="C16" s="9"/>
      <c r="D16" s="9"/>
    </row>
    <row r="17" spans="1:4" ht="15" thickBot="1">
      <c r="A17" s="190" t="s">
        <v>171</v>
      </c>
      <c r="B17" s="150">
        <v>-0.0326</v>
      </c>
      <c r="C17" s="9"/>
      <c r="D17" s="9"/>
    </row>
    <row r="18" spans="2:4" ht="12.75">
      <c r="B18" s="9"/>
      <c r="C18" s="9"/>
      <c r="D18" s="9"/>
    </row>
    <row r="19" spans="1:4" ht="14.25">
      <c r="A19" s="57"/>
      <c r="B19" s="58"/>
      <c r="C19" s="9"/>
      <c r="D19" s="9"/>
    </row>
    <row r="20" spans="1:4" ht="14.25">
      <c r="A20" s="57"/>
      <c r="B20" s="58"/>
      <c r="C20" s="9"/>
      <c r="D20" s="9"/>
    </row>
    <row r="21" spans="1:4" ht="14.25">
      <c r="A21" s="210"/>
      <c r="B21" s="58"/>
      <c r="C21" s="9"/>
      <c r="D21" s="9"/>
    </row>
    <row r="22" spans="1:4" ht="14.25">
      <c r="A22" s="210"/>
      <c r="B22" s="58"/>
      <c r="C22" s="9"/>
      <c r="D22" s="9"/>
    </row>
    <row r="23" spans="1:4" ht="14.25">
      <c r="A23" s="210"/>
      <c r="B23" s="58"/>
      <c r="C23" s="9"/>
      <c r="D23" s="9"/>
    </row>
    <row r="24" spans="1:2" ht="14.25">
      <c r="A24" s="210"/>
      <c r="B24" s="9"/>
    </row>
    <row r="25" ht="14.25">
      <c r="A25" s="210"/>
    </row>
    <row r="26" ht="14.25">
      <c r="A26" s="210"/>
    </row>
    <row r="27" ht="14.25">
      <c r="A27" s="210"/>
    </row>
    <row r="28" spans="1:2" ht="14.25">
      <c r="A28" s="57"/>
      <c r="B28" s="7"/>
    </row>
    <row r="29" spans="1:2" ht="14.25">
      <c r="A29" s="57"/>
      <c r="B29" s="7"/>
    </row>
    <row r="30" spans="1:2" ht="14.25">
      <c r="A30" s="57"/>
      <c r="B30" s="7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191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Olga</cp:lastModifiedBy>
  <dcterms:created xsi:type="dcterms:W3CDTF">2010-05-19T12:57:40Z</dcterms:created>
  <dcterms:modified xsi:type="dcterms:W3CDTF">2013-03-17T19:38:45Z</dcterms:modified>
  <cp:category/>
  <cp:version/>
  <cp:contentType/>
  <cp:contentStatus/>
</cp:coreProperties>
</file>