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vrylyuk\Desktop\Анастасія Гаврилюк\НА САЙТ\2021\Q2 2021\"/>
    </mc:Choice>
  </mc:AlternateContent>
  <bookViews>
    <workbookView xWindow="0" yWindow="0" windowWidth="25080" windowHeight="11460" tabRatio="500"/>
  </bookViews>
  <sheets>
    <sheet name="NPFs under management" sheetId="1" r:id="rId1"/>
    <sheet name="NPFs under administration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a11" localSheetId="1">{#N/A,#N/A,FALSE,"т02бд"}</definedName>
    <definedName name="____________________a11" localSheetId="0">{#N/A,#N/A,FALSE,"т02бд"}</definedName>
    <definedName name="____________________a11">{#N/A,#N/A,FALSE,"т02бд"}</definedName>
    <definedName name="____________________t06" localSheetId="1">{#N/A,#N/A,FALSE,"т04"}</definedName>
    <definedName name="____________________t06" localSheetId="0">{#N/A,#N/A,FALSE,"т04"}</definedName>
    <definedName name="____________________t06">{#N/A,#N/A,FALSE,"т04"}</definedName>
    <definedName name="__________________a11" localSheetId="1">{#N/A,#N/A,FALSE,"т02бд"}</definedName>
    <definedName name="__________________a11" localSheetId="0">{#N/A,#N/A,FALSE,"т02бд"}</definedName>
    <definedName name="__________________a11">{#N/A,#N/A,FALSE,"т02бд"}</definedName>
    <definedName name="__________________t06" localSheetId="1">{#N/A,#N/A,FALSE,"т04"}</definedName>
    <definedName name="__________________t06" localSheetId="0">{#N/A,#N/A,FALSE,"т04"}</definedName>
    <definedName name="__________________t06">{#N/A,#N/A,FALSE,"т04"}</definedName>
    <definedName name="________________a11" localSheetId="1">{#N/A,#N/A,FALSE,"т02бд"}</definedName>
    <definedName name="________________a11" localSheetId="0">{#N/A,#N/A,FALSE,"т02бд"}</definedName>
    <definedName name="________________a11">{#N/A,#N/A,FALSE,"т02бд"}</definedName>
    <definedName name="________________t06" localSheetId="1">{#N/A,#N/A,FALSE,"т04"}</definedName>
    <definedName name="________________t06" localSheetId="0">{#N/A,#N/A,FALSE,"т04"}</definedName>
    <definedName name="________________t06">{#N/A,#N/A,FALSE,"т04"}</definedName>
    <definedName name="______________a11" localSheetId="1">{#N/A,#N/A,FALSE,"т02бд"}</definedName>
    <definedName name="______________a11" localSheetId="0">{#N/A,#N/A,FALSE,"т02бд"}</definedName>
    <definedName name="______________a11">{#N/A,#N/A,FALSE,"т02бд"}</definedName>
    <definedName name="______________t06" localSheetId="1">{#N/A,#N/A,FALSE,"т04"}</definedName>
    <definedName name="______________t06" localSheetId="0">{#N/A,#N/A,FALSE,"т04"}</definedName>
    <definedName name="______________t06">{#N/A,#N/A,FALSE,"т04"}</definedName>
    <definedName name="____________a11" localSheetId="1">{#N/A,#N/A,FALSE,"т02бд"}</definedName>
    <definedName name="____________a11" localSheetId="0">{#N/A,#N/A,FALSE,"т02бд"}</definedName>
    <definedName name="____________a11">{#N/A,#N/A,FALSE,"т02бд"}</definedName>
    <definedName name="____________t06" localSheetId="1">{#N/A,#N/A,FALSE,"т04"}</definedName>
    <definedName name="____________t06" localSheetId="0">{#N/A,#N/A,FALSE,"т04"}</definedName>
    <definedName name="____________t06">{#N/A,#N/A,FALSE,"т04"}</definedName>
    <definedName name="___________a11" localSheetId="1">{#N/A,#N/A,FALSE,"т02бд"}</definedName>
    <definedName name="___________a11" localSheetId="0">{#N/A,#N/A,FALSE,"т02бд"}</definedName>
    <definedName name="___________a11">{#N/A,#N/A,FALSE,"т02бд"}</definedName>
    <definedName name="___________t06" localSheetId="1">{#N/A,#N/A,FALSE,"т04"}</definedName>
    <definedName name="___________t06" localSheetId="0">{#N/A,#N/A,FALSE,"т04"}</definedName>
    <definedName name="___________t06">{#N/A,#N/A,FALSE,"т04"}</definedName>
    <definedName name="__________a11" localSheetId="1">{#N/A,#N/A,FALSE,"т02бд"}</definedName>
    <definedName name="__________a11" localSheetId="0">{#N/A,#N/A,FALSE,"т02бд"}</definedName>
    <definedName name="__________a11">{#N/A,#N/A,FALSE,"т02бд"}</definedName>
    <definedName name="__________t06" localSheetId="1">{#N/A,#N/A,FALSE,"т04"}</definedName>
    <definedName name="__________t06" localSheetId="0">{#N/A,#N/A,FALSE,"т04"}</definedName>
    <definedName name="__________t06">{#N/A,#N/A,FALSE,"т04"}</definedName>
    <definedName name="________a11" localSheetId="1">{#N/A,#N/A,FALSE,"т02бд"}</definedName>
    <definedName name="________a11" localSheetId="0">{#N/A,#N/A,FALSE,"т02бд"}</definedName>
    <definedName name="________a11">{#N/A,#N/A,FALSE,"т02бд"}</definedName>
    <definedName name="________t06" localSheetId="1">{#N/A,#N/A,FALSE,"т04"}</definedName>
    <definedName name="________t06" localSheetId="0">{#N/A,#N/A,FALSE,"т04"}</definedName>
    <definedName name="________t06">{#N/A,#N/A,FALSE,"т04"}</definedName>
    <definedName name="_______a11" localSheetId="1">{#N/A,#N/A,FALSE,"т02бд"}</definedName>
    <definedName name="_______a11" localSheetId="0">{#N/A,#N/A,FALSE,"т02бд"}</definedName>
    <definedName name="_______a11">{#N/A,#N/A,FALSE,"т02бд"}</definedName>
    <definedName name="_______t06" localSheetId="1">{#N/A,#N/A,FALSE,"т04"}</definedName>
    <definedName name="_______t06" localSheetId="0">{#N/A,#N/A,FALSE,"т04"}</definedName>
    <definedName name="_______t06">{#N/A,#N/A,FALSE,"т04"}</definedName>
    <definedName name="______a11" localSheetId="1">{#N/A,#N/A,FALSE,"т02бд"}</definedName>
    <definedName name="______a11" localSheetId="0">{#N/A,#N/A,FALSE,"т02бд"}</definedName>
    <definedName name="______a11">{#N/A,#N/A,FALSE,"т02бд"}</definedName>
    <definedName name="______t06" localSheetId="1">{#N/A,#N/A,FALSE,"т04"}</definedName>
    <definedName name="______t06" localSheetId="0">{#N/A,#N/A,FALSE,"т04"}</definedName>
    <definedName name="______t06">{#N/A,#N/A,FALSE,"т04"}</definedName>
    <definedName name="____a11" localSheetId="1">{#N/A,#N/A,FALSE,"т02бд"}</definedName>
    <definedName name="____a11" localSheetId="0">{#N/A,#N/A,FALSE,"т02бд"}</definedName>
    <definedName name="____a11">{#N/A,#N/A,FALSE,"т02бд"}</definedName>
    <definedName name="____t06" localSheetId="1">{#N/A,#N/A,FALSE,"т04"}</definedName>
    <definedName name="____t06" localSheetId="0">{#N/A,#N/A,FALSE,"т04"}</definedName>
    <definedName name="____t06">{#N/A,#N/A,FALSE,"т04"}</definedName>
    <definedName name="___a11" localSheetId="1">{#N/A,#N/A,FALSE,"т02бд"}</definedName>
    <definedName name="___a11" localSheetId="0">{#N/A,#N/A,FALSE,"т02бд"}</definedName>
    <definedName name="___a11">{#N/A,#N/A,FALSE,"т02бд"}</definedName>
    <definedName name="___t06" localSheetId="1">{#N/A,#N/A,FALSE,"т04"}</definedName>
    <definedName name="___t06" localSheetId="0">{#N/A,#N/A,FALSE,"т04"}</definedName>
    <definedName name="___t06">{#N/A,#N/A,FALSE,"т04"}</definedName>
    <definedName name="__a11" localSheetId="1">{#N/A,#N/A,FALSE,"т02бд"}</definedName>
    <definedName name="__a11" localSheetId="0">{#N/A,#N/A,FALSE,"т02бд"}</definedName>
    <definedName name="__a11">{#N/A,#N/A,FALSE,"т02бд"}</definedName>
    <definedName name="__t06" localSheetId="1">{#N/A,#N/A,FALSE,"т04"}</definedName>
    <definedName name="__t06" localSheetId="0">{#N/A,#N/A,FALSE,"т04"}</definedName>
    <definedName name="__t06">{#N/A,#N/A,FALSE,"т04"}</definedName>
    <definedName name="_18_Лют_09" localSheetId="1">#REF!</definedName>
    <definedName name="_18_Лют_09" localSheetId="0">#REF!</definedName>
    <definedName name="_18_Лют_09">#REF!</definedName>
    <definedName name="_19_Лют_09" localSheetId="1">#REF!</definedName>
    <definedName name="_19_Лют_09" localSheetId="0">#REF!</definedName>
    <definedName name="_19_Лют_09">#REF!</definedName>
    <definedName name="_19_Лют_09_ВЧА" localSheetId="1">#REF!</definedName>
    <definedName name="_19_Лют_09_ВЧА" localSheetId="0">#REF!</definedName>
    <definedName name="_19_Лют_09_ВЧА">#REF!</definedName>
    <definedName name="_a11" localSheetId="1">{#N/A,#N/A,FALSE,"т02бд"}</definedName>
    <definedName name="_a11" localSheetId="0">{#N/A,#N/A,FALSE,"т02бд"}</definedName>
    <definedName name="_a11">{#N/A,#N/A,FALSE,"т02бд"}</definedName>
    <definedName name="_t06" localSheetId="1">{#N/A,#N/A,FALSE,"т04"}</definedName>
    <definedName name="_t06" localSheetId="0">{#N/A,#N/A,FALSE,"т04"}</definedName>
    <definedName name="_t06">{#N/A,#N/A,FALSE,"т04"}</definedName>
    <definedName name="BAZA">'[1]Мульт-ор М2, швидкість'!$E$1:$E$65536</definedName>
    <definedName name="cevv" localSheetId="1">[2]табл1!#REF!</definedName>
    <definedName name="cevv" localSheetId="0">[7]табл1!#REF!</definedName>
    <definedName name="cevv">[2]табл1!#REF!</definedName>
    <definedName name="d" localSheetId="1">{#N/A,#N/A,FALSE,"т02бд"}</definedName>
    <definedName name="d" localSheetId="0">{#N/A,#N/A,FALSE,"т02бд"}</definedName>
    <definedName name="d">{#N/A,#N/A,FALSE,"т02бд"}</definedName>
    <definedName name="ic" localSheetId="1">{#N/A,#N/A,FALSE,"т02бд"}</definedName>
    <definedName name="ic" localSheetId="0">{#N/A,#N/A,FALSE,"т02бд"}</definedName>
    <definedName name="ic">{#N/A,#N/A,FALSE,"т02бд"}</definedName>
    <definedName name="ICC_2008" localSheetId="1">{#N/A,#N/A,FALSE,"т02бд"}</definedName>
    <definedName name="ICC_2008" localSheetId="0">{#N/A,#N/A,FALSE,"т02бд"}</definedName>
    <definedName name="ICC_2008">{#N/A,#N/A,FALSE,"т02бд"}</definedName>
    <definedName name="q" localSheetId="1">{#N/A,#N/A,FALSE,"т02бд"}</definedName>
    <definedName name="q" localSheetId="0">{#N/A,#N/A,FALSE,"т02бд"}</definedName>
    <definedName name="q">{#N/A,#N/A,FALSE,"т02бд"}</definedName>
    <definedName name="tt" localSheetId="1">{#N/A,#N/A,FALSE,"т02бд"}</definedName>
    <definedName name="tt" localSheetId="0">{#N/A,#N/A,FALSE,"т02бд"}</definedName>
    <definedName name="tt">{#N/A,#N/A,FALSE,"т02бд"}</definedName>
    <definedName name="V">'[3]146024'!$A$1:#REF!</definedName>
    <definedName name="ven_vcha" localSheetId="1">{#N/A,#N/A,FALSE,"т02бд"}</definedName>
    <definedName name="ven_vcha" localSheetId="0">{#N/A,#N/A,FALSE,"т02бд"}</definedName>
    <definedName name="ven_vcha">{#N/A,#N/A,FALSE,"т02бд"}</definedName>
    <definedName name="wrn.04." localSheetId="1">{#N/A,#N/A,FALSE,"т02бд"}</definedName>
    <definedName name="wrn.04." localSheetId="0">{#N/A,#N/A,FALSE,"т02бд"}</definedName>
    <definedName name="wrn.04.">{#N/A,#N/A,FALSE,"т02бд"}</definedName>
    <definedName name="wrn.д02." localSheetId="1">{#N/A,#N/A,FALSE,"т02бд"}</definedName>
    <definedName name="wrn.д02." localSheetId="0">{#N/A,#N/A,FALSE,"т02бд"}</definedName>
    <definedName name="wrn.д02.">{#N/A,#N/A,FALSE,"т02бд"}</definedName>
    <definedName name="wrn.т171банки." localSheetId="1">{#N/A,#N/A,FALSE,"т17-1банки (2)"}</definedName>
    <definedName name="wrn.т171банки." localSheetId="0">{#N/A,#N/A,FALSE,"т17-1банки (2)"}</definedName>
    <definedName name="wrn.т171банки.">{#N/A,#N/A,FALSE,"т17-1банки (2)"}</definedName>
    <definedName name="_xlnm.Database" localSheetId="1">#REF!</definedName>
    <definedName name="_xlnm.Database" localSheetId="0">#REF!</definedName>
    <definedName name="_xlnm.Database">#REF!</definedName>
    <definedName name="ГЦ" localSheetId="1">{#N/A,#N/A,FALSE,"т02бд"}</definedName>
    <definedName name="ГЦ" localSheetId="0">{#N/A,#N/A,FALSE,"т02бд"}</definedName>
    <definedName name="ГЦ">{#N/A,#N/A,FALSE,"т02бд"}</definedName>
    <definedName name="д17.1">'[3]д17-1'!$A$1:$H$1</definedName>
    <definedName name="ее" localSheetId="1">{#N/A,#N/A,FALSE,"т02бд"}</definedName>
    <definedName name="ее" localSheetId="0">{#N/A,#N/A,FALSE,"т02бд"}</definedName>
    <definedName name="ее">{#N/A,#N/A,FALSE,"т02бд"}</definedName>
    <definedName name="збз1998" localSheetId="1">#REF!</definedName>
    <definedName name="збз1998" localSheetId="0">#REF!</definedName>
    <definedName name="збз1998">#REF!</definedName>
    <definedName name="ии" localSheetId="1">{#N/A,#N/A,FALSE,"т02бд"}</definedName>
    <definedName name="ии" localSheetId="0">{#N/A,#N/A,FALSE,"т02бд"}</definedName>
    <definedName name="ии">{#N/A,#N/A,FALSE,"т02бд"}</definedName>
    <definedName name="іі" localSheetId="1">{#N/A,#N/A,FALSE,"т02бд"}</definedName>
    <definedName name="іі" localSheetId="0">{#N/A,#N/A,FALSE,"т02бд"}</definedName>
    <definedName name="іі">{#N/A,#N/A,FALSE,"т02бд"}</definedName>
    <definedName name="квітень" localSheetId="1">{#N/A,#N/A,FALSE,"т17-1банки (2)"}</definedName>
    <definedName name="квітень" localSheetId="0">{#N/A,#N/A,FALSE,"т17-1банки (2)"}</definedName>
    <definedName name="квітень">{#N/A,#N/A,FALSE,"т17-1банки (2)"}</definedName>
    <definedName name="ке" localSheetId="1">{#N/A,#N/A,FALSE,"т17-1банки (2)"}</definedName>
    <definedName name="ке" localSheetId="0">{#N/A,#N/A,FALSE,"т17-1банки (2)"}</definedName>
    <definedName name="ке">{#N/A,#N/A,FALSE,"т17-1банки (2)"}</definedName>
    <definedName name="М2">'[1]Мульт-ор М2, швидкість'!$C$1:$C$65536</definedName>
    <definedName name="нн" localSheetId="1">{#N/A,#N/A,FALSE,"т02бд"}</definedName>
    <definedName name="нн" localSheetId="0">{#N/A,#N/A,FALSE,"т02бд"}</definedName>
    <definedName name="нн">{#N/A,#N/A,FALSE,"т02бд"}</definedName>
    <definedName name="Список">'[3]146024'!$A$8:#REF!</definedName>
    <definedName name="стельм." localSheetId="1">{#N/A,#N/A,FALSE,"т17-1банки (2)"}</definedName>
    <definedName name="стельм." localSheetId="0">{#N/A,#N/A,FALSE,"т17-1банки (2)"}</definedName>
    <definedName name="стельм.">{#N/A,#N/A,FALSE,"т17-1банки (2)"}</definedName>
    <definedName name="т01" localSheetId="1">#REF!</definedName>
    <definedName name="т01" localSheetId="0">#REF!</definedName>
    <definedName name="т01">#REF!</definedName>
    <definedName name="т05" localSheetId="1">{#N/A,#N/A,FALSE,"т04"}</definedName>
    <definedName name="т05" localSheetId="0">{#N/A,#N/A,FALSE,"т04"}</definedName>
    <definedName name="т05">{#N/A,#N/A,FALSE,"т04"}</definedName>
    <definedName name="т06" localSheetId="1">#REF!</definedName>
    <definedName name="т06" localSheetId="0">#REF!</definedName>
    <definedName name="т06">#REF!</definedName>
    <definedName name="т07КБ98">'[4]т07(98)'!$A$1</definedName>
    <definedName name="т09СЕ98">'[5]т09(98) по сек-рам ек-ки'!$A$1</definedName>
    <definedName name="т15">[6]т15!$A$1</definedName>
    <definedName name="т17.2" localSheetId="1">#REF!</definedName>
    <definedName name="т17.2" localSheetId="0">#REF!</definedName>
    <definedName name="т17.2">#REF!</definedName>
    <definedName name="т17.4" localSheetId="1">#REF!</definedName>
    <definedName name="т17.4" localSheetId="0">#REF!</definedName>
    <definedName name="т17.4">#REF!</definedName>
    <definedName name="т17.4.1999" localSheetId="1">#REF!</definedName>
    <definedName name="т17.4.1999" localSheetId="0">#REF!</definedName>
    <definedName name="т17.4.1999">#REF!</definedName>
    <definedName name="т17.4.2001" localSheetId="1">#REF!</definedName>
    <definedName name="т17.4.2001" localSheetId="0">#REF!</definedName>
    <definedName name="т17.4.2001">#REF!</definedName>
    <definedName name="т17.5" localSheetId="1">#REF!</definedName>
    <definedName name="т17.5" localSheetId="0">#REF!</definedName>
    <definedName name="т17.5">#REF!</definedName>
    <definedName name="т17.5.2001" localSheetId="1">#REF!</definedName>
    <definedName name="т17.5.2001" localSheetId="0">#REF!</definedName>
    <definedName name="т17.5.2001">#REF!</definedName>
    <definedName name="т17.7" localSheetId="1">#REF!</definedName>
    <definedName name="т17.7" localSheetId="0">#REF!</definedName>
    <definedName name="т17.7">#REF!</definedName>
    <definedName name="Усі_банки">'[3]146024'!$A$8:#REF!</definedName>
    <definedName name="ц" localSheetId="1">{#N/A,#N/A,FALSE,"т02бд"}</definedName>
    <definedName name="ц" localSheetId="0">{#N/A,#N/A,FALSE,"т02бд"}</definedName>
    <definedName name="ц">{#N/A,#N/A,FALSE,"т02бд"}</definedName>
    <definedName name="цеу" localSheetId="1">{#N/A,#N/A,FALSE,"т02бд"}</definedName>
    <definedName name="цеу" localSheetId="0">{#N/A,#N/A,FALSE,"т02бд"}</definedName>
    <definedName name="цеу">{#N/A,#N/A,FALSE,"т02бд"}</definedName>
    <definedName name="черв" localSheetId="1">{#N/A,#N/A,FALSE,"т02бд"}</definedName>
    <definedName name="черв" localSheetId="0">{#N/A,#N/A,FALSE,"т02бд"}</definedName>
    <definedName name="черв">{#N/A,#N/A,FALSE,"т02бд"}</definedName>
  </definedName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5" i="2" l="1"/>
  <c r="I265" i="2" s="1"/>
  <c r="D265" i="2"/>
  <c r="C265" i="2"/>
  <c r="B265" i="2"/>
  <c r="E265" i="2" s="1"/>
  <c r="H265" i="2" s="1"/>
  <c r="D264" i="2"/>
  <c r="C264" i="2"/>
  <c r="F263" i="2"/>
  <c r="I263" i="2" s="1"/>
  <c r="D263" i="2"/>
  <c r="C263" i="2"/>
  <c r="B263" i="2"/>
  <c r="B264" i="2" s="1"/>
  <c r="I262" i="2"/>
  <c r="E262" i="2"/>
  <c r="H262" i="2" s="1"/>
  <c r="I261" i="2"/>
  <c r="H261" i="2"/>
  <c r="E261" i="2"/>
  <c r="I260" i="2"/>
  <c r="H260" i="2"/>
  <c r="E260" i="2"/>
  <c r="I259" i="2"/>
  <c r="E259" i="2"/>
  <c r="H259" i="2" s="1"/>
  <c r="I258" i="2"/>
  <c r="E258" i="2"/>
  <c r="H258" i="2" s="1"/>
  <c r="I257" i="2"/>
  <c r="H257" i="2"/>
  <c r="E257" i="2"/>
  <c r="I256" i="2"/>
  <c r="H256" i="2"/>
  <c r="E256" i="2"/>
  <c r="I255" i="2"/>
  <c r="E255" i="2"/>
  <c r="H255" i="2" s="1"/>
  <c r="G224" i="2"/>
  <c r="N167" i="2"/>
  <c r="O167" i="2" s="1"/>
  <c r="J167" i="2"/>
  <c r="K167" i="2" s="1"/>
  <c r="I167" i="2"/>
  <c r="H167" i="2"/>
  <c r="F167" i="2"/>
  <c r="E167" i="2"/>
  <c r="D167" i="2"/>
  <c r="C167" i="2"/>
  <c r="L167" i="2" s="1"/>
  <c r="M167" i="2" s="1"/>
  <c r="B167" i="2"/>
  <c r="N166" i="2"/>
  <c r="O166" i="2" s="1"/>
  <c r="M166" i="2"/>
  <c r="L166" i="2"/>
  <c r="J166" i="2"/>
  <c r="K166" i="2" s="1"/>
  <c r="I166" i="2"/>
  <c r="H166" i="2"/>
  <c r="N165" i="2"/>
  <c r="O165" i="2" s="1"/>
  <c r="M165" i="2"/>
  <c r="L165" i="2"/>
  <c r="J165" i="2"/>
  <c r="K165" i="2" s="1"/>
  <c r="I165" i="2"/>
  <c r="H165" i="2"/>
  <c r="N164" i="2"/>
  <c r="O164" i="2" s="1"/>
  <c r="M164" i="2"/>
  <c r="L164" i="2"/>
  <c r="J164" i="2"/>
  <c r="K164" i="2" s="1"/>
  <c r="I164" i="2"/>
  <c r="H164" i="2"/>
  <c r="B138" i="2"/>
  <c r="B121" i="2"/>
  <c r="B100" i="2"/>
  <c r="H83" i="2"/>
  <c r="G83" i="2"/>
  <c r="H82" i="2"/>
  <c r="G82" i="2"/>
  <c r="H81" i="2"/>
  <c r="G81" i="2"/>
  <c r="D76" i="2"/>
  <c r="C76" i="2"/>
  <c r="B76" i="2" s="1"/>
  <c r="D75" i="2"/>
  <c r="C75" i="2"/>
  <c r="B75" i="2" s="1"/>
  <c r="D74" i="2"/>
  <c r="C74" i="2"/>
  <c r="B74" i="2"/>
  <c r="D73" i="2"/>
  <c r="B73" i="2" s="1"/>
  <c r="C73" i="2"/>
  <c r="B58" i="2"/>
  <c r="B55" i="2"/>
  <c r="B37" i="2"/>
  <c r="B34" i="2"/>
  <c r="B33" i="2"/>
  <c r="B32" i="2"/>
  <c r="B30" i="2"/>
  <c r="D8" i="2"/>
  <c r="C8" i="2"/>
  <c r="B8" i="2" s="1"/>
  <c r="D5" i="2"/>
  <c r="C5" i="2"/>
  <c r="G26" i="1"/>
  <c r="C26" i="1"/>
  <c r="B26" i="1"/>
  <c r="M25" i="1"/>
  <c r="L25" i="1"/>
  <c r="K25" i="1"/>
  <c r="J25" i="1"/>
  <c r="I24" i="1"/>
  <c r="I26" i="1" s="1"/>
  <c r="H24" i="1"/>
  <c r="N24" i="1" s="1"/>
  <c r="G24" i="1"/>
  <c r="F24" i="1"/>
  <c r="F26" i="1" s="1"/>
  <c r="E24" i="1"/>
  <c r="E26" i="1" s="1"/>
  <c r="D24" i="1"/>
  <c r="D26" i="1" s="1"/>
  <c r="C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E15" i="1"/>
  <c r="G15" i="1" s="1"/>
  <c r="D15" i="1"/>
  <c r="C15" i="1"/>
  <c r="B15" i="1"/>
  <c r="H14" i="1"/>
  <c r="G14" i="1"/>
  <c r="F14" i="1"/>
  <c r="H13" i="1"/>
  <c r="G13" i="1"/>
  <c r="F13" i="1"/>
  <c r="H12" i="1"/>
  <c r="G12" i="1"/>
  <c r="F12" i="1"/>
  <c r="H8" i="1"/>
  <c r="G8" i="1"/>
  <c r="F8" i="1"/>
  <c r="H7" i="1"/>
  <c r="G7" i="1"/>
  <c r="F7" i="1"/>
  <c r="H6" i="1"/>
  <c r="G6" i="1"/>
  <c r="F6" i="1"/>
  <c r="H5" i="1"/>
  <c r="G5" i="1"/>
  <c r="F5" i="1"/>
  <c r="B5" i="2" l="1"/>
  <c r="H26" i="1"/>
  <c r="H15" i="1"/>
  <c r="K24" i="1"/>
  <c r="E263" i="2"/>
  <c r="F264" i="2"/>
  <c r="L24" i="1"/>
  <c r="F15" i="1"/>
  <c r="M24" i="1"/>
  <c r="J24" i="1"/>
  <c r="M26" i="1" l="1"/>
  <c r="L26" i="1"/>
  <c r="K26" i="1"/>
  <c r="N26" i="1"/>
  <c r="J26" i="1"/>
  <c r="E264" i="2"/>
  <c r="H263" i="2"/>
</calcChain>
</file>

<file path=xl/sharedStrings.xml><?xml version="1.0" encoding="utf-8"?>
<sst xmlns="http://schemas.openxmlformats.org/spreadsheetml/2006/main" count="212" uniqueCount="100">
  <si>
    <t>Market statistics on NPF asset management in Q2 2021</t>
  </si>
  <si>
    <t xml:space="preserve">Number of AMC, with NPF assets under management </t>
  </si>
  <si>
    <t>NPF Type</t>
  </si>
  <si>
    <t>Q2 2021 change</t>
  </si>
  <si>
    <t>YTD</t>
  </si>
  <si>
    <t>Annual change</t>
  </si>
  <si>
    <t>Open</t>
  </si>
  <si>
    <t>Corporate</t>
  </si>
  <si>
    <t>Professional</t>
  </si>
  <si>
    <t>Total</t>
  </si>
  <si>
    <t xml:space="preserve"> </t>
  </si>
  <si>
    <t>Number of NPF under Management *</t>
  </si>
  <si>
    <t>NPF Assets under management</t>
  </si>
  <si>
    <t>Annual change, %</t>
  </si>
  <si>
    <t>Annual change, UAH M</t>
  </si>
  <si>
    <t>Assets, UAH M</t>
  </si>
  <si>
    <t xml:space="preserve">Number of NPFs reported </t>
  </si>
  <si>
    <t>Total*</t>
  </si>
  <si>
    <t>NBU CNPF</t>
  </si>
  <si>
    <t>-</t>
  </si>
  <si>
    <t>Total**</t>
  </si>
  <si>
    <t>NPF administration as at 30.06.2021</t>
  </si>
  <si>
    <t>NPF participants*</t>
  </si>
  <si>
    <t>Date</t>
  </si>
  <si>
    <t>Female</t>
  </si>
  <si>
    <t>Male</t>
  </si>
  <si>
    <t>women under the age of 25 incl.</t>
  </si>
  <si>
    <t>women aged 25 to 50 years incl.</t>
  </si>
  <si>
    <t>women aged 50 to 60 years incl.</t>
  </si>
  <si>
    <t xml:space="preserve">women over 60 </t>
  </si>
  <si>
    <t>men under the age of 25 incl.</t>
  </si>
  <si>
    <t>men aged 25 to 50 incl.</t>
  </si>
  <si>
    <t>men aged 50 to 60 years incl.</t>
  </si>
  <si>
    <t xml:space="preserve">men over 60 </t>
  </si>
  <si>
    <t>* According to 48 funds as of 30.09.2020, 54 funds - as of 31.12.2020, 55 funds - as of 31.03.2021, 57 funds - as of 30.06.2021.</t>
  </si>
  <si>
    <t>Number of concluded pension contracts*</t>
  </si>
  <si>
    <t>Date/Period</t>
  </si>
  <si>
    <t>Number of concluded pension contracts</t>
  </si>
  <si>
    <t>with depositors - individuals (except private entrepreneurs (FOP))</t>
  </si>
  <si>
    <t>with depositors - private entrepreneurs (FOP)</t>
  </si>
  <si>
    <t>with depositors - legal entities</t>
  </si>
  <si>
    <t>Q3 2020</t>
  </si>
  <si>
    <t>Q4 2020</t>
  </si>
  <si>
    <t>Q1 2021</t>
  </si>
  <si>
    <t>Q2 2021</t>
  </si>
  <si>
    <t>Number of NPF depositors*</t>
  </si>
  <si>
    <t>Number of NPF depositors</t>
  </si>
  <si>
    <t>legal entities and private entrepreneurs (FOP)</t>
  </si>
  <si>
    <t>individuals</t>
  </si>
  <si>
    <t>Pension contributions*</t>
  </si>
  <si>
    <t>Period</t>
  </si>
  <si>
    <t>legal entities</t>
  </si>
  <si>
    <t>private entrepreneurs (FOPs)</t>
  </si>
  <si>
    <t>individuals (including stransfers to other FIs)</t>
  </si>
  <si>
    <t>Pension payments*</t>
  </si>
  <si>
    <t>Total, UAH</t>
  </si>
  <si>
    <t>payments for a specified period</t>
  </si>
  <si>
    <t>lump sums</t>
  </si>
  <si>
    <t>transfers to a bank, insurer, other NPF</t>
  </si>
  <si>
    <t>Pension assets &amp; investment earnings</t>
  </si>
  <si>
    <t>Total amount of pension holdings on individual pension accounts of participants, UAH M</t>
  </si>
  <si>
    <t>Amount of profit (loss) from investing pension fund assets, UAH M</t>
  </si>
  <si>
    <t xml:space="preserve">Structure of NPF assets </t>
  </si>
  <si>
    <t>NPF assets under management (ex. NBU CNPF)</t>
  </si>
  <si>
    <t>NPF type</t>
  </si>
  <si>
    <t>Securities</t>
  </si>
  <si>
    <t>Cash</t>
  </si>
  <si>
    <t>Bank metals</t>
  </si>
  <si>
    <t>Real estate</t>
  </si>
  <si>
    <t>Other assets</t>
  </si>
  <si>
    <t>(UAH M)</t>
  </si>
  <si>
    <t>Securities change for the quarter</t>
  </si>
  <si>
    <t>Change for the quarter, %</t>
  </si>
  <si>
    <t>Change of assets in securities for the year</t>
  </si>
  <si>
    <t>Change of volume of cash for the quarter</t>
  </si>
  <si>
    <t>Change of volume of cash for the year</t>
  </si>
  <si>
    <t>* As of 30.06.2020 - according to AMC reports on NPFs in management, starting from 31.03.2021 - according to ANPF reports on NPFs in administration.</t>
  </si>
  <si>
    <t>Аggregated NPF Portfolio (ex. NBU CNPF)</t>
  </si>
  <si>
    <t>Аggregated NPF Portfolio (incl. NBU CNPF)*</t>
  </si>
  <si>
    <t>* As of 30.06.2020 and 31.12.2020 - according to the AMC reports on NPFs in management and data of the NBU CNPF, starting from 31.03.2021 - according to the ANPF reports on NPFs in administration and data of the NBU CNPF.</t>
  </si>
  <si>
    <t>Structure of NPF assets under management by NPF types  as of 30.06.2021</t>
  </si>
  <si>
    <t>All NPF (ex. NBU CNPF)</t>
  </si>
  <si>
    <t>All NPF (incl. NBU CNPF)*</t>
  </si>
  <si>
    <t>Equities</t>
  </si>
  <si>
    <t>Corporate bonds</t>
  </si>
  <si>
    <t>Municipal bonds</t>
  </si>
  <si>
    <t>State bond (incl.OVDP)</t>
  </si>
  <si>
    <t>share of securities</t>
  </si>
  <si>
    <t>** According to ANPF reports on NPF and NBU CNPF data.</t>
  </si>
  <si>
    <t>YTD, %</t>
  </si>
  <si>
    <t xml:space="preserve">The average size of a fund as at 30.06.2021, UAH M </t>
  </si>
  <si>
    <t>* Excluding NBU CNPF.</t>
  </si>
  <si>
    <t xml:space="preserve">** As at 30.06.2020 - according to the National Financial Services Commission of Ukraine, starting from 31.12.2020 - data of AMC reports on NPF under management and data of NBU CNPF. </t>
  </si>
  <si>
    <t>Change of NPF AuM in Q2 2021,%</t>
  </si>
  <si>
    <t>Dynamics of the largest components of assets for Q2 2021</t>
  </si>
  <si>
    <t>Assets / NPF Type</t>
  </si>
  <si>
    <t>n/a</t>
  </si>
  <si>
    <t>Total, UAH M</t>
  </si>
  <si>
    <t>* According to 48 funds as of 30.09.2020, 54 funds as of 31.12.2020, 55 funds as of 31.03.2021, 57 funds as of 30.06.2021.</t>
  </si>
  <si>
    <t>* According to 54 funds as of 31.12.2020, 55 funds as of 31.03.2021, 57 funds as of 30.06.2021.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</si>
</sst>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;[Red]\-#,##0"/>
    <numFmt numFmtId="165" formatCode="\$#,##0_);[Red]&quot;($&quot;#,##0\)"/>
    <numFmt numFmtId="166" formatCode="#,##0.00;[Red]\-#,##0.00"/>
    <numFmt numFmtId="167" formatCode="_(* #,##0.00_);_(* \(#,##0.00\);_(* \-??_);_(@_)"/>
    <numFmt numFmtId="168" formatCode="_-* #,##0.00_₴_-;\-* #,##0.00_₴_-;_-* \-??_₴_-;_-@_-"/>
    <numFmt numFmtId="169" formatCode="mm/dd/yyyy"/>
    <numFmt numFmtId="170" formatCode="0.0%"/>
    <numFmt numFmtId="171" formatCode="0.0"/>
    <numFmt numFmtId="172" formatCode="#,##0.0"/>
    <numFmt numFmtId="173" formatCode="_-* #,##0_₴_-;\-* #,##0_₴_-;_-* \-??_₴_-;_-@_-"/>
    <numFmt numFmtId="174" formatCode="_-* #,##0.0_₴_-;\-* #,##0.0_₴_-;_-* \-??_₴_-;_-@_-"/>
    <numFmt numFmtId="176" formatCode="_-* #,##0.000_₴_-;\-* #,##0.000_₴_-;_-* \-??_₴_-;_-@_-"/>
  </numFmts>
  <fonts count="52">
    <font>
      <sz val="10"/>
      <name val="Arial"/>
      <charset val="1"/>
    </font>
    <font>
      <b/>
      <sz val="10"/>
      <name val="UkrainianBaltica"/>
      <family val="1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0"/>
      <color rgb="FF0000FF"/>
      <name val="Arial Cyr"/>
      <charset val="204"/>
    </font>
    <font>
      <u/>
      <sz val="10"/>
      <color rgb="FF0000FF"/>
      <name val="Arial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MS Sans Serif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6"/>
      <color rgb="FFFFFFFF"/>
      <name val="Arial"/>
      <family val="2"/>
      <charset val="204"/>
    </font>
    <font>
      <i/>
      <sz val="9"/>
      <color rgb="FF953735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FFFFFF"/>
      <name val="Arial"/>
      <family val="2"/>
      <charset val="204"/>
    </font>
    <font>
      <b/>
      <sz val="12"/>
      <color rgb="FF403152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u/>
      <sz val="10"/>
      <color rgb="FF0000FF"/>
      <name val="Arial"/>
      <family val="2"/>
      <charset val="204"/>
    </font>
    <font>
      <i/>
      <u/>
      <sz val="8"/>
      <color rgb="FF0000FF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charset val="1"/>
    </font>
  </fonts>
  <fills count="35">
    <fill>
      <patternFill patternType="none"/>
    </fill>
    <fill>
      <patternFill patternType="gray125"/>
    </fill>
    <fill>
      <patternFill patternType="solid">
        <fgColor rgb="FFCCCCFF"/>
        <bgColor rgb="FFCCC1DA"/>
      </patternFill>
    </fill>
    <fill>
      <patternFill patternType="solid">
        <fgColor rgb="FFFF99CC"/>
        <bgColor rgb="FFD99694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B3A2C7"/>
      </patternFill>
    </fill>
    <fill>
      <patternFill patternType="solid">
        <fgColor rgb="FFCCFFFF"/>
        <bgColor rgb="FFDBEEF4"/>
      </patternFill>
    </fill>
    <fill>
      <patternFill patternType="solid">
        <fgColor rgb="FFFFCC99"/>
        <bgColor rgb="FFF2DCDB"/>
      </patternFill>
    </fill>
    <fill>
      <patternFill patternType="solid">
        <fgColor rgb="FF99CCFF"/>
        <bgColor rgb="FF95B3D7"/>
      </patternFill>
    </fill>
    <fill>
      <patternFill patternType="solid">
        <fgColor rgb="FFFF8080"/>
        <bgColor rgb="FFD99694"/>
      </patternFill>
    </fill>
    <fill>
      <patternFill patternType="solid">
        <fgColor rgb="FF00FF00"/>
        <bgColor rgb="FF00B050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70C0"/>
      </patternFill>
    </fill>
    <fill>
      <patternFill patternType="solid">
        <fgColor rgb="FF800080"/>
        <bgColor rgb="FF7030A0"/>
      </patternFill>
    </fill>
    <fill>
      <patternFill patternType="solid">
        <fgColor rgb="FF35CACC"/>
        <bgColor rgb="FF339966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403152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B05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DEADA"/>
      </patternFill>
    </fill>
    <fill>
      <patternFill patternType="solid">
        <fgColor rgb="FFCCC1DA"/>
        <bgColor rgb="FFC0C0C0"/>
      </patternFill>
    </fill>
    <fill>
      <patternFill patternType="solid">
        <fgColor rgb="FF7030A0"/>
        <bgColor rgb="FF604A7B"/>
      </patternFill>
    </fill>
    <fill>
      <patternFill patternType="solid">
        <fgColor rgb="FFF2DCDB"/>
        <bgColor rgb="FFE6E0EC"/>
      </patternFill>
    </fill>
    <fill>
      <patternFill patternType="solid">
        <fgColor rgb="FF95B3D7"/>
        <bgColor rgb="FFA6A6A6"/>
      </patternFill>
    </fill>
    <fill>
      <patternFill patternType="solid">
        <fgColor rgb="FFC0504D"/>
        <bgColor rgb="FF953735"/>
      </patternFill>
    </fill>
    <fill>
      <patternFill patternType="solid">
        <fgColor rgb="FFE6E0EC"/>
        <bgColor rgb="FFF2DCDB"/>
      </patternFill>
    </fill>
    <fill>
      <patternFill patternType="solid">
        <fgColor rgb="FF9999FF"/>
        <bgColor rgb="FF95B3D7"/>
      </patternFill>
    </fill>
    <fill>
      <patternFill patternType="solid">
        <fgColor rgb="FFEEECE1"/>
        <bgColor rgb="FFFDEADA"/>
      </patternFill>
    </fill>
    <fill>
      <patternFill patternType="solid">
        <fgColor rgb="FFFFFF00"/>
        <bgColor rgb="FFFFCC00"/>
      </patternFill>
    </fill>
    <fill>
      <patternFill patternType="solid">
        <fgColor rgb="FF99CC00"/>
        <bgColor rgb="FFFFCC00"/>
      </patternFill>
    </fill>
    <fill>
      <patternFill patternType="solid">
        <fgColor theme="6" tint="0.59999389629810485"/>
        <bgColor indexed="64"/>
      </patternFill>
    </fill>
  </fills>
  <borders count="14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rgb="FF808080"/>
      </right>
      <top style="medium">
        <color rgb="FF800080"/>
      </top>
      <bottom style="medium">
        <color rgb="FF800080"/>
      </bottom>
      <diagonal/>
    </border>
    <border>
      <left style="dotted">
        <color rgb="FF808080"/>
      </left>
      <right style="dotted">
        <color rgb="FF808080"/>
      </right>
      <top style="medium">
        <color rgb="FF800080"/>
      </top>
      <bottom style="medium">
        <color rgb="FF800080"/>
      </bottom>
      <diagonal/>
    </border>
    <border>
      <left style="dotted">
        <color rgb="FF808080"/>
      </left>
      <right/>
      <top style="medium">
        <color rgb="FF800080"/>
      </top>
      <bottom style="medium">
        <color rgb="FF800080"/>
      </bottom>
      <diagonal/>
    </border>
    <border>
      <left/>
      <right style="dotted">
        <color rgb="FF808080"/>
      </right>
      <top/>
      <bottom style="dotted">
        <color rgb="FF808080"/>
      </bottom>
      <diagonal/>
    </border>
    <border>
      <left style="dotted">
        <color rgb="FF808080"/>
      </left>
      <right style="thin">
        <color rgb="FF808080"/>
      </right>
      <top/>
      <bottom style="dotted">
        <color rgb="FF808080"/>
      </bottom>
      <diagonal/>
    </border>
    <border>
      <left style="dotted">
        <color rgb="FF808080"/>
      </left>
      <right style="dotted">
        <color rgb="FF808080"/>
      </right>
      <top style="medium">
        <color rgb="FF800080"/>
      </top>
      <bottom style="dotted">
        <color rgb="FF808080"/>
      </bottom>
      <diagonal/>
    </border>
    <border>
      <left style="dotted">
        <color rgb="FF808080"/>
      </left>
      <right/>
      <top style="medium">
        <color rgb="FF800080"/>
      </top>
      <bottom style="dotted">
        <color rgb="FF808080"/>
      </bottom>
      <diagonal/>
    </border>
    <border>
      <left/>
      <right style="dotted">
        <color rgb="FF808080"/>
      </right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 style="thin">
        <color rgb="FF808080"/>
      </right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/>
      <top style="dotted">
        <color rgb="FF808080"/>
      </top>
      <bottom style="dotted">
        <color rgb="FF808080"/>
      </bottom>
      <diagonal/>
    </border>
    <border>
      <left/>
      <right style="dotted">
        <color rgb="FF808080"/>
      </right>
      <top style="dotted">
        <color rgb="FF808080"/>
      </top>
      <bottom style="medium">
        <color rgb="FF800080"/>
      </bottom>
      <diagonal/>
    </border>
    <border>
      <left style="dotted">
        <color rgb="FF808080"/>
      </left>
      <right style="thin">
        <color rgb="FF808080"/>
      </right>
      <top style="dotted">
        <color rgb="FF808080"/>
      </top>
      <bottom style="medium">
        <color rgb="FF800080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 style="medium">
        <color rgb="FF800080"/>
      </bottom>
      <diagonal/>
    </border>
    <border>
      <left style="dotted">
        <color rgb="FF808080"/>
      </left>
      <right/>
      <top style="dotted">
        <color rgb="FF808080"/>
      </top>
      <bottom style="medium">
        <color rgb="FF800080"/>
      </bottom>
      <diagonal/>
    </border>
    <border>
      <left style="dotted">
        <color rgb="FF808080"/>
      </left>
      <right style="dotted">
        <color rgb="FF808080"/>
      </right>
      <top/>
      <bottom style="dotted">
        <color rgb="FF808080"/>
      </bottom>
      <diagonal/>
    </border>
    <border>
      <left/>
      <right/>
      <top style="medium">
        <color rgb="FF800080"/>
      </top>
      <bottom/>
      <diagonal/>
    </border>
    <border>
      <left style="dotted">
        <color rgb="FFBFBFBF"/>
      </left>
      <right style="dotted">
        <color rgb="FFBFBFBF"/>
      </right>
      <top style="medium">
        <color rgb="FF800080"/>
      </top>
      <bottom style="medium">
        <color rgb="FF800080"/>
      </bottom>
      <diagonal/>
    </border>
    <border>
      <left style="dotted">
        <color rgb="FFBFBFBF"/>
      </left>
      <right/>
      <top style="medium">
        <color rgb="FF800080"/>
      </top>
      <bottom style="medium">
        <color rgb="FF800080"/>
      </bottom>
      <diagonal/>
    </border>
    <border>
      <left style="dotted">
        <color rgb="FF808080"/>
      </left>
      <right style="dotted">
        <color rgb="FF808080"/>
      </right>
      <top/>
      <bottom style="medium">
        <color rgb="FF800080"/>
      </bottom>
      <diagonal/>
    </border>
    <border>
      <left style="dotted">
        <color rgb="FFA6A6A6"/>
      </left>
      <right style="dotted">
        <color rgb="FFA6A6A6"/>
      </right>
      <top/>
      <bottom style="dotted">
        <color rgb="FFA6A6A6"/>
      </bottom>
      <diagonal/>
    </border>
    <border>
      <left style="dotted">
        <color rgb="FFA6A6A6"/>
      </left>
      <right style="dotted">
        <color rgb="FFA6A6A6"/>
      </right>
      <top style="dotted">
        <color rgb="FF808080"/>
      </top>
      <bottom style="dotted">
        <color rgb="FFA6A6A6"/>
      </bottom>
      <diagonal/>
    </border>
    <border>
      <left style="dotted">
        <color rgb="FFA6A6A6"/>
      </left>
      <right/>
      <top style="dotted">
        <color rgb="FF808080"/>
      </top>
      <bottom style="dotted">
        <color rgb="FFA6A6A6"/>
      </bottom>
      <diagonal/>
    </border>
    <border>
      <left style="dotted">
        <color rgb="FFA6A6A6"/>
      </left>
      <right style="dotted">
        <color rgb="FFA6A6A6"/>
      </right>
      <top style="dotted">
        <color rgb="FFA6A6A6"/>
      </top>
      <bottom style="dotted">
        <color rgb="FFA6A6A6"/>
      </bottom>
      <diagonal/>
    </border>
    <border>
      <left style="dotted">
        <color rgb="FFA6A6A6"/>
      </left>
      <right/>
      <top style="dotted">
        <color rgb="FFA6A6A6"/>
      </top>
      <bottom style="dotted">
        <color rgb="FFA6A6A6"/>
      </bottom>
      <diagonal/>
    </border>
    <border>
      <left/>
      <right style="dotted">
        <color rgb="FF808080"/>
      </right>
      <top style="dotted">
        <color rgb="FF808080"/>
      </top>
      <bottom style="thin">
        <color rgb="FF808080"/>
      </bottom>
      <diagonal/>
    </border>
    <border>
      <left style="dotted">
        <color rgb="FFA6A6A6"/>
      </left>
      <right style="dotted">
        <color rgb="FFA6A6A6"/>
      </right>
      <top style="dotted">
        <color rgb="FFA6A6A6"/>
      </top>
      <bottom style="thin">
        <color rgb="FF800080"/>
      </bottom>
      <diagonal/>
    </border>
    <border>
      <left style="dotted">
        <color rgb="FFA6A6A6"/>
      </left>
      <right/>
      <top style="dotted">
        <color rgb="FFA6A6A6"/>
      </top>
      <bottom style="thin">
        <color rgb="FF800080"/>
      </bottom>
      <diagonal/>
    </border>
    <border>
      <left/>
      <right style="dotted">
        <color rgb="FF808080"/>
      </right>
      <top/>
      <bottom style="thin">
        <color rgb="FF800080"/>
      </bottom>
      <diagonal/>
    </border>
    <border>
      <left style="dotted">
        <color rgb="FF808080"/>
      </left>
      <right style="dotted">
        <color rgb="FF808080"/>
      </right>
      <top style="thin">
        <color rgb="FF800080"/>
      </top>
      <bottom style="thin">
        <color rgb="FF800080"/>
      </bottom>
      <diagonal/>
    </border>
    <border>
      <left style="dotted">
        <color rgb="FFBFBFBF"/>
      </left>
      <right/>
      <top style="thin">
        <color rgb="FF800080"/>
      </top>
      <bottom style="thin">
        <color rgb="FF800080"/>
      </bottom>
      <diagonal/>
    </border>
    <border>
      <left/>
      <right style="dotted">
        <color rgb="FF808080"/>
      </right>
      <top/>
      <bottom style="medium">
        <color rgb="FF800080"/>
      </bottom>
      <diagonal/>
    </border>
    <border>
      <left style="dotted">
        <color rgb="FFBFBFBF"/>
      </left>
      <right/>
      <top/>
      <bottom style="medium">
        <color rgb="FF800080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dotted">
        <color rgb="FFA6A6A6"/>
      </right>
      <top style="medium">
        <color rgb="FF002060"/>
      </top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dotted">
        <color rgb="FFA6A6A6"/>
      </left>
      <right style="dotted">
        <color rgb="FFA6A6A6"/>
      </right>
      <top style="medium">
        <color rgb="FF002060"/>
      </top>
      <bottom style="medium">
        <color rgb="FF002060"/>
      </bottom>
      <diagonal/>
    </border>
    <border>
      <left style="dotted">
        <color rgb="FFA6A6A6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/>
      <right style="dotted">
        <color rgb="FFA6A6A6"/>
      </right>
      <top style="medium">
        <color rgb="FF002060"/>
      </top>
      <bottom style="medium">
        <color rgb="FF002060"/>
      </bottom>
      <diagonal/>
    </border>
    <border>
      <left style="dotted">
        <color rgb="FFA6A6A6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 style="medium">
        <color rgb="FF002060"/>
      </top>
      <bottom/>
      <diagonal/>
    </border>
    <border>
      <left/>
      <right style="dotted">
        <color rgb="FFA6A6A6"/>
      </right>
      <top style="medium">
        <color rgb="FF002060"/>
      </top>
      <bottom/>
      <diagonal/>
    </border>
    <border>
      <left style="dotted">
        <color rgb="FFA6A6A6"/>
      </left>
      <right/>
      <top style="medium">
        <color rgb="FF002060"/>
      </top>
      <bottom/>
      <diagonal/>
    </border>
    <border>
      <left style="thin">
        <color rgb="FF002060"/>
      </left>
      <right style="dotted">
        <color rgb="FFA6A6A6"/>
      </right>
      <top style="medium">
        <color rgb="FF002060"/>
      </top>
      <bottom/>
      <diagonal/>
    </border>
    <border>
      <left style="dotted">
        <color rgb="FFA6A6A6"/>
      </left>
      <right style="dotted">
        <color rgb="FFA6A6A6"/>
      </right>
      <top style="medium">
        <color rgb="FF002060"/>
      </top>
      <bottom/>
      <diagonal/>
    </border>
    <border>
      <left style="dotted">
        <color rgb="FFA6A6A6"/>
      </left>
      <right style="thin">
        <color rgb="FF002060"/>
      </right>
      <top style="medium">
        <color rgb="FF002060"/>
      </top>
      <bottom/>
      <diagonal/>
    </border>
    <border>
      <left/>
      <right/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/>
      <right style="dotted">
        <color rgb="FFA6A6A6"/>
      </right>
      <top style="dotted">
        <color rgb="FF002060"/>
      </top>
      <bottom style="dotted">
        <color rgb="FF002060"/>
      </bottom>
      <diagonal/>
    </border>
    <border>
      <left style="dotted">
        <color rgb="FFA6A6A6"/>
      </left>
      <right/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 style="dotted">
        <color rgb="FFA6A6A6"/>
      </right>
      <top style="dotted">
        <color rgb="FF002060"/>
      </top>
      <bottom style="dotted">
        <color rgb="FF002060"/>
      </bottom>
      <diagonal/>
    </border>
    <border>
      <left style="dotted">
        <color rgb="FFA6A6A6"/>
      </left>
      <right style="dotted">
        <color rgb="FFA6A6A6"/>
      </right>
      <top style="dotted">
        <color rgb="FF002060"/>
      </top>
      <bottom style="dotted">
        <color rgb="FF002060"/>
      </bottom>
      <diagonal/>
    </border>
    <border>
      <left style="dotted">
        <color rgb="FFA6A6A6"/>
      </left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 style="thin">
        <color rgb="FF002060"/>
      </right>
      <top/>
      <bottom style="medium">
        <color rgb="FF002060"/>
      </bottom>
      <diagonal/>
    </border>
    <border>
      <left/>
      <right style="dotted">
        <color rgb="FFA6A6A6"/>
      </right>
      <top/>
      <bottom style="medium">
        <color rgb="FF002060"/>
      </bottom>
      <diagonal/>
    </border>
    <border>
      <left style="dotted">
        <color rgb="FFA6A6A6"/>
      </left>
      <right/>
      <top/>
      <bottom style="medium">
        <color rgb="FF002060"/>
      </bottom>
      <diagonal/>
    </border>
    <border>
      <left style="thin">
        <color rgb="FF002060"/>
      </left>
      <right style="dotted">
        <color rgb="FFA6A6A6"/>
      </right>
      <top/>
      <bottom style="medium">
        <color rgb="FF002060"/>
      </bottom>
      <diagonal/>
    </border>
    <border>
      <left style="dotted">
        <color rgb="FFA6A6A6"/>
      </left>
      <right style="dotted">
        <color rgb="FFA6A6A6"/>
      </right>
      <top/>
      <bottom style="medium">
        <color rgb="FF002060"/>
      </bottom>
      <diagonal/>
    </border>
    <border>
      <left style="dotted">
        <color rgb="FFA6A6A6"/>
      </left>
      <right style="thin">
        <color rgb="FF002060"/>
      </right>
      <top/>
      <bottom style="medium">
        <color rgb="FF002060"/>
      </bottom>
      <diagonal/>
    </border>
    <border>
      <left/>
      <right style="dotted">
        <color rgb="FFA6A6A6"/>
      </right>
      <top style="medium">
        <color rgb="FF002060"/>
      </top>
      <bottom style="dotted">
        <color rgb="FFA6A6A6"/>
      </bottom>
      <diagonal/>
    </border>
    <border>
      <left style="dotted">
        <color rgb="FFA6A6A6"/>
      </left>
      <right style="dotted">
        <color rgb="FFA6A6A6"/>
      </right>
      <top style="medium">
        <color rgb="FF002060"/>
      </top>
      <bottom style="dotted">
        <color rgb="FFA6A6A6"/>
      </bottom>
      <diagonal/>
    </border>
    <border>
      <left style="dotted">
        <color rgb="FFA6A6A6"/>
      </left>
      <right/>
      <top style="medium">
        <color rgb="FF002060"/>
      </top>
      <bottom style="dotted">
        <color rgb="FFA6A6A6"/>
      </bottom>
      <diagonal/>
    </border>
    <border>
      <left/>
      <right style="dotted">
        <color rgb="FFA6A6A6"/>
      </right>
      <top/>
      <bottom/>
      <diagonal/>
    </border>
    <border>
      <left style="dotted">
        <color rgb="FFA6A6A6"/>
      </left>
      <right style="dotted">
        <color rgb="FFA6A6A6"/>
      </right>
      <top/>
      <bottom/>
      <diagonal/>
    </border>
    <border>
      <left style="dotted">
        <color rgb="FFA6A6A6"/>
      </left>
      <right/>
      <top/>
      <bottom/>
      <diagonal/>
    </border>
    <border>
      <left/>
      <right style="dotted">
        <color rgb="FFA6A6A6"/>
      </right>
      <top style="dotted">
        <color rgb="FFA6A6A6"/>
      </top>
      <bottom style="thin">
        <color rgb="FF002060"/>
      </bottom>
      <diagonal/>
    </border>
    <border>
      <left style="dotted">
        <color rgb="FFA6A6A6"/>
      </left>
      <right style="dotted">
        <color rgb="FFA6A6A6"/>
      </right>
      <top style="dotted">
        <color rgb="FFA6A6A6"/>
      </top>
      <bottom style="thin">
        <color rgb="FF002060"/>
      </bottom>
      <diagonal/>
    </border>
    <border>
      <left style="dotted">
        <color rgb="FFA6A6A6"/>
      </left>
      <right/>
      <top style="dotted">
        <color rgb="FFA6A6A6"/>
      </top>
      <bottom style="thin">
        <color rgb="FF002060"/>
      </bottom>
      <diagonal/>
    </border>
    <border>
      <left/>
      <right style="dotted">
        <color rgb="FFA6A6A6"/>
      </right>
      <top/>
      <bottom style="dotted">
        <color rgb="FFA6A6A6"/>
      </bottom>
      <diagonal/>
    </border>
    <border>
      <left style="dotted">
        <color rgb="FFA6A6A6"/>
      </left>
      <right/>
      <top/>
      <bottom style="dotted">
        <color rgb="FFA6A6A6"/>
      </bottom>
      <diagonal/>
    </border>
    <border>
      <left/>
      <right style="dotted">
        <color rgb="FFA6A6A6"/>
      </right>
      <top style="dotted">
        <color rgb="FFA6A6A6"/>
      </top>
      <bottom style="medium">
        <color rgb="FF002060"/>
      </bottom>
      <diagonal/>
    </border>
    <border>
      <left style="dotted">
        <color rgb="FFA6A6A6"/>
      </left>
      <right style="dotted">
        <color rgb="FFA6A6A6"/>
      </right>
      <top style="dotted">
        <color rgb="FFA6A6A6"/>
      </top>
      <bottom style="medium">
        <color rgb="FF002060"/>
      </bottom>
      <diagonal/>
    </border>
    <border>
      <left style="dotted">
        <color rgb="FFA6A6A6"/>
      </left>
      <right/>
      <top style="dotted">
        <color rgb="FFA6A6A6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dotted">
        <color rgb="FFA6A6A6"/>
      </bottom>
      <diagonal/>
    </border>
    <border>
      <left style="thin">
        <color rgb="FF002060"/>
      </left>
      <right style="dotted">
        <color rgb="FFA6A6A6"/>
      </right>
      <top style="medium">
        <color rgb="FF002060"/>
      </top>
      <bottom style="dotted">
        <color rgb="FFA6A6A6"/>
      </bottom>
      <diagonal/>
    </border>
    <border>
      <left style="dotted">
        <color rgb="FFA6A6A6"/>
      </left>
      <right style="thin">
        <color rgb="FF002060"/>
      </right>
      <top style="medium">
        <color rgb="FF002060"/>
      </top>
      <bottom style="dotted">
        <color rgb="FFA6A6A6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dotted">
        <color rgb="FFA6A6A6"/>
      </right>
      <top/>
      <bottom/>
      <diagonal/>
    </border>
    <border>
      <left style="dotted">
        <color rgb="FFA6A6A6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dotted">
        <color rgb="FFA6A6A6"/>
      </top>
      <bottom style="medium">
        <color rgb="FF002060"/>
      </bottom>
      <diagonal/>
    </border>
    <border>
      <left style="thin">
        <color rgb="FF002060"/>
      </left>
      <right style="dotted">
        <color rgb="FFA6A6A6"/>
      </right>
      <top style="dotted">
        <color rgb="FFA6A6A6"/>
      </top>
      <bottom style="medium">
        <color rgb="FF002060"/>
      </bottom>
      <diagonal/>
    </border>
    <border>
      <left style="dotted">
        <color rgb="FFA6A6A6"/>
      </left>
      <right style="thin">
        <color rgb="FF002060"/>
      </right>
      <top style="dotted">
        <color rgb="FFA6A6A6"/>
      </top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dotted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dotted">
        <color rgb="FF002060"/>
      </bottom>
      <diagonal/>
    </border>
    <border>
      <left/>
      <right style="dotted">
        <color rgb="FFA6A6A6"/>
      </right>
      <top style="medium">
        <color rgb="FF002060"/>
      </top>
      <bottom style="dotted">
        <color rgb="FF002060"/>
      </bottom>
      <diagonal/>
    </border>
    <border>
      <left/>
      <right/>
      <top style="medium">
        <color rgb="FF002060"/>
      </top>
      <bottom style="dotted">
        <color rgb="FF002060"/>
      </bottom>
      <diagonal/>
    </border>
    <border>
      <left/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/>
      <right style="thin">
        <color rgb="FF002060"/>
      </right>
      <top/>
      <bottom style="medium">
        <color rgb="FF002060"/>
      </bottom>
      <diagonal/>
    </border>
    <border>
      <left style="dotted">
        <color rgb="FFA6A6A6"/>
      </left>
      <right/>
      <top style="dotted">
        <color rgb="FF002060"/>
      </top>
      <bottom style="medium">
        <color rgb="FF002060"/>
      </bottom>
      <diagonal/>
    </border>
    <border>
      <left style="dotted">
        <color rgb="FFA6A6A6"/>
      </left>
      <right style="thin">
        <color rgb="FF403152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dotted">
        <color rgb="FFA6A6A6"/>
      </top>
      <bottom style="dotted">
        <color rgb="FFA6A6A6"/>
      </bottom>
      <diagonal/>
    </border>
    <border>
      <left/>
      <right/>
      <top/>
      <bottom style="medium">
        <color rgb="FF800080"/>
      </bottom>
      <diagonal/>
    </border>
    <border>
      <left style="medium">
        <color rgb="FF800080"/>
      </left>
      <right/>
      <top style="medium">
        <color rgb="FF800080"/>
      </top>
      <bottom style="medium">
        <color rgb="FF800080"/>
      </bottom>
      <diagonal/>
    </border>
    <border>
      <left style="dotted">
        <color rgb="FF808080"/>
      </left>
      <right style="thin">
        <color rgb="FF800080"/>
      </right>
      <top style="medium">
        <color rgb="FF800080"/>
      </top>
      <bottom style="medium">
        <color rgb="FF800080"/>
      </bottom>
      <diagonal/>
    </border>
    <border>
      <left style="thin">
        <color rgb="FF800080"/>
      </left>
      <right/>
      <top style="medium">
        <color rgb="FF800080"/>
      </top>
      <bottom style="medium">
        <color rgb="FF800080"/>
      </bottom>
      <diagonal/>
    </border>
    <border>
      <left style="thin">
        <color rgb="FF800080"/>
      </left>
      <right style="dotted">
        <color rgb="FF808080"/>
      </right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 style="thin">
        <color rgb="FF800080"/>
      </right>
      <top style="dotted">
        <color rgb="FF808080"/>
      </top>
      <bottom style="dotted">
        <color rgb="FF808080"/>
      </bottom>
      <diagonal/>
    </border>
    <border>
      <left style="thin">
        <color rgb="FF800080"/>
      </left>
      <right style="dotted">
        <color rgb="FF808080"/>
      </right>
      <top style="dotted">
        <color rgb="FF808080"/>
      </top>
      <bottom style="medium">
        <color rgb="FF800080"/>
      </bottom>
      <diagonal/>
    </border>
    <border>
      <left style="dotted">
        <color rgb="FF808080"/>
      </left>
      <right style="thin">
        <color rgb="FF800080"/>
      </right>
      <top style="dotted">
        <color rgb="FF808080"/>
      </top>
      <bottom style="medium">
        <color rgb="FF800080"/>
      </bottom>
      <diagonal/>
    </border>
    <border>
      <left/>
      <right style="dotted">
        <color rgb="FF808080"/>
      </right>
      <top style="medium">
        <color rgb="FF800080"/>
      </top>
      <bottom style="dotted">
        <color rgb="FFBFBFBF"/>
      </bottom>
      <diagonal/>
    </border>
    <border>
      <left/>
      <right style="dotted">
        <color rgb="FFA6A6A6"/>
      </right>
      <top style="dotted">
        <color rgb="FFA6A6A6"/>
      </top>
      <bottom style="medium">
        <color rgb="FF800080"/>
      </bottom>
      <diagonal/>
    </border>
    <border>
      <left style="dotted">
        <color rgb="FFA6A6A6"/>
      </left>
      <right/>
      <top style="dotted">
        <color rgb="FFA6A6A6"/>
      </top>
      <bottom/>
      <diagonal/>
    </border>
    <border>
      <left/>
      <right style="dotted">
        <color rgb="FF808080"/>
      </right>
      <top style="dotted">
        <color rgb="FF808080"/>
      </top>
      <bottom/>
      <diagonal/>
    </border>
    <border>
      <left/>
      <right style="dotted">
        <color rgb="FF808080"/>
      </right>
      <top style="thin">
        <color rgb="FF808080"/>
      </top>
      <bottom style="dotted">
        <color rgb="FF808080"/>
      </bottom>
      <diagonal/>
    </border>
    <border>
      <left style="dotted">
        <color rgb="FF808080"/>
      </left>
      <right style="dotted">
        <color rgb="FF808080"/>
      </right>
      <top style="thin">
        <color rgb="FF808080"/>
      </top>
      <bottom style="dotted">
        <color rgb="FF808080"/>
      </bottom>
      <diagonal/>
    </border>
    <border>
      <left style="dotted">
        <color rgb="FF808080"/>
      </left>
      <right/>
      <top style="thin">
        <color rgb="FF808080"/>
      </top>
      <bottom style="dotted">
        <color rgb="FF808080"/>
      </bottom>
      <diagonal/>
    </border>
    <border>
      <left style="dotted">
        <color rgb="FFA6A6A6"/>
      </left>
      <right/>
      <top style="thin">
        <color rgb="FFA6A6A6"/>
      </top>
      <bottom/>
      <diagonal/>
    </border>
    <border>
      <left style="dotted">
        <color rgb="FFA6A6A6"/>
      </left>
      <right/>
      <top/>
      <bottom style="thin">
        <color rgb="FFA6A6A6"/>
      </bottom>
      <diagonal/>
    </border>
    <border>
      <left/>
      <right/>
      <top style="medium">
        <color rgb="FF002060"/>
      </top>
      <bottom style="dotted">
        <color rgb="FFA6A6A6"/>
      </bottom>
      <diagonal/>
    </border>
    <border>
      <left/>
      <right/>
      <top style="dotted">
        <color rgb="FFA6A6A6"/>
      </top>
      <bottom style="thin">
        <color rgb="FF002060"/>
      </bottom>
      <diagonal/>
    </border>
    <border>
      <left/>
      <right style="dotted">
        <color rgb="FFA6A6A6"/>
      </right>
      <top style="dotted">
        <color rgb="FFA6A6A6"/>
      </top>
      <bottom style="dotted">
        <color rgb="FFA6A6A6"/>
      </bottom>
      <diagonal/>
    </border>
    <border>
      <left style="thin">
        <color rgb="FF002060"/>
      </left>
      <right style="thin">
        <color rgb="FF002060"/>
      </right>
      <top style="dotted">
        <color rgb="FFA6A6A6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dotted">
        <color theme="0" tint="-0.34998626667073579"/>
      </bottom>
      <diagonal/>
    </border>
    <border>
      <left/>
      <right style="thin">
        <color rgb="FF002060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rgb="FF002060"/>
      </right>
      <top style="dotted">
        <color theme="0" tint="-0.34998626667073579"/>
      </top>
      <bottom style="medium">
        <color rgb="FF002060"/>
      </bottom>
      <diagonal/>
    </border>
    <border>
      <left style="thin">
        <color rgb="FF002060"/>
      </left>
      <right style="dotted">
        <color rgb="FFA6A6A6"/>
      </right>
      <top style="medium">
        <color rgb="FF002060"/>
      </top>
      <bottom style="dotted">
        <color rgb="FF002060"/>
      </bottom>
      <diagonal/>
    </border>
    <border>
      <left style="dotted">
        <color rgb="FFA6A6A6"/>
      </left>
      <right style="dotted">
        <color rgb="FFA6A6A6"/>
      </right>
      <top style="medium">
        <color rgb="FF002060"/>
      </top>
      <bottom style="dotted">
        <color rgb="FF002060"/>
      </bottom>
      <diagonal/>
    </border>
    <border>
      <left style="dotted">
        <color rgb="FFA6A6A6"/>
      </left>
      <right/>
      <top style="medium">
        <color rgb="FF002060"/>
      </top>
      <bottom style="dotted">
        <color rgb="FF002060"/>
      </bottom>
      <diagonal/>
    </border>
    <border>
      <left/>
      <right style="dotted">
        <color rgb="FFA6A6A6"/>
      </right>
      <top style="dotted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dotted">
        <color rgb="FF002060"/>
      </top>
      <bottom style="medium">
        <color rgb="FF002060"/>
      </bottom>
      <diagonal/>
    </border>
    <border>
      <left style="thin">
        <color rgb="FF002060"/>
      </left>
      <right style="dotted">
        <color rgb="FFA6A6A6"/>
      </right>
      <top style="dotted">
        <color rgb="FF002060"/>
      </top>
      <bottom style="medium">
        <color rgb="FF002060"/>
      </bottom>
      <diagonal/>
    </border>
    <border>
      <left style="dotted">
        <color rgb="FFA6A6A6"/>
      </left>
      <right style="dotted">
        <color rgb="FFA6A6A6"/>
      </right>
      <top style="dotted">
        <color rgb="FF002060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dotted">
        <color rgb="FF002060"/>
      </bottom>
      <diagonal/>
    </border>
    <border>
      <left style="thin">
        <color rgb="FF002060"/>
      </left>
      <right/>
      <top style="dotted">
        <color rgb="FF002060"/>
      </top>
      <bottom style="dotted">
        <color rgb="FF002060"/>
      </bottom>
      <diagonal/>
    </border>
    <border>
      <left/>
      <right style="thin">
        <color rgb="FF002060"/>
      </right>
      <top style="dotted">
        <color rgb="FF002060"/>
      </top>
      <bottom style="medium">
        <color rgb="FF002060"/>
      </bottom>
      <diagonal/>
    </border>
    <border>
      <left style="thin">
        <color rgb="FF002060"/>
      </left>
      <right/>
      <top style="dotted">
        <color rgb="FF002060"/>
      </top>
      <bottom style="medium">
        <color rgb="FF002060"/>
      </bottom>
      <diagonal/>
    </border>
  </borders>
  <cellStyleXfs count="88">
    <xf numFmtId="0" fontId="0" fillId="0" borderId="0"/>
    <xf numFmtId="168" fontId="51" fillId="0" borderId="0" applyBorder="0" applyProtection="0"/>
    <xf numFmtId="9" fontId="51" fillId="0" borderId="0" applyBorder="0" applyProtection="0"/>
    <xf numFmtId="0" fontId="8" fillId="0" borderId="0" applyBorder="0" applyProtection="0"/>
    <xf numFmtId="49" fontId="1" fillId="0" borderId="0">
      <alignment horizontal="center" vertical="top" wrapText="1"/>
    </xf>
    <xf numFmtId="0" fontId="2" fillId="2" borderId="0" applyBorder="0" applyProtection="0"/>
    <xf numFmtId="0" fontId="2" fillId="3" borderId="0" applyBorder="0" applyProtection="0"/>
    <xf numFmtId="0" fontId="2" fillId="4" borderId="0" applyBorder="0" applyProtection="0"/>
    <xf numFmtId="0" fontId="2" fillId="5" borderId="0" applyBorder="0" applyProtection="0"/>
    <xf numFmtId="0" fontId="2" fillId="6" borderId="0" applyBorder="0" applyProtection="0"/>
    <xf numFmtId="0" fontId="2" fillId="7" borderId="0" applyBorder="0" applyProtection="0"/>
    <xf numFmtId="0" fontId="2" fillId="8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5" borderId="0" applyBorder="0" applyProtection="0"/>
    <xf numFmtId="0" fontId="2" fillId="8" borderId="0" applyBorder="0" applyProtection="0"/>
    <xf numFmtId="0" fontId="2" fillId="11" borderId="0" applyBorder="0" applyProtection="0"/>
    <xf numFmtId="0" fontId="3" fillId="12" borderId="0" applyBorder="0" applyProtection="0"/>
    <xf numFmtId="0" fontId="3" fillId="9" borderId="0" applyBorder="0" applyProtection="0"/>
    <xf numFmtId="0" fontId="3" fillId="10" borderId="0" applyBorder="0" applyProtection="0"/>
    <xf numFmtId="0" fontId="3" fillId="13" borderId="0" applyBorder="0" applyProtection="0"/>
    <xf numFmtId="0" fontId="3" fillId="14" borderId="0" applyBorder="0" applyProtection="0"/>
    <xf numFmtId="0" fontId="3" fillId="15" borderId="0" applyBorder="0" applyProtection="0"/>
    <xf numFmtId="164" fontId="51" fillId="0" borderId="0" applyBorder="0" applyProtection="0"/>
    <xf numFmtId="165" fontId="51" fillId="0" borderId="0" applyBorder="0" applyProtection="0"/>
    <xf numFmtId="0" fontId="3" fillId="16" borderId="0" applyBorder="0" applyProtection="0"/>
    <xf numFmtId="0" fontId="3" fillId="17" borderId="0" applyBorder="0" applyProtection="0"/>
    <xf numFmtId="0" fontId="3" fillId="18" borderId="0" applyBorder="0" applyProtection="0"/>
    <xf numFmtId="0" fontId="3" fillId="13" borderId="0" applyBorder="0" applyProtection="0"/>
    <xf numFmtId="0" fontId="3" fillId="14" borderId="0" applyBorder="0" applyProtection="0"/>
    <xf numFmtId="0" fontId="3" fillId="19" borderId="0" applyBorder="0" applyProtection="0"/>
    <xf numFmtId="0" fontId="4" fillId="7" borderId="1" applyProtection="0"/>
    <xf numFmtId="0" fontId="5" fillId="20" borderId="2" applyProtection="0"/>
    <xf numFmtId="0" fontId="6" fillId="20" borderId="1" applyProtection="0"/>
    <xf numFmtId="0" fontId="7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1" fillId="0" borderId="3">
      <alignment horizontal="center" vertical="top" wrapText="1"/>
    </xf>
    <xf numFmtId="0" fontId="9" fillId="0" borderId="4" applyProtection="0"/>
    <xf numFmtId="0" fontId="10" fillId="0" borderId="5" applyProtection="0"/>
    <xf numFmtId="0" fontId="11" fillId="0" borderId="6" applyProtection="0"/>
    <xf numFmtId="0" fontId="11" fillId="0" borderId="0" applyBorder="0" applyProtection="0"/>
    <xf numFmtId="0" fontId="12" fillId="0" borderId="7" applyProtection="0"/>
    <xf numFmtId="0" fontId="13" fillId="21" borderId="8" applyProtection="0"/>
    <xf numFmtId="0" fontId="14" fillId="0" borderId="0" applyBorder="0" applyProtection="0"/>
    <xf numFmtId="0" fontId="15" fillId="22" borderId="0" applyBorder="0" applyProtection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7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0" fillId="3" borderId="0" applyBorder="0" applyProtection="0"/>
    <xf numFmtId="0" fontId="21" fillId="0" borderId="0" applyBorder="0" applyProtection="0"/>
    <xf numFmtId="0" fontId="51" fillId="23" borderId="9" applyProtection="0"/>
    <xf numFmtId="9" fontId="51" fillId="0" borderId="0" applyBorder="0" applyProtection="0"/>
    <xf numFmtId="9" fontId="51" fillId="0" borderId="0" applyBorder="0" applyProtection="0"/>
    <xf numFmtId="9" fontId="51" fillId="0" borderId="0" applyBorder="0" applyProtection="0"/>
    <xf numFmtId="9" fontId="51" fillId="0" borderId="0" applyBorder="0" applyProtection="0"/>
    <xf numFmtId="9" fontId="51" fillId="0" borderId="0" applyBorder="0" applyProtection="0"/>
    <xf numFmtId="9" fontId="51" fillId="0" borderId="0" applyBorder="0" applyProtection="0"/>
    <xf numFmtId="0" fontId="22" fillId="0" borderId="10" applyProtection="0"/>
    <xf numFmtId="0" fontId="23" fillId="0" borderId="0" applyBorder="0" applyProtection="0"/>
    <xf numFmtId="164" fontId="51" fillId="0" borderId="0" applyBorder="0" applyProtection="0"/>
    <xf numFmtId="166" fontId="51" fillId="0" borderId="0" applyBorder="0" applyProtection="0"/>
    <xf numFmtId="167" fontId="51" fillId="0" borderId="0" applyBorder="0" applyProtection="0"/>
    <xf numFmtId="168" fontId="51" fillId="0" borderId="0" applyBorder="0" applyProtection="0"/>
    <xf numFmtId="0" fontId="24" fillId="4" borderId="0" applyBorder="0" applyProtection="0"/>
    <xf numFmtId="49" fontId="1" fillId="0" borderId="11">
      <alignment horizontal="center" vertical="center" wrapText="1"/>
    </xf>
  </cellStyleXfs>
  <cellXfs count="328">
    <xf numFmtId="0" fontId="0" fillId="0" borderId="0" xfId="0"/>
    <xf numFmtId="0" fontId="38" fillId="0" borderId="45" xfId="60" applyFont="1" applyBorder="1" applyAlignment="1">
      <alignment horizontal="center" vertical="center" wrapText="1"/>
    </xf>
    <xf numFmtId="0" fontId="38" fillId="0" borderId="87" xfId="0" applyFont="1" applyBorder="1" applyAlignment="1">
      <alignment horizontal="center" vertical="center" wrapText="1"/>
    </xf>
    <xf numFmtId="169" fontId="32" fillId="0" borderId="52" xfId="60" applyNumberFormat="1" applyFont="1" applyBorder="1" applyAlignment="1">
      <alignment horizontal="left" vertical="center" wrapText="1"/>
    </xf>
    <xf numFmtId="0" fontId="35" fillId="0" borderId="0" xfId="3" applyFont="1" applyBorder="1" applyAlignment="1" applyProtection="1">
      <alignment horizontal="left" vertical="center" wrapText="1"/>
    </xf>
    <xf numFmtId="169" fontId="27" fillId="0" borderId="30" xfId="70" applyNumberFormat="1" applyFont="1" applyBorder="1" applyAlignment="1">
      <alignment horizontal="center" vertical="center" wrapText="1"/>
    </xf>
    <xf numFmtId="169" fontId="27" fillId="0" borderId="29" xfId="70" applyNumberFormat="1" applyFont="1" applyBorder="1" applyAlignment="1">
      <alignment horizontal="center" vertical="center" wrapText="1"/>
    </xf>
    <xf numFmtId="169" fontId="27" fillId="0" borderId="14" xfId="70" applyNumberFormat="1" applyFont="1" applyBorder="1" applyAlignment="1">
      <alignment horizontal="center" vertical="center" wrapText="1"/>
    </xf>
    <xf numFmtId="0" fontId="27" fillId="0" borderId="12" xfId="70" applyFont="1" applyBorder="1" applyAlignment="1">
      <alignment horizontal="center" vertical="center" wrapText="1"/>
    </xf>
    <xf numFmtId="0" fontId="32" fillId="0" borderId="28" xfId="70" applyFont="1" applyBorder="1" applyAlignment="1">
      <alignment horizontal="left" vertical="center" wrapText="1"/>
    </xf>
    <xf numFmtId="0" fontId="16" fillId="0" borderId="0" xfId="70" applyFont="1" applyAlignment="1">
      <alignment vertical="center"/>
    </xf>
    <xf numFmtId="0" fontId="25" fillId="0" borderId="0" xfId="70" applyFont="1" applyBorder="1" applyAlignment="1">
      <alignment horizontal="center" vertical="center"/>
    </xf>
    <xf numFmtId="0" fontId="26" fillId="2" borderId="0" xfId="70" applyFont="1" applyFill="1" applyBorder="1" applyAlignment="1">
      <alignment horizontal="left" vertical="center"/>
    </xf>
    <xf numFmtId="0" fontId="27" fillId="0" borderId="12" xfId="70" applyFont="1" applyBorder="1" applyAlignment="1">
      <alignment horizontal="center" vertical="center" wrapText="1"/>
    </xf>
    <xf numFmtId="169" fontId="27" fillId="0" borderId="13" xfId="70" applyNumberFormat="1" applyFont="1" applyBorder="1" applyAlignment="1">
      <alignment horizontal="center" vertical="center" wrapText="1"/>
    </xf>
    <xf numFmtId="169" fontId="27" fillId="0" borderId="14" xfId="70" applyNumberFormat="1" applyFont="1" applyBorder="1" applyAlignment="1">
      <alignment horizontal="center" vertical="center" wrapText="1"/>
    </xf>
    <xf numFmtId="0" fontId="28" fillId="0" borderId="15" xfId="70" applyFont="1" applyBorder="1" applyAlignment="1">
      <alignment horizontal="left" vertical="center" wrapText="1"/>
    </xf>
    <xf numFmtId="0" fontId="18" fillId="0" borderId="16" xfId="70" applyFont="1" applyBorder="1" applyAlignment="1">
      <alignment vertical="center"/>
    </xf>
    <xf numFmtId="0" fontId="18" fillId="0" borderId="17" xfId="70" applyFont="1" applyBorder="1" applyAlignment="1">
      <alignment vertical="center"/>
    </xf>
    <xf numFmtId="170" fontId="16" fillId="0" borderId="17" xfId="77" applyNumberFormat="1" applyFont="1" applyBorder="1" applyAlignment="1" applyProtection="1">
      <alignment horizontal="right"/>
    </xf>
    <xf numFmtId="170" fontId="18" fillId="0" borderId="18" xfId="77" applyNumberFormat="1" applyFont="1" applyBorder="1" applyAlignment="1" applyProtection="1">
      <alignment horizontal="right"/>
    </xf>
    <xf numFmtId="0" fontId="28" fillId="0" borderId="19" xfId="70" applyFont="1" applyBorder="1" applyAlignment="1">
      <alignment horizontal="left" vertical="center" wrapText="1"/>
    </xf>
    <xf numFmtId="0" fontId="18" fillId="0" borderId="20" xfId="70" applyFont="1" applyBorder="1" applyAlignment="1">
      <alignment vertical="center"/>
    </xf>
    <xf numFmtId="0" fontId="18" fillId="0" borderId="21" xfId="70" applyFont="1" applyBorder="1" applyAlignment="1">
      <alignment vertical="center"/>
    </xf>
    <xf numFmtId="170" fontId="16" fillId="0" borderId="21" xfId="77" applyNumberFormat="1" applyFont="1" applyBorder="1" applyAlignment="1" applyProtection="1">
      <alignment horizontal="right"/>
    </xf>
    <xf numFmtId="170" fontId="16" fillId="0" borderId="22" xfId="77" applyNumberFormat="1" applyFont="1" applyBorder="1" applyAlignment="1" applyProtection="1">
      <alignment horizontal="right"/>
    </xf>
    <xf numFmtId="170" fontId="18" fillId="0" borderId="22" xfId="77" applyNumberFormat="1" applyFont="1" applyBorder="1" applyAlignment="1" applyProtection="1">
      <alignment horizontal="right"/>
    </xf>
    <xf numFmtId="0" fontId="29" fillId="0" borderId="23" xfId="70" applyFont="1" applyBorder="1" applyAlignment="1">
      <alignment horizontal="left" vertical="center" wrapText="1"/>
    </xf>
    <xf numFmtId="3" fontId="30" fillId="0" borderId="24" xfId="70" applyNumberFormat="1" applyFont="1" applyBorder="1" applyAlignment="1">
      <alignment vertical="center"/>
    </xf>
    <xf numFmtId="3" fontId="30" fillId="0" borderId="25" xfId="70" applyNumberFormat="1" applyFont="1" applyBorder="1" applyAlignment="1">
      <alignment vertical="center"/>
    </xf>
    <xf numFmtId="170" fontId="31" fillId="0" borderId="25" xfId="77" applyNumberFormat="1" applyFont="1" applyBorder="1" applyAlignment="1" applyProtection="1">
      <alignment horizontal="right"/>
    </xf>
    <xf numFmtId="170" fontId="31" fillId="0" borderId="26" xfId="77" applyNumberFormat="1" applyFont="1" applyBorder="1" applyAlignment="1" applyProtection="1">
      <alignment horizontal="right"/>
    </xf>
    <xf numFmtId="170" fontId="30" fillId="0" borderId="26" xfId="77" applyNumberFormat="1" applyFont="1" applyBorder="1" applyAlignment="1" applyProtection="1">
      <alignment horizontal="right"/>
    </xf>
    <xf numFmtId="0" fontId="16" fillId="0" borderId="0" xfId="70" applyFont="1" applyBorder="1" applyAlignment="1">
      <alignment vertical="center"/>
    </xf>
    <xf numFmtId="0" fontId="32" fillId="0" borderId="0" xfId="70" applyFont="1" applyBorder="1" applyAlignment="1">
      <alignment horizontal="center" vertical="center" wrapText="1"/>
    </xf>
    <xf numFmtId="0" fontId="26" fillId="3" borderId="0" xfId="70" applyFont="1" applyFill="1" applyBorder="1" applyAlignment="1">
      <alignment horizontal="left" vertical="center"/>
    </xf>
    <xf numFmtId="0" fontId="16" fillId="0" borderId="27" xfId="70" applyFont="1" applyBorder="1" applyAlignment="1">
      <alignment vertical="center"/>
    </xf>
    <xf numFmtId="0" fontId="16" fillId="0" borderId="17" xfId="70" applyFont="1" applyBorder="1" applyAlignment="1">
      <alignment vertical="center"/>
    </xf>
    <xf numFmtId="0" fontId="16" fillId="0" borderId="21" xfId="70" applyFont="1" applyBorder="1" applyAlignment="1">
      <alignment vertical="center"/>
    </xf>
    <xf numFmtId="3" fontId="31" fillId="0" borderId="25" xfId="70" applyNumberFormat="1" applyFont="1" applyBorder="1" applyAlignment="1">
      <alignment vertical="center"/>
    </xf>
    <xf numFmtId="0" fontId="32" fillId="0" borderId="28" xfId="70" applyFont="1" applyBorder="1" applyAlignment="1">
      <alignment horizontal="left" vertical="center" wrapText="1"/>
    </xf>
    <xf numFmtId="0" fontId="26" fillId="24" borderId="0" xfId="70" applyFont="1" applyFill="1" applyBorder="1" applyAlignment="1">
      <alignment horizontal="left" vertical="center"/>
    </xf>
    <xf numFmtId="0" fontId="27" fillId="0" borderId="25" xfId="70" applyFont="1" applyBorder="1" applyAlignment="1">
      <alignment horizontal="center" vertical="center" wrapText="1"/>
    </xf>
    <xf numFmtId="169" fontId="27" fillId="0" borderId="31" xfId="70" applyNumberFormat="1" applyFont="1" applyBorder="1" applyAlignment="1">
      <alignment horizontal="center" vertical="center" wrapText="1"/>
    </xf>
    <xf numFmtId="0" fontId="16" fillId="0" borderId="15" xfId="70" applyFont="1" applyBorder="1" applyAlignment="1">
      <alignment horizontal="left" vertical="center" wrapText="1"/>
    </xf>
    <xf numFmtId="171" fontId="16" fillId="0" borderId="32" xfId="70" applyNumberFormat="1" applyFont="1" applyBorder="1" applyAlignment="1">
      <alignment vertical="center"/>
    </xf>
    <xf numFmtId="0" fontId="16" fillId="0" borderId="32" xfId="70" applyFont="1" applyBorder="1" applyAlignment="1">
      <alignment vertical="center"/>
    </xf>
    <xf numFmtId="172" fontId="16" fillId="0" borderId="33" xfId="70" applyNumberFormat="1" applyFont="1" applyBorder="1" applyAlignment="1">
      <alignment vertical="center"/>
    </xf>
    <xf numFmtId="170" fontId="16" fillId="0" borderId="33" xfId="70" applyNumberFormat="1" applyFont="1" applyBorder="1" applyAlignment="1">
      <alignment vertical="center"/>
    </xf>
    <xf numFmtId="172" fontId="16" fillId="0" borderId="33" xfId="70" applyNumberFormat="1" applyFont="1" applyBorder="1" applyAlignment="1">
      <alignment horizontal="right" vertical="center"/>
    </xf>
    <xf numFmtId="172" fontId="16" fillId="0" borderId="34" xfId="70" applyNumberFormat="1" applyFont="1" applyBorder="1" applyAlignment="1">
      <alignment horizontal="right" vertical="center"/>
    </xf>
    <xf numFmtId="173" fontId="16" fillId="0" borderId="0" xfId="1" applyNumberFormat="1" applyFont="1" applyBorder="1" applyAlignment="1" applyProtection="1">
      <alignment vertical="center"/>
    </xf>
    <xf numFmtId="0" fontId="16" fillId="0" borderId="19" xfId="70" applyFont="1" applyBorder="1" applyAlignment="1">
      <alignment horizontal="left" vertical="center" wrapText="1"/>
    </xf>
    <xf numFmtId="171" fontId="16" fillId="0" borderId="35" xfId="70" applyNumberFormat="1" applyFont="1" applyBorder="1" applyAlignment="1">
      <alignment vertical="center"/>
    </xf>
    <xf numFmtId="0" fontId="16" fillId="0" borderId="35" xfId="70" applyFont="1" applyBorder="1" applyAlignment="1">
      <alignment vertical="center"/>
    </xf>
    <xf numFmtId="170" fontId="16" fillId="0" borderId="35" xfId="70" applyNumberFormat="1" applyFont="1" applyBorder="1" applyAlignment="1">
      <alignment vertical="center"/>
    </xf>
    <xf numFmtId="172" fontId="16" fillId="0" borderId="35" xfId="70" applyNumberFormat="1" applyFont="1" applyBorder="1" applyAlignment="1">
      <alignment horizontal="right" vertical="center"/>
    </xf>
    <xf numFmtId="172" fontId="16" fillId="0" borderId="36" xfId="70" applyNumberFormat="1" applyFont="1" applyBorder="1" applyAlignment="1">
      <alignment horizontal="right" vertical="center"/>
    </xf>
    <xf numFmtId="174" fontId="16" fillId="0" borderId="0" xfId="1" applyNumberFormat="1" applyFont="1" applyBorder="1" applyAlignment="1" applyProtection="1">
      <alignment vertical="center"/>
    </xf>
    <xf numFmtId="0" fontId="33" fillId="0" borderId="37" xfId="70" applyFont="1" applyBorder="1" applyAlignment="1">
      <alignment horizontal="left" vertical="center" wrapText="1"/>
    </xf>
    <xf numFmtId="171" fontId="16" fillId="0" borderId="38" xfId="70" applyNumberFormat="1" applyFont="1" applyBorder="1" applyAlignment="1">
      <alignment vertical="center"/>
    </xf>
    <xf numFmtId="3" fontId="31" fillId="0" borderId="38" xfId="70" applyNumberFormat="1" applyFont="1" applyBorder="1" applyAlignment="1">
      <alignment horizontal="right" vertical="center"/>
    </xf>
    <xf numFmtId="172" fontId="31" fillId="0" borderId="38" xfId="70" applyNumberFormat="1" applyFont="1" applyBorder="1" applyAlignment="1">
      <alignment horizontal="right" vertical="center"/>
    </xf>
    <xf numFmtId="170" fontId="31" fillId="0" borderId="38" xfId="70" applyNumberFormat="1" applyFont="1" applyBorder="1" applyAlignment="1">
      <alignment vertical="center"/>
    </xf>
    <xf numFmtId="172" fontId="31" fillId="0" borderId="39" xfId="70" applyNumberFormat="1" applyFont="1" applyBorder="1" applyAlignment="1">
      <alignment horizontal="right" vertical="center"/>
    </xf>
    <xf numFmtId="0" fontId="16" fillId="0" borderId="40" xfId="70" applyFont="1" applyBorder="1" applyAlignment="1">
      <alignment horizontal="left" vertical="center" wrapText="1"/>
    </xf>
    <xf numFmtId="172" fontId="16" fillId="0" borderId="41" xfId="70" applyNumberFormat="1" applyFont="1" applyBorder="1" applyAlignment="1">
      <alignment horizontal="right" vertical="center"/>
    </xf>
    <xf numFmtId="3" fontId="16" fillId="0" borderId="41" xfId="70" applyNumberFormat="1" applyFont="1" applyBorder="1" applyAlignment="1">
      <alignment horizontal="right" vertical="center"/>
    </xf>
    <xf numFmtId="172" fontId="18" fillId="0" borderId="41" xfId="70" applyNumberFormat="1" applyFont="1" applyBorder="1" applyAlignment="1">
      <alignment horizontal="right" vertical="center"/>
    </xf>
    <xf numFmtId="170" fontId="16" fillId="0" borderId="41" xfId="70" applyNumberFormat="1" applyFont="1" applyBorder="1" applyAlignment="1">
      <alignment vertical="center"/>
    </xf>
    <xf numFmtId="170" fontId="16" fillId="0" borderId="41" xfId="70" applyNumberFormat="1" applyFont="1" applyBorder="1" applyAlignment="1">
      <alignment horizontal="right" vertical="center"/>
    </xf>
    <xf numFmtId="172" fontId="16" fillId="0" borderId="42" xfId="70" applyNumberFormat="1" applyFont="1" applyBorder="1" applyAlignment="1">
      <alignment horizontal="right" vertical="center"/>
    </xf>
    <xf numFmtId="0" fontId="33" fillId="0" borderId="43" xfId="70" applyFont="1" applyBorder="1" applyAlignment="1">
      <alignment horizontal="left" vertical="center" wrapText="1"/>
    </xf>
    <xf numFmtId="172" fontId="33" fillId="0" borderId="31" xfId="70" applyNumberFormat="1" applyFont="1" applyBorder="1" applyAlignment="1">
      <alignment horizontal="right" vertical="center"/>
    </xf>
    <xf numFmtId="3" fontId="33" fillId="0" borderId="31" xfId="70" applyNumberFormat="1" applyFont="1" applyBorder="1" applyAlignment="1">
      <alignment horizontal="right" vertical="center"/>
    </xf>
    <xf numFmtId="172" fontId="34" fillId="0" borderId="31" xfId="70" applyNumberFormat="1" applyFont="1" applyBorder="1" applyAlignment="1">
      <alignment horizontal="right" vertical="center"/>
    </xf>
    <xf numFmtId="170" fontId="33" fillId="0" borderId="31" xfId="70" applyNumberFormat="1" applyFont="1" applyBorder="1" applyAlignment="1">
      <alignment vertical="center"/>
    </xf>
    <xf numFmtId="172" fontId="33" fillId="0" borderId="44" xfId="70" applyNumberFormat="1" applyFont="1" applyBorder="1" applyAlignment="1">
      <alignment horizontal="right" vertical="center"/>
    </xf>
    <xf numFmtId="0" fontId="28" fillId="0" borderId="0" xfId="70" applyFont="1" applyAlignment="1">
      <alignment vertical="center"/>
    </xf>
    <xf numFmtId="0" fontId="28" fillId="0" borderId="0" xfId="70" applyFont="1" applyBorder="1" applyAlignment="1">
      <alignment vertical="center"/>
    </xf>
    <xf numFmtId="172" fontId="28" fillId="0" borderId="0" xfId="70" applyNumberFormat="1" applyFont="1" applyAlignment="1">
      <alignment vertical="center"/>
    </xf>
    <xf numFmtId="10" fontId="28" fillId="0" borderId="0" xfId="2" applyNumberFormat="1" applyFont="1" applyBorder="1" applyAlignment="1" applyProtection="1">
      <alignment vertical="center"/>
    </xf>
    <xf numFmtId="0" fontId="16" fillId="0" borderId="0" xfId="70" applyFont="1" applyBorder="1" applyAlignment="1">
      <alignment horizontal="center" vertical="center"/>
    </xf>
    <xf numFmtId="0" fontId="18" fillId="0" borderId="0" xfId="60"/>
    <xf numFmtId="0" fontId="37" fillId="0" borderId="0" xfId="70" applyFont="1" applyBorder="1" applyAlignment="1">
      <alignment vertical="center"/>
    </xf>
    <xf numFmtId="0" fontId="38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173" fontId="38" fillId="0" borderId="53" xfId="85" applyNumberFormat="1" applyFont="1" applyBorder="1" applyAlignment="1" applyProtection="1">
      <alignment vertical="center"/>
    </xf>
    <xf numFmtId="173" fontId="38" fillId="0" borderId="54" xfId="85" applyNumberFormat="1" applyFont="1" applyBorder="1" applyAlignment="1" applyProtection="1">
      <alignment vertical="center"/>
    </xf>
    <xf numFmtId="173" fontId="38" fillId="0" borderId="55" xfId="85" applyNumberFormat="1" applyFont="1" applyBorder="1" applyAlignment="1" applyProtection="1">
      <alignment vertical="center"/>
    </xf>
    <xf numFmtId="173" fontId="0" fillId="0" borderId="56" xfId="85" applyNumberFormat="1" applyFont="1" applyBorder="1" applyAlignment="1" applyProtection="1">
      <alignment vertical="center"/>
    </xf>
    <xf numFmtId="173" fontId="0" fillId="0" borderId="57" xfId="85" applyNumberFormat="1" applyFont="1" applyBorder="1" applyAlignment="1" applyProtection="1">
      <alignment vertical="center"/>
    </xf>
    <xf numFmtId="173" fontId="0" fillId="0" borderId="58" xfId="85" applyNumberFormat="1" applyFont="1" applyBorder="1" applyAlignment="1" applyProtection="1">
      <alignment vertical="center"/>
    </xf>
    <xf numFmtId="173" fontId="0" fillId="0" borderId="54" xfId="85" applyNumberFormat="1" applyFont="1" applyBorder="1" applyAlignment="1" applyProtection="1">
      <alignment vertical="center"/>
    </xf>
    <xf numFmtId="173" fontId="0" fillId="0" borderId="55" xfId="85" applyNumberFormat="1" applyFont="1" applyBorder="1" applyAlignment="1" applyProtection="1">
      <alignment vertical="center"/>
    </xf>
    <xf numFmtId="173" fontId="38" fillId="0" borderId="60" xfId="85" applyNumberFormat="1" applyFont="1" applyBorder="1" applyAlignment="1" applyProtection="1">
      <alignment vertical="center"/>
    </xf>
    <xf numFmtId="173" fontId="38" fillId="0" borderId="61" xfId="85" applyNumberFormat="1" applyFont="1" applyBorder="1" applyAlignment="1" applyProtection="1">
      <alignment vertical="center"/>
    </xf>
    <xf numFmtId="173" fontId="38" fillId="0" borderId="62" xfId="85" applyNumberFormat="1" applyFont="1" applyBorder="1" applyAlignment="1" applyProtection="1">
      <alignment vertical="center"/>
    </xf>
    <xf numFmtId="173" fontId="0" fillId="0" borderId="63" xfId="85" applyNumberFormat="1" applyFont="1" applyBorder="1" applyAlignment="1" applyProtection="1">
      <alignment vertical="center"/>
    </xf>
    <xf numFmtId="173" fontId="0" fillId="0" borderId="64" xfId="85" applyNumberFormat="1" applyFont="1" applyBorder="1" applyAlignment="1" applyProtection="1">
      <alignment vertical="center"/>
    </xf>
    <xf numFmtId="173" fontId="0" fillId="0" borderId="65" xfId="85" applyNumberFormat="1" applyFont="1" applyBorder="1" applyAlignment="1" applyProtection="1">
      <alignment vertical="center"/>
    </xf>
    <xf numFmtId="173" fontId="0" fillId="0" borderId="61" xfId="85" applyNumberFormat="1" applyFont="1" applyBorder="1" applyAlignment="1" applyProtection="1">
      <alignment vertical="center"/>
    </xf>
    <xf numFmtId="173" fontId="0" fillId="0" borderId="62" xfId="85" applyNumberFormat="1" applyFont="1" applyBorder="1" applyAlignment="1" applyProtection="1">
      <alignment vertical="center"/>
    </xf>
    <xf numFmtId="173" fontId="38" fillId="0" borderId="66" xfId="85" applyNumberFormat="1" applyFont="1" applyBorder="1" applyAlignment="1" applyProtection="1">
      <alignment vertical="center"/>
    </xf>
    <xf numFmtId="173" fontId="38" fillId="0" borderId="67" xfId="85" applyNumberFormat="1" applyFont="1" applyBorder="1" applyAlignment="1" applyProtection="1">
      <alignment vertical="center"/>
    </xf>
    <xf numFmtId="173" fontId="38" fillId="0" borderId="68" xfId="85" applyNumberFormat="1" applyFont="1" applyBorder="1" applyAlignment="1" applyProtection="1">
      <alignment vertical="center"/>
    </xf>
    <xf numFmtId="173" fontId="0" fillId="0" borderId="69" xfId="85" applyNumberFormat="1" applyFont="1" applyBorder="1" applyAlignment="1" applyProtection="1">
      <alignment vertical="center"/>
    </xf>
    <xf numFmtId="173" fontId="0" fillId="0" borderId="70" xfId="85" applyNumberFormat="1" applyFont="1" applyBorder="1" applyAlignment="1" applyProtection="1">
      <alignment vertical="center"/>
    </xf>
    <xf numFmtId="173" fontId="0" fillId="0" borderId="71" xfId="85" applyNumberFormat="1" applyFont="1" applyBorder="1" applyAlignment="1" applyProtection="1">
      <alignment vertical="center"/>
    </xf>
    <xf numFmtId="173" fontId="0" fillId="0" borderId="67" xfId="85" applyNumberFormat="1" applyFont="1" applyBorder="1" applyAlignment="1" applyProtection="1">
      <alignment vertical="center"/>
    </xf>
    <xf numFmtId="173" fontId="0" fillId="0" borderId="68" xfId="85" applyNumberFormat="1" applyFont="1" applyBorder="1" applyAlignment="1" applyProtection="1">
      <alignment vertical="center"/>
    </xf>
    <xf numFmtId="0" fontId="18" fillId="0" borderId="0" xfId="60" applyBorder="1"/>
    <xf numFmtId="0" fontId="35" fillId="0" borderId="0" xfId="60" applyFont="1"/>
    <xf numFmtId="2" fontId="18" fillId="0" borderId="0" xfId="60" applyNumberFormat="1"/>
    <xf numFmtId="0" fontId="38" fillId="0" borderId="48" xfId="0" applyFont="1" applyBorder="1" applyAlignment="1">
      <alignment horizontal="center" vertical="center" wrapText="1"/>
    </xf>
    <xf numFmtId="169" fontId="27" fillId="0" borderId="72" xfId="60" applyNumberFormat="1" applyFont="1" applyBorder="1" applyAlignment="1">
      <alignment horizontal="center" vertical="center"/>
    </xf>
    <xf numFmtId="173" fontId="0" fillId="0" borderId="73" xfId="85" applyNumberFormat="1" applyFont="1" applyBorder="1" applyAlignment="1" applyProtection="1">
      <alignment vertical="center"/>
    </xf>
    <xf numFmtId="173" fontId="0" fillId="0" borderId="74" xfId="85" applyNumberFormat="1" applyFont="1" applyBorder="1" applyAlignment="1" applyProtection="1">
      <alignment vertical="center"/>
    </xf>
    <xf numFmtId="169" fontId="27" fillId="0" borderId="75" xfId="60" applyNumberFormat="1" applyFont="1" applyBorder="1" applyAlignment="1">
      <alignment horizontal="center" vertical="center"/>
    </xf>
    <xf numFmtId="173" fontId="0" fillId="0" borderId="76" xfId="85" applyNumberFormat="1" applyFont="1" applyBorder="1" applyAlignment="1" applyProtection="1">
      <alignment vertical="center"/>
    </xf>
    <xf numFmtId="173" fontId="0" fillId="0" borderId="77" xfId="85" applyNumberFormat="1" applyFont="1" applyBorder="1" applyAlignment="1" applyProtection="1">
      <alignment vertical="center"/>
    </xf>
    <xf numFmtId="169" fontId="27" fillId="0" borderId="78" xfId="60" applyNumberFormat="1" applyFont="1" applyBorder="1" applyAlignment="1">
      <alignment horizontal="center" vertical="center"/>
    </xf>
    <xf numFmtId="173" fontId="0" fillId="0" borderId="79" xfId="85" applyNumberFormat="1" applyFont="1" applyBorder="1" applyAlignment="1" applyProtection="1">
      <alignment horizontal="right" vertical="center" indent="1"/>
    </xf>
    <xf numFmtId="173" fontId="0" fillId="0" borderId="80" xfId="85" applyNumberFormat="1" applyFont="1" applyBorder="1" applyAlignment="1" applyProtection="1">
      <alignment horizontal="right" vertical="center" indent="1"/>
    </xf>
    <xf numFmtId="173" fontId="0" fillId="0" borderId="32" xfId="85" applyNumberFormat="1" applyFont="1" applyBorder="1" applyAlignment="1" applyProtection="1">
      <alignment horizontal="right" vertical="center" indent="1"/>
    </xf>
    <xf numFmtId="173" fontId="0" fillId="0" borderId="82" xfId="85" applyNumberFormat="1" applyFont="1" applyBorder="1" applyAlignment="1" applyProtection="1">
      <alignment horizontal="right" vertical="center" indent="1"/>
    </xf>
    <xf numFmtId="173" fontId="0" fillId="0" borderId="76" xfId="85" applyNumberFormat="1" applyFont="1" applyBorder="1" applyAlignment="1" applyProtection="1">
      <alignment horizontal="right" vertical="center" indent="1"/>
    </xf>
    <xf numFmtId="173" fontId="0" fillId="0" borderId="77" xfId="85" applyNumberFormat="1" applyFont="1" applyBorder="1" applyAlignment="1" applyProtection="1">
      <alignment horizontal="right" vertical="center" indent="1"/>
    </xf>
    <xf numFmtId="173" fontId="0" fillId="0" borderId="84" xfId="85" applyNumberFormat="1" applyFont="1" applyBorder="1" applyAlignment="1" applyProtection="1">
      <alignment horizontal="right" vertical="center" indent="1"/>
    </xf>
    <xf numFmtId="173" fontId="0" fillId="0" borderId="85" xfId="85" applyNumberFormat="1" applyFont="1" applyBorder="1" applyAlignment="1" applyProtection="1">
      <alignment horizontal="right" vertical="center" indent="1"/>
    </xf>
    <xf numFmtId="169" fontId="32" fillId="0" borderId="0" xfId="60" applyNumberFormat="1" applyFont="1" applyBorder="1" applyAlignment="1">
      <alignment vertical="center" wrapText="1"/>
    </xf>
    <xf numFmtId="173" fontId="18" fillId="0" borderId="74" xfId="85" applyNumberFormat="1" applyFont="1" applyBorder="1" applyAlignment="1" applyProtection="1">
      <alignment horizontal="right" vertical="center"/>
    </xf>
    <xf numFmtId="173" fontId="18" fillId="0" borderId="36" xfId="85" applyNumberFormat="1" applyFont="1" applyBorder="1" applyAlignment="1" applyProtection="1">
      <alignment horizontal="right" vertical="center"/>
    </xf>
    <xf numFmtId="173" fontId="18" fillId="0" borderId="80" xfId="85" applyNumberFormat="1" applyFont="1" applyBorder="1" applyAlignment="1" applyProtection="1">
      <alignment vertical="center"/>
    </xf>
    <xf numFmtId="173" fontId="18" fillId="0" borderId="77" xfId="85" applyNumberFormat="1" applyFont="1" applyBorder="1" applyAlignment="1" applyProtection="1">
      <alignment horizontal="right" vertical="center"/>
    </xf>
    <xf numFmtId="173" fontId="0" fillId="0" borderId="85" xfId="85" applyNumberFormat="1" applyFont="1" applyBorder="1" applyAlignment="1" applyProtection="1">
      <alignment vertical="center"/>
    </xf>
    <xf numFmtId="0" fontId="38" fillId="0" borderId="51" xfId="60" applyFont="1" applyBorder="1" applyAlignment="1">
      <alignment horizontal="center" vertical="center" wrapText="1"/>
    </xf>
    <xf numFmtId="0" fontId="38" fillId="0" borderId="86" xfId="60" applyFont="1" applyBorder="1" applyAlignment="1">
      <alignment horizontal="center" vertical="center" wrapText="1"/>
    </xf>
    <xf numFmtId="0" fontId="27" fillId="0" borderId="50" xfId="60" applyFont="1" applyBorder="1" applyAlignment="1">
      <alignment horizontal="center" vertical="center" wrapText="1"/>
    </xf>
    <xf numFmtId="0" fontId="27" fillId="0" borderId="87" xfId="60" applyFont="1" applyBorder="1" applyAlignment="1">
      <alignment horizontal="center" vertical="center" wrapText="1"/>
    </xf>
    <xf numFmtId="174" fontId="38" fillId="0" borderId="88" xfId="85" applyNumberFormat="1" applyFont="1" applyBorder="1" applyAlignment="1" applyProtection="1">
      <alignment vertical="center"/>
    </xf>
    <xf numFmtId="174" fontId="38" fillId="0" borderId="72" xfId="85" applyNumberFormat="1" applyFont="1" applyBorder="1" applyAlignment="1" applyProtection="1">
      <alignment vertical="center"/>
    </xf>
    <xf numFmtId="174" fontId="38" fillId="0" borderId="74" xfId="85" applyNumberFormat="1" applyFont="1" applyBorder="1" applyAlignment="1" applyProtection="1">
      <alignment vertical="center"/>
    </xf>
    <xf numFmtId="174" fontId="0" fillId="0" borderId="89" xfId="85" applyNumberFormat="1" applyFont="1" applyBorder="1" applyAlignment="1" applyProtection="1">
      <alignment vertical="center"/>
    </xf>
    <xf numFmtId="174" fontId="0" fillId="0" borderId="73" xfId="85" applyNumberFormat="1" applyFont="1" applyBorder="1" applyAlignment="1" applyProtection="1">
      <alignment vertical="center"/>
    </xf>
    <xf numFmtId="174" fontId="0" fillId="0" borderId="90" xfId="85" applyNumberFormat="1" applyFont="1" applyBorder="1" applyAlignment="1" applyProtection="1">
      <alignment vertical="center"/>
    </xf>
    <xf numFmtId="174" fontId="0" fillId="0" borderId="72" xfId="85" applyNumberFormat="1" applyFont="1" applyBorder="1" applyAlignment="1" applyProtection="1">
      <alignment vertical="center"/>
    </xf>
    <xf numFmtId="174" fontId="0" fillId="0" borderId="74" xfId="85" applyNumberFormat="1" applyFont="1" applyBorder="1" applyAlignment="1" applyProtection="1">
      <alignment vertical="center"/>
    </xf>
    <xf numFmtId="174" fontId="38" fillId="0" borderId="91" xfId="85" applyNumberFormat="1" applyFont="1" applyBorder="1" applyAlignment="1" applyProtection="1">
      <alignment vertical="center"/>
    </xf>
    <xf numFmtId="174" fontId="38" fillId="0" borderId="75" xfId="85" applyNumberFormat="1" applyFont="1" applyBorder="1" applyAlignment="1" applyProtection="1">
      <alignment vertical="center"/>
    </xf>
    <xf numFmtId="174" fontId="38" fillId="0" borderId="77" xfId="85" applyNumberFormat="1" applyFont="1" applyBorder="1" applyAlignment="1" applyProtection="1">
      <alignment vertical="center"/>
    </xf>
    <xf numFmtId="174" fontId="0" fillId="0" borderId="92" xfId="85" applyNumberFormat="1" applyFont="1" applyBorder="1" applyAlignment="1" applyProtection="1">
      <alignment vertical="center"/>
    </xf>
    <xf numFmtId="174" fontId="0" fillId="0" borderId="76" xfId="85" applyNumberFormat="1" applyFont="1" applyBorder="1" applyAlignment="1" applyProtection="1">
      <alignment vertical="center"/>
    </xf>
    <xf numFmtId="174" fontId="0" fillId="0" borderId="93" xfId="85" applyNumberFormat="1" applyFont="1" applyBorder="1" applyAlignment="1" applyProtection="1">
      <alignment vertical="center"/>
    </xf>
    <xf numFmtId="174" fontId="0" fillId="0" borderId="75" xfId="85" applyNumberFormat="1" applyFont="1" applyBorder="1" applyAlignment="1" applyProtection="1">
      <alignment vertical="center"/>
    </xf>
    <xf numFmtId="174" fontId="0" fillId="0" borderId="77" xfId="85" applyNumberFormat="1" applyFont="1" applyBorder="1" applyAlignment="1" applyProtection="1">
      <alignment vertical="center"/>
    </xf>
    <xf numFmtId="174" fontId="38" fillId="0" borderId="94" xfId="85" applyNumberFormat="1" applyFont="1" applyBorder="1" applyAlignment="1" applyProtection="1">
      <alignment vertical="center"/>
    </xf>
    <xf numFmtId="174" fontId="38" fillId="0" borderId="83" xfId="85" applyNumberFormat="1" applyFont="1" applyBorder="1" applyAlignment="1" applyProtection="1">
      <alignment vertical="center"/>
    </xf>
    <xf numFmtId="174" fontId="38" fillId="0" borderId="85" xfId="85" applyNumberFormat="1" applyFont="1" applyBorder="1" applyAlignment="1" applyProtection="1">
      <alignment vertical="center"/>
    </xf>
    <xf numFmtId="174" fontId="0" fillId="0" borderId="95" xfId="85" applyNumberFormat="1" applyFont="1" applyBorder="1" applyAlignment="1" applyProtection="1">
      <alignment vertical="center"/>
    </xf>
    <xf numFmtId="174" fontId="0" fillId="0" borderId="84" xfId="85" applyNumberFormat="1" applyFont="1" applyBorder="1" applyAlignment="1" applyProtection="1">
      <alignment vertical="center"/>
    </xf>
    <xf numFmtId="174" fontId="0" fillId="0" borderId="96" xfId="85" applyNumberFormat="1" applyFont="1" applyBorder="1" applyAlignment="1" applyProtection="1">
      <alignment vertical="center"/>
    </xf>
    <xf numFmtId="174" fontId="0" fillId="0" borderId="83" xfId="85" applyNumberFormat="1" applyFont="1" applyBorder="1" applyAlignment="1" applyProtection="1">
      <alignment vertical="center"/>
    </xf>
    <xf numFmtId="174" fontId="0" fillId="0" borderId="85" xfId="85" applyNumberFormat="1" applyFont="1" applyBorder="1" applyAlignment="1" applyProtection="1">
      <alignment vertical="center"/>
    </xf>
    <xf numFmtId="176" fontId="18" fillId="0" borderId="0" xfId="60" applyNumberFormat="1"/>
    <xf numFmtId="174" fontId="18" fillId="0" borderId="0" xfId="60" applyNumberFormat="1"/>
    <xf numFmtId="0" fontId="18" fillId="0" borderId="48" xfId="0" applyFont="1" applyBorder="1" applyAlignment="1">
      <alignment horizontal="center" vertical="center" wrapText="1"/>
    </xf>
    <xf numFmtId="174" fontId="38" fillId="0" borderId="98" xfId="85" applyNumberFormat="1" applyFont="1" applyBorder="1" applyAlignment="1" applyProtection="1">
      <alignment vertical="center"/>
    </xf>
    <xf numFmtId="174" fontId="18" fillId="0" borderId="99" xfId="85" applyNumberFormat="1" applyFont="1" applyBorder="1" applyAlignment="1" applyProtection="1">
      <alignment vertical="center"/>
    </xf>
    <xf numFmtId="174" fontId="18" fillId="0" borderId="100" xfId="85" applyNumberFormat="1" applyFont="1" applyBorder="1" applyAlignment="1" applyProtection="1">
      <alignment vertical="center"/>
    </xf>
    <xf numFmtId="174" fontId="38" fillId="0" borderId="60" xfId="85" applyNumberFormat="1" applyFont="1" applyBorder="1" applyAlignment="1" applyProtection="1">
      <alignment vertical="center"/>
    </xf>
    <xf numFmtId="174" fontId="18" fillId="0" borderId="61" xfId="85" applyNumberFormat="1" applyFont="1" applyBorder="1" applyAlignment="1" applyProtection="1">
      <alignment vertical="center"/>
    </xf>
    <xf numFmtId="174" fontId="18" fillId="0" borderId="59" xfId="85" applyNumberFormat="1" applyFont="1" applyBorder="1" applyAlignment="1" applyProtection="1">
      <alignment vertical="center"/>
    </xf>
    <xf numFmtId="174" fontId="38" fillId="0" borderId="66" xfId="85" applyNumberFormat="1" applyFont="1" applyBorder="1" applyAlignment="1" applyProtection="1">
      <alignment vertical="center"/>
    </xf>
    <xf numFmtId="174" fontId="18" fillId="0" borderId="67" xfId="85" applyNumberFormat="1" applyFont="1" applyBorder="1" applyAlignment="1" applyProtection="1">
      <alignment vertical="center"/>
    </xf>
    <xf numFmtId="174" fontId="18" fillId="0" borderId="103" xfId="85" applyNumberFormat="1" applyFont="1" applyBorder="1" applyAlignment="1" applyProtection="1">
      <alignment vertical="center"/>
    </xf>
    <xf numFmtId="10" fontId="18" fillId="0" borderId="0" xfId="2" applyNumberFormat="1" applyFont="1" applyBorder="1" applyAlignment="1" applyProtection="1"/>
    <xf numFmtId="0" fontId="38" fillId="0" borderId="51" xfId="0" applyFont="1" applyBorder="1" applyAlignment="1">
      <alignment horizontal="center" vertical="center" wrapText="1"/>
    </xf>
    <xf numFmtId="0" fontId="38" fillId="0" borderId="86" xfId="0" applyFont="1" applyBorder="1" applyAlignment="1">
      <alignment horizontal="center" vertical="center" wrapText="1"/>
    </xf>
    <xf numFmtId="173" fontId="18" fillId="0" borderId="0" xfId="60" applyNumberFormat="1"/>
    <xf numFmtId="168" fontId="18" fillId="0" borderId="0" xfId="60" applyNumberFormat="1"/>
    <xf numFmtId="0" fontId="38" fillId="0" borderId="104" xfId="0" applyFont="1" applyBorder="1" applyAlignment="1">
      <alignment horizontal="center" vertical="center" wrapText="1"/>
    </xf>
    <xf numFmtId="0" fontId="38" fillId="0" borderId="0" xfId="60" applyFont="1" applyBorder="1" applyAlignment="1">
      <alignment vertical="center" wrapText="1"/>
    </xf>
    <xf numFmtId="174" fontId="41" fillId="0" borderId="0" xfId="85" applyNumberFormat="1" applyFont="1" applyBorder="1" applyAlignment="1" applyProtection="1">
      <alignment vertical="center"/>
    </xf>
    <xf numFmtId="174" fontId="42" fillId="0" borderId="0" xfId="85" applyNumberFormat="1" applyFont="1" applyBorder="1" applyAlignment="1" applyProtection="1">
      <alignment vertical="center"/>
    </xf>
    <xf numFmtId="170" fontId="43" fillId="0" borderId="0" xfId="2" applyNumberFormat="1" applyFont="1" applyBorder="1" applyAlignment="1" applyProtection="1"/>
    <xf numFmtId="0" fontId="43" fillId="0" borderId="0" xfId="60" applyFont="1" applyBorder="1"/>
    <xf numFmtId="169" fontId="32" fillId="0" borderId="0" xfId="60" applyNumberFormat="1" applyFont="1" applyBorder="1" applyAlignment="1">
      <alignment horizontal="center" vertical="center" wrapText="1"/>
    </xf>
    <xf numFmtId="169" fontId="26" fillId="30" borderId="0" xfId="70" applyNumberFormat="1" applyFont="1" applyFill="1" applyBorder="1" applyAlignment="1">
      <alignment horizontal="left" vertical="center"/>
    </xf>
    <xf numFmtId="0" fontId="44" fillId="31" borderId="0" xfId="70" applyFont="1" applyFill="1" applyBorder="1" applyAlignment="1">
      <alignment horizontal="left" vertical="center"/>
    </xf>
    <xf numFmtId="169" fontId="27" fillId="0" borderId="0" xfId="70" applyNumberFormat="1" applyFont="1" applyAlignment="1">
      <alignment horizontal="left"/>
    </xf>
    <xf numFmtId="0" fontId="31" fillId="0" borderId="0" xfId="70" applyFont="1" applyAlignment="1">
      <alignment horizontal="center" vertical="center"/>
    </xf>
    <xf numFmtId="0" fontId="27" fillId="0" borderId="10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69" fontId="27" fillId="0" borderId="108" xfId="70" applyNumberFormat="1" applyFont="1" applyBorder="1" applyAlignment="1">
      <alignment horizontal="center" vertical="center" wrapText="1"/>
    </xf>
    <xf numFmtId="169" fontId="27" fillId="0" borderId="109" xfId="70" applyNumberFormat="1" applyFont="1" applyBorder="1" applyAlignment="1">
      <alignment horizontal="center" vertical="center" wrapText="1"/>
    </xf>
    <xf numFmtId="172" fontId="16" fillId="0" borderId="21" xfId="70" applyNumberFormat="1" applyFont="1" applyBorder="1" applyAlignment="1">
      <alignment vertical="center"/>
    </xf>
    <xf numFmtId="172" fontId="16" fillId="0" borderId="22" xfId="70" applyNumberFormat="1" applyFont="1" applyBorder="1" applyAlignment="1">
      <alignment vertical="center"/>
    </xf>
    <xf numFmtId="3" fontId="16" fillId="0" borderId="0" xfId="70" applyNumberFormat="1" applyFont="1" applyAlignment="1">
      <alignment vertical="center"/>
    </xf>
    <xf numFmtId="172" fontId="16" fillId="0" borderId="110" xfId="70" applyNumberFormat="1" applyFont="1" applyBorder="1" applyAlignment="1">
      <alignment vertical="center"/>
    </xf>
    <xf numFmtId="170" fontId="16" fillId="0" borderId="21" xfId="70" applyNumberFormat="1" applyFont="1" applyBorder="1" applyAlignment="1">
      <alignment vertical="center"/>
    </xf>
    <xf numFmtId="170" fontId="16" fillId="0" borderId="111" xfId="70" applyNumberFormat="1" applyFont="1" applyBorder="1" applyAlignment="1">
      <alignment vertical="center"/>
    </xf>
    <xf numFmtId="0" fontId="33" fillId="0" borderId="23" xfId="70" applyFont="1" applyBorder="1" applyAlignment="1">
      <alignment horizontal="left" vertical="center" wrapText="1"/>
    </xf>
    <xf numFmtId="172" fontId="33" fillId="0" borderId="25" xfId="70" applyNumberFormat="1" applyFont="1" applyBorder="1" applyAlignment="1">
      <alignment vertical="center"/>
    </xf>
    <xf numFmtId="172" fontId="33" fillId="0" borderId="26" xfId="70" applyNumberFormat="1" applyFont="1" applyBorder="1" applyAlignment="1">
      <alignment vertical="center"/>
    </xf>
    <xf numFmtId="168" fontId="27" fillId="0" borderId="0" xfId="1" applyFont="1" applyBorder="1" applyAlignment="1" applyProtection="1">
      <alignment vertical="center"/>
    </xf>
    <xf numFmtId="172" fontId="33" fillId="0" borderId="112" xfId="70" applyNumberFormat="1" applyFont="1" applyBorder="1" applyAlignment="1">
      <alignment vertical="center"/>
    </xf>
    <xf numFmtId="170" fontId="33" fillId="0" borderId="25" xfId="70" applyNumberFormat="1" applyFont="1" applyBorder="1" applyAlignment="1">
      <alignment vertical="center"/>
    </xf>
    <xf numFmtId="170" fontId="33" fillId="0" borderId="113" xfId="70" applyNumberFormat="1" applyFont="1" applyBorder="1" applyAlignment="1">
      <alignment vertical="center"/>
    </xf>
    <xf numFmtId="0" fontId="27" fillId="0" borderId="0" xfId="70" applyFont="1" applyAlignment="1">
      <alignment vertical="center"/>
    </xf>
    <xf numFmtId="170" fontId="16" fillId="0" borderId="0" xfId="2" applyNumberFormat="1" applyFont="1" applyBorder="1" applyAlignment="1" applyProtection="1">
      <alignment horizontal="left"/>
    </xf>
    <xf numFmtId="171" fontId="16" fillId="0" borderId="0" xfId="70" applyNumberFormat="1" applyFont="1" applyAlignment="1">
      <alignment vertical="center"/>
    </xf>
    <xf numFmtId="0" fontId="31" fillId="0" borderId="0" xfId="70" applyFont="1" applyBorder="1" applyAlignment="1">
      <alignment horizontal="center" vertical="center" wrapText="1"/>
    </xf>
    <xf numFmtId="0" fontId="46" fillId="0" borderId="0" xfId="3" applyFont="1" applyBorder="1" applyAlignment="1" applyProtection="1">
      <alignment vertical="center" wrapText="1"/>
    </xf>
    <xf numFmtId="0" fontId="47" fillId="0" borderId="0" xfId="3" applyFont="1" applyBorder="1" applyAlignment="1" applyProtection="1">
      <alignment vertical="center" wrapText="1"/>
    </xf>
    <xf numFmtId="0" fontId="48" fillId="0" borderId="0" xfId="70" applyFont="1" applyAlignment="1">
      <alignment horizontal="right" vertical="center"/>
    </xf>
    <xf numFmtId="0" fontId="48" fillId="0" borderId="0" xfId="70" applyFont="1" applyAlignment="1">
      <alignment vertical="center"/>
    </xf>
    <xf numFmtId="0" fontId="48" fillId="0" borderId="0" xfId="70" applyFont="1" applyBorder="1" applyAlignment="1">
      <alignment vertical="center"/>
    </xf>
    <xf numFmtId="0" fontId="29" fillId="0" borderId="0" xfId="70" applyFont="1" applyBorder="1" applyAlignment="1">
      <alignment horizontal="center" vertical="center" wrapText="1"/>
    </xf>
    <xf numFmtId="0" fontId="33" fillId="0" borderId="0" xfId="70" applyFont="1" applyAlignment="1">
      <alignment horizontal="left" vertical="center"/>
    </xf>
    <xf numFmtId="0" fontId="49" fillId="24" borderId="0" xfId="70" applyFont="1" applyFill="1" applyBorder="1" applyAlignment="1">
      <alignment horizontal="left" vertical="center"/>
    </xf>
    <xf numFmtId="0" fontId="44" fillId="24" borderId="0" xfId="70" applyFont="1" applyFill="1" applyBorder="1" applyAlignment="1">
      <alignment horizontal="left" vertical="center"/>
    </xf>
    <xf numFmtId="0" fontId="31" fillId="0" borderId="0" xfId="70" applyFont="1" applyAlignment="1">
      <alignment vertical="center"/>
    </xf>
    <xf numFmtId="172" fontId="27" fillId="0" borderId="22" xfId="70" applyNumberFormat="1" applyFont="1" applyBorder="1" applyAlignment="1">
      <alignment vertical="center"/>
    </xf>
    <xf numFmtId="170" fontId="16" fillId="0" borderId="0" xfId="2" applyNumberFormat="1" applyFont="1" applyBorder="1" applyAlignment="1" applyProtection="1">
      <alignment horizontal="right" vertical="center"/>
    </xf>
    <xf numFmtId="170" fontId="27" fillId="0" borderId="0" xfId="2" applyNumberFormat="1" applyFont="1" applyBorder="1" applyAlignment="1" applyProtection="1">
      <alignment horizontal="right" vertical="center"/>
    </xf>
    <xf numFmtId="170" fontId="27" fillId="0" borderId="0" xfId="2" applyNumberFormat="1" applyFont="1" applyBorder="1" applyAlignment="1" applyProtection="1">
      <alignment horizontal="center" vertical="center"/>
    </xf>
    <xf numFmtId="0" fontId="16" fillId="0" borderId="0" xfId="70" applyFont="1" applyAlignment="1">
      <alignment horizontal="left" vertical="center"/>
    </xf>
    <xf numFmtId="0" fontId="33" fillId="0" borderId="0" xfId="70" applyFont="1" applyAlignment="1">
      <alignment horizontal="right" vertical="center"/>
    </xf>
    <xf numFmtId="172" fontId="34" fillId="0" borderId="0" xfId="70" applyNumberFormat="1" applyFont="1" applyAlignment="1">
      <alignment horizontal="right" vertical="center"/>
    </xf>
    <xf numFmtId="172" fontId="38" fillId="0" borderId="0" xfId="70" applyNumberFormat="1" applyFont="1" applyAlignment="1">
      <alignment horizontal="right" vertical="center"/>
    </xf>
    <xf numFmtId="172" fontId="38" fillId="0" borderId="0" xfId="3" applyNumberFormat="1" applyFont="1" applyBorder="1" applyAlignment="1" applyProtection="1">
      <alignment vertical="center" wrapText="1"/>
    </xf>
    <xf numFmtId="0" fontId="45" fillId="0" borderId="0" xfId="70" applyFont="1" applyAlignment="1">
      <alignment horizontal="left" vertical="center"/>
    </xf>
    <xf numFmtId="0" fontId="45" fillId="0" borderId="0" xfId="70" applyFont="1" applyBorder="1" applyAlignment="1">
      <alignment horizontal="center" vertical="center"/>
    </xf>
    <xf numFmtId="0" fontId="50" fillId="33" borderId="0" xfId="70" applyFont="1" applyFill="1" applyBorder="1" applyAlignment="1">
      <alignment horizontal="left" vertical="center"/>
    </xf>
    <xf numFmtId="169" fontId="16" fillId="0" borderId="13" xfId="70" applyNumberFormat="1" applyFont="1" applyBorder="1" applyAlignment="1">
      <alignment horizontal="center" vertical="center" wrapText="1"/>
    </xf>
    <xf numFmtId="169" fontId="16" fillId="0" borderId="14" xfId="70" applyNumberFormat="1" applyFont="1" applyBorder="1" applyAlignment="1">
      <alignment horizontal="center" vertical="center" wrapText="1"/>
    </xf>
    <xf numFmtId="172" fontId="27" fillId="0" borderId="21" xfId="70" applyNumberFormat="1" applyFont="1" applyBorder="1" applyAlignment="1">
      <alignment vertical="center"/>
    </xf>
    <xf numFmtId="172" fontId="38" fillId="0" borderId="18" xfId="70" applyNumberFormat="1" applyFont="1" applyBorder="1" applyAlignment="1">
      <alignment vertical="center"/>
    </xf>
    <xf numFmtId="170" fontId="16" fillId="0" borderId="0" xfId="2" applyNumberFormat="1" applyFont="1" applyBorder="1" applyAlignment="1" applyProtection="1">
      <alignment vertical="center"/>
    </xf>
    <xf numFmtId="170" fontId="34" fillId="0" borderId="116" xfId="76" applyNumberFormat="1" applyFont="1" applyBorder="1" applyAlignment="1" applyProtection="1">
      <alignment vertical="center"/>
    </xf>
    <xf numFmtId="170" fontId="27" fillId="0" borderId="0" xfId="2" applyNumberFormat="1" applyFont="1" applyBorder="1" applyAlignment="1" applyProtection="1">
      <alignment vertical="center"/>
    </xf>
    <xf numFmtId="172" fontId="38" fillId="0" borderId="22" xfId="70" applyNumberFormat="1" applyFont="1" applyBorder="1" applyAlignment="1">
      <alignment vertical="center"/>
    </xf>
    <xf numFmtId="170" fontId="34" fillId="0" borderId="77" xfId="76" applyNumberFormat="1" applyFont="1" applyBorder="1" applyAlignment="1" applyProtection="1">
      <alignment vertical="center"/>
    </xf>
    <xf numFmtId="0" fontId="16" fillId="0" borderId="117" xfId="70" applyFont="1" applyBorder="1" applyAlignment="1">
      <alignment horizontal="left" vertical="center" wrapText="1"/>
    </xf>
    <xf numFmtId="0" fontId="16" fillId="0" borderId="118" xfId="70" applyFont="1" applyBorder="1" applyAlignment="1">
      <alignment horizontal="left" vertical="center" wrapText="1"/>
    </xf>
    <xf numFmtId="172" fontId="16" fillId="0" borderId="119" xfId="70" applyNumberFormat="1" applyFont="1" applyBorder="1" applyAlignment="1">
      <alignment vertical="center"/>
    </xf>
    <xf numFmtId="172" fontId="27" fillId="0" borderId="119" xfId="70" applyNumberFormat="1" applyFont="1" applyBorder="1" applyAlignment="1">
      <alignment vertical="center"/>
    </xf>
    <xf numFmtId="172" fontId="38" fillId="0" borderId="120" xfId="70" applyNumberFormat="1" applyFont="1" applyBorder="1" applyAlignment="1">
      <alignment vertical="center"/>
    </xf>
    <xf numFmtId="170" fontId="34" fillId="0" borderId="121" xfId="76" applyNumberFormat="1" applyFont="1" applyBorder="1" applyAlignment="1" applyProtection="1">
      <alignment vertical="center"/>
    </xf>
    <xf numFmtId="170" fontId="34" fillId="0" borderId="122" xfId="76" applyNumberFormat="1" applyFont="1" applyBorder="1" applyAlignment="1" applyProtection="1">
      <alignment vertical="center"/>
    </xf>
    <xf numFmtId="0" fontId="31" fillId="0" borderId="23" xfId="70" applyFont="1" applyBorder="1" applyAlignment="1">
      <alignment horizontal="left" vertical="center" wrapText="1"/>
    </xf>
    <xf numFmtId="172" fontId="31" fillId="0" borderId="25" xfId="70" applyNumberFormat="1" applyFont="1" applyBorder="1" applyAlignment="1">
      <alignment vertical="center"/>
    </xf>
    <xf numFmtId="170" fontId="31" fillId="0" borderId="0" xfId="70" applyNumberFormat="1" applyFont="1" applyAlignment="1">
      <alignment vertical="center"/>
    </xf>
    <xf numFmtId="170" fontId="31" fillId="0" borderId="0" xfId="70" applyNumberFormat="1" applyFont="1" applyBorder="1" applyAlignment="1">
      <alignment vertical="center"/>
    </xf>
    <xf numFmtId="170" fontId="30" fillId="0" borderId="77" xfId="76" applyNumberFormat="1" applyFont="1" applyBorder="1" applyAlignment="1" applyProtection="1">
      <alignment vertical="center"/>
    </xf>
    <xf numFmtId="0" fontId="27" fillId="0" borderId="23" xfId="70" applyFont="1" applyBorder="1" applyAlignment="1">
      <alignment horizontal="left" vertical="center" wrapText="1"/>
    </xf>
    <xf numFmtId="172" fontId="27" fillId="0" borderId="25" xfId="70" applyNumberFormat="1" applyFont="1" applyBorder="1" applyAlignment="1">
      <alignment vertical="center"/>
    </xf>
    <xf numFmtId="172" fontId="27" fillId="0" borderId="26" xfId="70" applyNumberFormat="1" applyFont="1" applyBorder="1" applyAlignment="1">
      <alignment vertical="center"/>
    </xf>
    <xf numFmtId="172" fontId="16" fillId="0" borderId="0" xfId="70" applyNumberFormat="1" applyFont="1" applyAlignment="1">
      <alignment vertical="center"/>
    </xf>
    <xf numFmtId="170" fontId="38" fillId="0" borderId="82" xfId="76" applyNumberFormat="1" applyFont="1" applyBorder="1" applyAlignment="1" applyProtection="1">
      <alignment vertical="center"/>
    </xf>
    <xf numFmtId="169" fontId="26" fillId="2" borderId="106" xfId="70" applyNumberFormat="1" applyFont="1" applyFill="1" applyBorder="1" applyAlignment="1">
      <alignment horizontal="left" vertical="center"/>
    </xf>
    <xf numFmtId="0" fontId="35" fillId="0" borderId="28" xfId="3" applyFont="1" applyBorder="1" applyAlignment="1" applyProtection="1">
      <alignment horizontal="left" vertical="center" wrapText="1"/>
    </xf>
    <xf numFmtId="0" fontId="49" fillId="4" borderId="0" xfId="70" applyFont="1" applyFill="1" applyBorder="1" applyAlignment="1">
      <alignment horizontal="left" vertical="center"/>
    </xf>
    <xf numFmtId="0" fontId="31" fillId="0" borderId="0" xfId="70" applyFont="1" applyBorder="1" applyAlignment="1">
      <alignment horizontal="center" vertical="center"/>
    </xf>
    <xf numFmtId="14" fontId="27" fillId="0" borderId="17" xfId="70" applyNumberFormat="1" applyFont="1" applyBorder="1" applyAlignment="1">
      <alignment horizontal="center" vertical="center" wrapText="1"/>
    </xf>
    <xf numFmtId="14" fontId="27" fillId="0" borderId="13" xfId="70" applyNumberFormat="1" applyFont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left" vertical="center" wrapText="1"/>
    </xf>
    <xf numFmtId="0" fontId="26" fillId="26" borderId="0" xfId="0" applyFont="1" applyFill="1" applyBorder="1" applyAlignment="1">
      <alignment horizontal="left" vertical="center" wrapText="1"/>
    </xf>
    <xf numFmtId="0" fontId="26" fillId="27" borderId="0" xfId="0" applyFont="1" applyFill="1" applyBorder="1" applyAlignment="1">
      <alignment horizontal="left" vertical="center" wrapText="1"/>
    </xf>
    <xf numFmtId="0" fontId="39" fillId="28" borderId="0" xfId="0" applyFont="1" applyFill="1" applyBorder="1" applyAlignment="1">
      <alignment horizontal="left" vertical="center" wrapText="1"/>
    </xf>
    <xf numFmtId="0" fontId="39" fillId="25" borderId="0" xfId="60" applyFont="1" applyFill="1" applyBorder="1" applyAlignment="1">
      <alignment horizontal="left" vertical="center" wrapText="1"/>
    </xf>
    <xf numFmtId="0" fontId="40" fillId="29" borderId="0" xfId="0" applyFont="1" applyFill="1" applyBorder="1" applyAlignment="1">
      <alignment horizontal="left" vertical="center" wrapText="1"/>
    </xf>
    <xf numFmtId="14" fontId="16" fillId="0" borderId="114" xfId="70" applyNumberFormat="1" applyFont="1" applyBorder="1" applyAlignment="1">
      <alignment horizontal="center" vertical="center" wrapText="1"/>
    </xf>
    <xf numFmtId="14" fontId="16" fillId="0" borderId="81" xfId="70" applyNumberFormat="1" applyFont="1" applyBorder="1" applyAlignment="1">
      <alignment horizontal="center" vertical="center" wrapText="1"/>
    </xf>
    <xf numFmtId="14" fontId="27" fillId="0" borderId="115" xfId="70" applyNumberFormat="1" applyFont="1" applyBorder="1" applyAlignment="1">
      <alignment horizontal="center" vertical="center" wrapText="1"/>
    </xf>
    <xf numFmtId="14" fontId="45" fillId="32" borderId="106" xfId="70" applyNumberFormat="1" applyFont="1" applyFill="1" applyBorder="1" applyAlignment="1">
      <alignment horizontal="left"/>
    </xf>
    <xf numFmtId="14" fontId="27" fillId="0" borderId="97" xfId="60" applyNumberFormat="1" applyFont="1" applyBorder="1" applyAlignment="1">
      <alignment horizontal="center" vertical="center"/>
    </xf>
    <xf numFmtId="14" fontId="27" fillId="0" borderId="101" xfId="60" applyNumberFormat="1" applyFont="1" applyBorder="1" applyAlignment="1">
      <alignment horizontal="center" vertical="center"/>
    </xf>
    <xf numFmtId="14" fontId="27" fillId="0" borderId="102" xfId="60" applyNumberFormat="1" applyFont="1" applyBorder="1" applyAlignment="1">
      <alignment horizontal="center" vertical="center"/>
    </xf>
    <xf numFmtId="169" fontId="27" fillId="0" borderId="123" xfId="60" applyNumberFormat="1" applyFont="1" applyBorder="1" applyAlignment="1">
      <alignment horizontal="center" vertical="center"/>
    </xf>
    <xf numFmtId="169" fontId="27" fillId="0" borderId="0" xfId="60" applyNumberFormat="1" applyFont="1" applyBorder="1" applyAlignment="1">
      <alignment horizontal="center" vertical="center"/>
    </xf>
    <xf numFmtId="169" fontId="27" fillId="0" borderId="124" xfId="60" applyNumberFormat="1" applyFont="1" applyBorder="1" applyAlignment="1">
      <alignment horizontal="center" vertical="center"/>
    </xf>
    <xf numFmtId="173" fontId="18" fillId="0" borderId="72" xfId="85" applyNumberFormat="1" applyFont="1" applyBorder="1" applyAlignment="1" applyProtection="1">
      <alignment horizontal="right" vertical="center"/>
    </xf>
    <xf numFmtId="173" fontId="18" fillId="0" borderId="125" xfId="85" applyNumberFormat="1" applyFont="1" applyBorder="1" applyAlignment="1" applyProtection="1">
      <alignment horizontal="right" vertical="center"/>
    </xf>
    <xf numFmtId="173" fontId="18" fillId="0" borderId="78" xfId="85" applyNumberFormat="1" applyFont="1" applyBorder="1" applyAlignment="1" applyProtection="1">
      <alignment horizontal="right" vertical="center"/>
    </xf>
    <xf numFmtId="173" fontId="18" fillId="0" borderId="75" xfId="85" applyNumberFormat="1" applyFont="1" applyBorder="1" applyAlignment="1" applyProtection="1">
      <alignment horizontal="right" vertical="center"/>
    </xf>
    <xf numFmtId="173" fontId="0" fillId="0" borderId="83" xfId="85" applyNumberFormat="1" applyFont="1" applyBorder="1" applyAlignment="1" applyProtection="1">
      <alignment vertical="center"/>
    </xf>
    <xf numFmtId="173" fontId="38" fillId="0" borderId="88" xfId="85" applyNumberFormat="1" applyFont="1" applyBorder="1" applyAlignment="1" applyProtection="1">
      <alignment horizontal="right" vertical="center"/>
    </xf>
    <xf numFmtId="173" fontId="38" fillId="0" borderId="105" xfId="85" applyNumberFormat="1" applyFont="1" applyBorder="1" applyAlignment="1" applyProtection="1">
      <alignment horizontal="right" vertical="center"/>
    </xf>
    <xf numFmtId="173" fontId="38" fillId="0" borderId="126" xfId="85" applyNumberFormat="1" applyFont="1" applyBorder="1" applyAlignment="1" applyProtection="1">
      <alignment horizontal="right" vertical="center"/>
    </xf>
    <xf numFmtId="173" fontId="38" fillId="0" borderId="91" xfId="85" applyNumberFormat="1" applyFont="1" applyBorder="1" applyAlignment="1" applyProtection="1">
      <alignment vertical="center"/>
    </xf>
    <xf numFmtId="173" fontId="38" fillId="0" borderId="94" xfId="85" applyNumberFormat="1" applyFont="1" applyBorder="1" applyAlignment="1" applyProtection="1">
      <alignment vertical="center"/>
    </xf>
    <xf numFmtId="14" fontId="27" fillId="0" borderId="127" xfId="60" applyNumberFormat="1" applyFont="1" applyBorder="1" applyAlignment="1">
      <alignment horizontal="center" vertical="center"/>
    </xf>
    <xf numFmtId="14" fontId="27" fillId="0" borderId="128" xfId="60" applyNumberFormat="1" applyFont="1" applyBorder="1" applyAlignment="1">
      <alignment horizontal="center" vertical="center"/>
    </xf>
    <xf numFmtId="14" fontId="27" fillId="0" borderId="129" xfId="60" applyNumberFormat="1" applyFont="1" applyBorder="1" applyAlignment="1">
      <alignment horizontal="center" vertical="center"/>
    </xf>
    <xf numFmtId="169" fontId="32" fillId="0" borderId="52" xfId="60" applyNumberFormat="1" applyFont="1" applyBorder="1" applyAlignment="1">
      <alignment horizontal="left"/>
    </xf>
    <xf numFmtId="1" fontId="0" fillId="0" borderId="73" xfId="85" applyNumberFormat="1" applyFont="1" applyBorder="1" applyAlignment="1" applyProtection="1">
      <alignment horizontal="right" vertical="center" indent="1"/>
    </xf>
    <xf numFmtId="1" fontId="0" fillId="0" borderId="76" xfId="85" applyNumberFormat="1" applyFont="1" applyBorder="1" applyAlignment="1" applyProtection="1">
      <alignment horizontal="right" vertical="center" indent="1"/>
    </xf>
    <xf numFmtId="1" fontId="0" fillId="0" borderId="79" xfId="85" applyNumberFormat="1" applyFont="1" applyBorder="1" applyAlignment="1" applyProtection="1">
      <alignment horizontal="right" vertical="center" indent="1"/>
    </xf>
    <xf numFmtId="1" fontId="0" fillId="0" borderId="32" xfId="85" applyNumberFormat="1" applyFont="1" applyBorder="1" applyAlignment="1" applyProtection="1">
      <alignment horizontal="right" vertical="center" indent="1"/>
    </xf>
    <xf numFmtId="169" fontId="27" fillId="0" borderId="99" xfId="60" applyNumberFormat="1" applyFont="1" applyBorder="1" applyAlignment="1">
      <alignment horizontal="center" vertical="center"/>
    </xf>
    <xf numFmtId="174" fontId="0" fillId="0" borderId="130" xfId="85" applyNumberFormat="1" applyFont="1" applyBorder="1" applyAlignment="1" applyProtection="1">
      <alignment vertical="center"/>
    </xf>
    <xf numFmtId="174" fontId="0" fillId="0" borderId="131" xfId="85" applyNumberFormat="1" applyFont="1" applyBorder="1" applyAlignment="1" applyProtection="1">
      <alignment vertical="center"/>
    </xf>
    <xf numFmtId="174" fontId="0" fillId="0" borderId="132" xfId="85" applyNumberFormat="1" applyFont="1" applyBorder="1" applyAlignment="1" applyProtection="1">
      <alignment vertical="center"/>
    </xf>
    <xf numFmtId="169" fontId="27" fillId="0" borderId="61" xfId="60" applyNumberFormat="1" applyFont="1" applyBorder="1" applyAlignment="1">
      <alignment horizontal="center" vertical="center"/>
    </xf>
    <xf numFmtId="174" fontId="0" fillId="0" borderId="64" xfId="85" applyNumberFormat="1" applyFont="1" applyBorder="1" applyAlignment="1" applyProtection="1">
      <alignment vertical="center"/>
    </xf>
    <xf numFmtId="174" fontId="0" fillId="0" borderId="62" xfId="85" applyNumberFormat="1" applyFont="1" applyBorder="1" applyAlignment="1" applyProtection="1">
      <alignment vertical="center"/>
    </xf>
    <xf numFmtId="169" fontId="27" fillId="0" borderId="133" xfId="60" applyNumberFormat="1" applyFont="1" applyBorder="1" applyAlignment="1">
      <alignment horizontal="center" vertical="center"/>
    </xf>
    <xf numFmtId="174" fontId="38" fillId="0" borderId="134" xfId="85" applyNumberFormat="1" applyFont="1" applyBorder="1" applyAlignment="1" applyProtection="1">
      <alignment vertical="center"/>
    </xf>
    <xf numFmtId="174" fontId="0" fillId="0" borderId="135" xfId="85" applyNumberFormat="1" applyFont="1" applyBorder="1" applyAlignment="1" applyProtection="1">
      <alignment vertical="center"/>
    </xf>
    <xf numFmtId="174" fontId="0" fillId="0" borderId="136" xfId="85" applyNumberFormat="1" applyFont="1" applyBorder="1" applyAlignment="1" applyProtection="1">
      <alignment vertical="center"/>
    </xf>
    <xf numFmtId="174" fontId="0" fillId="0" borderId="103" xfId="85" applyNumberFormat="1" applyFont="1" applyBorder="1" applyAlignment="1" applyProtection="1">
      <alignment vertical="center"/>
    </xf>
    <xf numFmtId="174" fontId="41" fillId="0" borderId="98" xfId="85" applyNumberFormat="1" applyFont="1" applyBorder="1" applyAlignment="1" applyProtection="1">
      <alignment horizontal="left" vertical="center"/>
    </xf>
    <xf numFmtId="174" fontId="41" fillId="0" borderId="137" xfId="85" applyNumberFormat="1" applyFont="1" applyBorder="1" applyAlignment="1" applyProtection="1">
      <alignment horizontal="right" vertical="center"/>
    </xf>
    <xf numFmtId="174" fontId="41" fillId="0" borderId="60" xfId="85" applyNumberFormat="1" applyFont="1" applyBorder="1" applyAlignment="1" applyProtection="1">
      <alignment horizontal="center" vertical="center"/>
    </xf>
    <xf numFmtId="174" fontId="41" fillId="0" borderId="138" xfId="85" applyNumberFormat="1" applyFont="1" applyBorder="1" applyAlignment="1" applyProtection="1">
      <alignment horizontal="center" vertical="center"/>
    </xf>
    <xf numFmtId="14" fontId="27" fillId="0" borderId="139" xfId="60" applyNumberFormat="1" applyFont="1" applyBorder="1" applyAlignment="1">
      <alignment horizontal="center" vertical="center"/>
    </xf>
    <xf numFmtId="174" fontId="41" fillId="0" borderId="134" xfId="85" applyNumberFormat="1" applyFont="1" applyBorder="1" applyAlignment="1" applyProtection="1">
      <alignment horizontal="left" vertical="center"/>
    </xf>
    <xf numFmtId="174" fontId="41" fillId="0" borderId="140" xfId="85" applyNumberFormat="1" applyFont="1" applyBorder="1" applyAlignment="1" applyProtection="1">
      <alignment horizontal="left" vertical="center"/>
    </xf>
    <xf numFmtId="0" fontId="36" fillId="25" borderId="0" xfId="70" applyFont="1" applyFill="1" applyBorder="1" applyAlignment="1">
      <alignment horizontal="left" vertical="center"/>
    </xf>
    <xf numFmtId="0" fontId="25" fillId="5" borderId="0" xfId="70" applyFont="1" applyFill="1" applyBorder="1" applyAlignment="1">
      <alignment horizontal="left" vertical="center"/>
    </xf>
  </cellXfs>
  <cellStyles count="88">
    <cellStyle name="100" xfId="4"/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Comma [0]" xfId="23"/>
    <cellStyle name="Currency [0]" xfId="24"/>
    <cellStyle name="Акцент1 2" xfId="25"/>
    <cellStyle name="Акцент2 2" xfId="26"/>
    <cellStyle name="Акцент3 2" xfId="27"/>
    <cellStyle name="Акцент4 2" xfId="28"/>
    <cellStyle name="Акцент5 2" xfId="29"/>
    <cellStyle name="Акцент6 2" xfId="30"/>
    <cellStyle name="Ввод  2" xfId="31"/>
    <cellStyle name="Вывод 2" xfId="32"/>
    <cellStyle name="Вычисление 2" xfId="33"/>
    <cellStyle name="Гиперссылка" xfId="3" builtinId="8"/>
    <cellStyle name="Гиперссылка 2" xfId="34"/>
    <cellStyle name="Гиперссылка 3" xfId="35"/>
    <cellStyle name="Гиперссылка 4" xfId="36"/>
    <cellStyle name="Заголовки до таблиць в бюлетень" xfId="37"/>
    <cellStyle name="Заголовок 1 2" xfId="38"/>
    <cellStyle name="Заголовок 2 2" xfId="39"/>
    <cellStyle name="Заголовок 3 2" xfId="40"/>
    <cellStyle name="Заголовок 4 2" xfId="41"/>
    <cellStyle name="Итог 2" xfId="42"/>
    <cellStyle name="Контрольная ячейка 2" xfId="43"/>
    <cellStyle name="Название 2" xfId="44"/>
    <cellStyle name="Нейтральный 2" xfId="45"/>
    <cellStyle name="Обычный" xfId="0" builtinId="0"/>
    <cellStyle name="Обычный 2" xfId="46"/>
    <cellStyle name="Обычный 2 2" xfId="47"/>
    <cellStyle name="Обычный 2 3" xfId="48"/>
    <cellStyle name="Обычный 2 4" xfId="49"/>
    <cellStyle name="Обычный 2 5" xfId="50"/>
    <cellStyle name="Обычный 2 5 2" xfId="51"/>
    <cellStyle name="Обычный 2 5 3" xfId="52"/>
    <cellStyle name="Обычный 2 5 3 2" xfId="53"/>
    <cellStyle name="Обычный 2 5 4" xfId="54"/>
    <cellStyle name="Обычный 2_2013_PR" xfId="55"/>
    <cellStyle name="Обычный 3" xfId="56"/>
    <cellStyle name="Обычный 4" xfId="57"/>
    <cellStyle name="Обычный 5" xfId="58"/>
    <cellStyle name="Обычный 5 2" xfId="59"/>
    <cellStyle name="Обычный 5 2 2" xfId="60"/>
    <cellStyle name="Обычный 5_РОБОЧИЙ_Q4_2013" xfId="61"/>
    <cellStyle name="Обычный 6" xfId="62"/>
    <cellStyle name="Обычный 7" xfId="63"/>
    <cellStyle name="Обычный 7 2" xfId="64"/>
    <cellStyle name="Обычный 7 2 2" xfId="65"/>
    <cellStyle name="Обычный 7 2 3" xfId="66"/>
    <cellStyle name="Обычный 7 3" xfId="67"/>
    <cellStyle name="Обычный 7 4" xfId="68"/>
    <cellStyle name="Обычный 8" xfId="69"/>
    <cellStyle name="Обычный_Книга3" xfId="70"/>
    <cellStyle name="Плохой 2" xfId="71"/>
    <cellStyle name="Пояснение 2" xfId="72"/>
    <cellStyle name="Примечание 2" xfId="73"/>
    <cellStyle name="Процентный" xfId="2" builtinId="5"/>
    <cellStyle name="Процентный 2" xfId="74"/>
    <cellStyle name="Процентный 2 2" xfId="75"/>
    <cellStyle name="Процентный 2 3" xfId="76"/>
    <cellStyle name="Процентный 3" xfId="77"/>
    <cellStyle name="Процентный 4" xfId="78"/>
    <cellStyle name="Процентный 4 2" xfId="79"/>
    <cellStyle name="Связанная ячейка 2" xfId="80"/>
    <cellStyle name="Текст предупреждения 2" xfId="81"/>
    <cellStyle name="Тысячи [0]_MM95 (3)" xfId="82"/>
    <cellStyle name="Тысячи_MM95 (3)" xfId="83"/>
    <cellStyle name="Финансовый" xfId="1" builtinId="3"/>
    <cellStyle name="Финансовый 2" xfId="84"/>
    <cellStyle name="Финансовый 2 2" xfId="85"/>
    <cellStyle name="Хороший 2" xfId="86"/>
    <cellStyle name="Шапка" xfId="87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D99694"/>
      <rgbColor rgb="FFA6A6A6"/>
      <rgbColor rgb="FF632523"/>
      <rgbColor rgb="FF008000"/>
      <rgbColor rgb="FF002060"/>
      <rgbColor rgb="FFC0504D"/>
      <rgbColor rgb="FF800080"/>
      <rgbColor rgb="FF0070C0"/>
      <rgbColor rgb="FFC0C0C0"/>
      <rgbColor rgb="FF808080"/>
      <rgbColor rgb="FF9999FF"/>
      <rgbColor rgb="FF953735"/>
      <rgbColor rgb="FFFFFFCC"/>
      <rgbColor rgb="FFCCFFFF"/>
      <rgbColor rgb="FF604A7B"/>
      <rgbColor rgb="FFFF8080"/>
      <rgbColor rgb="FF0066CC"/>
      <rgbColor rgb="FFCCCCFF"/>
      <rgbColor rgb="FFEEECE1"/>
      <rgbColor rgb="FFCCC1DA"/>
      <rgbColor rgb="FFFDEADA"/>
      <rgbColor rgb="FFBFBFBF"/>
      <rgbColor rgb="FFB3A2C7"/>
      <rgbColor rgb="FFF2DCDB"/>
      <rgbColor rgb="FF00B050"/>
      <rgbColor rgb="FFE6E0EC"/>
      <rgbColor rgb="FF95B3D7"/>
      <rgbColor rgb="FFDBEEF4"/>
      <rgbColor rgb="FFCCFFCC"/>
      <rgbColor rgb="FFFFFF99"/>
      <rgbColor rgb="FF99CCFF"/>
      <rgbColor rgb="FFFF99CC"/>
      <rgbColor rgb="FFCC99FF"/>
      <rgbColor rgb="FFFFCC99"/>
      <rgbColor rgb="FF4F81BD"/>
      <rgbColor rgb="FF35CACC"/>
      <rgbColor rgb="FF99CC00"/>
      <rgbColor rgb="FFFFCC00"/>
      <rgbColor rgb="FFFF9900"/>
      <rgbColor rgb="FFFF6600"/>
      <rgbColor rgb="FF8064A2"/>
      <rgbColor rgb="FF969696"/>
      <rgbColor rgb="FF003366"/>
      <rgbColor rgb="FF339966"/>
      <rgbColor rgb="FF10243E"/>
      <rgbColor rgb="FF403152"/>
      <rgbColor rgb="FF993300"/>
      <rgbColor rgb="FF7030A0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By AuM (ex. NBU CNPF)</a:t>
            </a:r>
          </a:p>
        </c:rich>
      </c:tx>
      <c:layout>
        <c:manualLayout>
          <c:xMode val="edge"/>
          <c:yMode val="edge"/>
          <c:x val="0.3640750957387715"/>
          <c:y val="2.5131439227163245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913102426258459"/>
          <c:y val="0.14303739003565477"/>
          <c:w val="0.40842464778710702"/>
          <c:h val="0.8578088578088579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56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56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560">
                <a:noFill/>
              </a:ln>
            </c:spPr>
          </c:dPt>
          <c:dPt>
            <c:idx val="2"/>
            <c:bubble3D val="0"/>
            <c:explosion val="3"/>
            <c:spPr>
              <a:solidFill>
                <a:srgbClr val="FFFF00"/>
              </a:solidFill>
              <a:ln w="25560">
                <a:noFill/>
              </a:ln>
            </c:spPr>
          </c:dPt>
          <c:dLbls>
            <c:dLbl>
              <c:idx val="0"/>
              <c:layout>
                <c:manualLayout>
                  <c:x val="5.0721781673524514E-2"/>
                  <c:y val="-0.29602962886224138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50" b="0" strike="noStrike" spc="-1">
                      <a:solidFill>
                        <a:srgbClr val="000000"/>
                      </a:solidFill>
                      <a:latin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36524202151429E-2"/>
                  <c:y val="-1.6446090492346792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50" b="0" strike="noStrike" spc="-1">
                      <a:solidFill>
                        <a:srgbClr val="000000"/>
                      </a:solidFill>
                      <a:latin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36524202151429E-2"/>
                  <c:y val="8.7712482625849283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50" b="0" strike="noStrike" spc="-1">
                      <a:solidFill>
                        <a:srgbClr val="000000"/>
                      </a:solidFill>
                      <a:latin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5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management'!$A$21:$A$23</c:f>
              <c:strCache>
                <c:ptCount val="3"/>
                <c:pt idx="0">
                  <c:v>Open</c:v>
                </c:pt>
                <c:pt idx="1">
                  <c:v>Corporate</c:v>
                </c:pt>
                <c:pt idx="2">
                  <c:v>Professional</c:v>
                </c:pt>
              </c:strCache>
            </c:strRef>
          </c:cat>
          <c:val>
            <c:numRef>
              <c:f>'NPFs under management'!$H$21:$H$23</c:f>
              <c:numCache>
                <c:formatCode>0.0</c:formatCode>
                <c:ptCount val="3"/>
                <c:pt idx="0" formatCode="#\ ##0.0">
                  <c:v>1571.55031392</c:v>
                </c:pt>
                <c:pt idx="1">
                  <c:v>323.73163932</c:v>
                </c:pt>
                <c:pt idx="2">
                  <c:v>157.14180253929999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300" b="1" strike="noStrike" spc="-1">
                <a:solidFill>
                  <a:srgbClr val="7030A0"/>
                </a:solidFill>
                <a:latin typeface="Arial"/>
              </a:defRPr>
            </a:pPr>
            <a:r>
              <a:rPr lang="en-GB" sz="1300" b="1" strike="noStrike" spc="-1">
                <a:solidFill>
                  <a:srgbClr val="7030A0"/>
                </a:solidFill>
                <a:latin typeface="Arial"/>
              </a:rPr>
              <a:t>Pension payments in </a:t>
            </a:r>
            <a:r>
              <a:rPr lang="en-US" sz="1300" b="1" strike="noStrike" spc="-1">
                <a:solidFill>
                  <a:srgbClr val="7030A0"/>
                </a:solidFill>
                <a:latin typeface="Arial"/>
              </a:rPr>
              <a:t>Q</a:t>
            </a:r>
            <a:r>
              <a:rPr lang="uk-UA" sz="1300" b="1" strike="noStrike" spc="-1">
                <a:solidFill>
                  <a:srgbClr val="7030A0"/>
                </a:solidFill>
                <a:latin typeface="Arial"/>
              </a:rPr>
              <a:t>2</a:t>
            </a:r>
            <a:r>
              <a:rPr lang="en-US" sz="1300" b="1" strike="noStrike" spc="-1">
                <a:solidFill>
                  <a:srgbClr val="7030A0"/>
                </a:solidFill>
                <a:latin typeface="Arial"/>
              </a:rPr>
              <a:t> </a:t>
            </a:r>
            <a:r>
              <a:rPr lang="uk-UA" sz="1300" b="1" strike="noStrike" spc="-1">
                <a:solidFill>
                  <a:srgbClr val="7030A0"/>
                </a:solidFill>
                <a:latin typeface="Arial"/>
              </a:rPr>
              <a:t>2021</a:t>
            </a:r>
          </a:p>
        </c:rich>
      </c:tx>
      <c:layout/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536443148687999"/>
          <c:y val="0.150813150813151"/>
          <c:w val="0.48297376093294497"/>
          <c:h val="0.7937287937287940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7030A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bubble3D val="0"/>
            <c:spPr>
              <a:solidFill>
                <a:srgbClr val="604A7B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bubble3D val="0"/>
            <c:spPr>
              <a:solidFill>
                <a:srgbClr val="B3A2C7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8594050371403313E-2"/>
                  <c:y val="-0.2813460668906268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1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administration'!$C$117:$E$117</c:f>
              <c:strCache>
                <c:ptCount val="3"/>
                <c:pt idx="0">
                  <c:v>payments for a specified period</c:v>
                </c:pt>
                <c:pt idx="1">
                  <c:v>lump sums</c:v>
                </c:pt>
                <c:pt idx="2">
                  <c:v>transfers to a bank, insurer, other NPF</c:v>
                </c:pt>
              </c:strCache>
            </c:strRef>
          </c:cat>
          <c:val>
            <c:numRef>
              <c:f>'NPFs under administration'!$C$121:$E$121</c:f>
              <c:numCache>
                <c:formatCode>_-* #\ ##0.0_₴_-;\-* #\ ##0.0_₴_-;_-* \-??_₴_-;_-@_-</c:formatCode>
                <c:ptCount val="3"/>
                <c:pt idx="0">
                  <c:v>9.1577329200000008</c:v>
                </c:pt>
                <c:pt idx="1">
                  <c:v>19.864463629999999</c:v>
                </c:pt>
                <c:pt idx="2">
                  <c:v>3.2671013699999998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42"/>
      </c:pieChart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300" b="1" strike="noStrike" spc="-1">
                <a:solidFill>
                  <a:srgbClr val="953735"/>
                </a:solidFill>
                <a:latin typeface="Arial"/>
              </a:defRPr>
            </a:pPr>
            <a:r>
              <a:rPr lang="en-GB" sz="1300" b="1" strike="noStrike" spc="-1">
                <a:solidFill>
                  <a:srgbClr val="953735"/>
                </a:solidFill>
                <a:latin typeface="Arial"/>
              </a:rPr>
              <a:t>Pension contributions as</a:t>
            </a:r>
            <a:r>
              <a:rPr lang="en-GB" sz="1300" b="1" strike="noStrike" spc="-1" baseline="0">
                <a:solidFill>
                  <a:srgbClr val="953735"/>
                </a:solidFill>
                <a:latin typeface="Arial"/>
              </a:rPr>
              <a:t> at </a:t>
            </a:r>
            <a:r>
              <a:rPr lang="uk-UA" sz="1300" b="1" strike="noStrike" spc="-1">
                <a:solidFill>
                  <a:srgbClr val="953735"/>
                </a:solidFill>
                <a:latin typeface="Arial"/>
              </a:rPr>
              <a:t>30.06.2021 </a:t>
            </a:r>
          </a:p>
        </c:rich>
      </c:tx>
      <c:layout/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096460231851699"/>
          <c:y val="0.18597498462169401"/>
          <c:w val="0.55830824169327187"/>
          <c:h val="0.6962182311480728"/>
        </c:manualLayout>
      </c:layout>
      <c:pieChart>
        <c:varyColors val="1"/>
        <c:ser>
          <c:idx val="0"/>
          <c:order val="0"/>
          <c:spPr>
            <a:solidFill>
              <a:srgbClr val="604A7B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F2DCDB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bubble3D val="0"/>
            <c:spPr>
              <a:solidFill>
                <a:srgbClr val="D9969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bubble3D val="0"/>
            <c:spPr>
              <a:solidFill>
                <a:srgbClr val="604A7B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1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administration'!$C$97:$E$97</c:f>
              <c:strCache>
                <c:ptCount val="3"/>
                <c:pt idx="0">
                  <c:v>legal entities</c:v>
                </c:pt>
                <c:pt idx="1">
                  <c:v>private entrepreneurs (FOPs)</c:v>
                </c:pt>
                <c:pt idx="2">
                  <c:v>individuals (including stransfers to other FIs)</c:v>
                </c:pt>
              </c:strCache>
            </c:strRef>
          </c:cat>
          <c:val>
            <c:numRef>
              <c:f>'NPFs under administration'!$C$100:$E$100</c:f>
              <c:numCache>
                <c:formatCode>_-* #\ ##0.0_₴_-;\-* #\ ##0.0_₴_-;_-* \-??_₴_-;_-@_-</c:formatCode>
                <c:ptCount val="3"/>
                <c:pt idx="0">
                  <c:v>867.31560099000001</c:v>
                </c:pt>
                <c:pt idx="1">
                  <c:v>0.27553665999999999</c:v>
                </c:pt>
                <c:pt idx="2">
                  <c:v>617.36909807999996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300" b="1" strike="noStrike" spc="-1">
                <a:solidFill>
                  <a:srgbClr val="7030A0"/>
                </a:solidFill>
                <a:latin typeface="Arial"/>
              </a:defRPr>
            </a:pPr>
            <a:r>
              <a:rPr lang="en-GB" sz="1300" b="1" strike="noStrike" spc="-1">
                <a:solidFill>
                  <a:srgbClr val="7030A0"/>
                </a:solidFill>
                <a:latin typeface="Arial"/>
              </a:rPr>
              <a:t>Pension payments as at</a:t>
            </a:r>
            <a:r>
              <a:rPr lang="en-GB" sz="1300" b="1" strike="noStrike" spc="-1" baseline="0">
                <a:solidFill>
                  <a:srgbClr val="7030A0"/>
                </a:solidFill>
                <a:latin typeface="Arial"/>
              </a:rPr>
              <a:t> </a:t>
            </a:r>
            <a:r>
              <a:rPr lang="uk-UA" sz="1300" b="1" strike="noStrike" spc="-1">
                <a:solidFill>
                  <a:srgbClr val="7030A0"/>
                </a:solidFill>
                <a:latin typeface="Arial"/>
              </a:rPr>
              <a:t>30.06.2021 </a:t>
            </a:r>
          </a:p>
        </c:rich>
      </c:tx>
      <c:layout>
        <c:manualLayout>
          <c:xMode val="edge"/>
          <c:yMode val="edge"/>
          <c:x val="0.26215216006116987"/>
          <c:y val="5.1863876285111306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288945597958499"/>
          <c:y val="0.16578762306610401"/>
          <c:w val="0.45029578935158299"/>
          <c:h val="0.78155766526019699"/>
        </c:manualLayout>
      </c:layout>
      <c:pieChart>
        <c:varyColors val="1"/>
        <c:ser>
          <c:idx val="0"/>
          <c:order val="0"/>
          <c:spPr>
            <a:solidFill>
              <a:srgbClr val="B3A2C7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7030A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bubble3D val="0"/>
            <c:spPr>
              <a:solidFill>
                <a:srgbClr val="604A7B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bubble3D val="0"/>
            <c:spPr>
              <a:solidFill>
                <a:srgbClr val="B3A2C7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3.4526995454738543E-2"/>
                  <c:y val="0.10743231516201628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895246591053907E-2"/>
                  <c:y val="-0.52234332544290674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738116477634769E-3"/>
                  <c:y val="1.1113687775380927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1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administration'!$C$135:$E$135</c:f>
              <c:strCache>
                <c:ptCount val="3"/>
                <c:pt idx="0">
                  <c:v>payments for a specified period</c:v>
                </c:pt>
                <c:pt idx="1">
                  <c:v>lump sums</c:v>
                </c:pt>
                <c:pt idx="2">
                  <c:v>transfers to a bank, insurer, other NPF</c:v>
                </c:pt>
              </c:strCache>
            </c:strRef>
          </c:cat>
          <c:val>
            <c:numRef>
              <c:f>'NPFs under administration'!$C$138:$E$138</c:f>
              <c:numCache>
                <c:formatCode>_-* #\ ##0.0_₴_-;\-* #\ ##0.0_₴_-;_-* \-??_₴_-;_-@_-</c:formatCode>
                <c:ptCount val="3"/>
                <c:pt idx="0">
                  <c:v>86.190473859999997</c:v>
                </c:pt>
                <c:pt idx="1">
                  <c:v>372.49425043999997</c:v>
                </c:pt>
                <c:pt idx="2">
                  <c:v>78.633040829999999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04"/>
      </c:pieChart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31.03.2021</a:t>
            </a:r>
          </a:p>
        </c:rich>
      </c:tx>
      <c:layout>
        <c:manualLayout>
          <c:xMode val="edge"/>
          <c:yMode val="edge"/>
          <c:x val="0.42532685842360801"/>
          <c:y val="3.180410920349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020545386626802"/>
          <c:y val="0.15240641711229899"/>
          <c:w val="0.42667164736645502"/>
          <c:h val="0.79214748100196997"/>
        </c:manualLayout>
      </c:layout>
      <c:pieChart>
        <c:varyColors val="1"/>
        <c:ser>
          <c:idx val="0"/>
          <c:order val="0"/>
          <c:tx>
            <c:strRef>
              <c:f>'NPFs under administration'!$A$174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56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56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56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560">
                <a:noFill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3690242098875556E-2"/>
                  <c:y val="0.1199155951853129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2460161399250372E-2"/>
                  <c:y val="-9.3846987536331833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497762273781854E-2"/>
                  <c:y val="9.9060709066128058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administration'!$B$170:$F$170</c:f>
              <c:strCache>
                <c:ptCount val="5"/>
                <c:pt idx="0">
                  <c:v>Securities</c:v>
                </c:pt>
                <c:pt idx="1">
                  <c:v>Cash</c:v>
                </c:pt>
                <c:pt idx="2">
                  <c:v>Bank metals</c:v>
                </c:pt>
                <c:pt idx="3">
                  <c:v>Real estate</c:v>
                </c:pt>
                <c:pt idx="4">
                  <c:v>Other assets</c:v>
                </c:pt>
              </c:strCache>
            </c:strRef>
          </c:cat>
          <c:val>
            <c:numRef>
              <c:f>'NPFs under administration'!$B$174:$F$174</c:f>
              <c:numCache>
                <c:formatCode>#\ ##0.0</c:formatCode>
                <c:ptCount val="5"/>
                <c:pt idx="0">
                  <c:v>1236.7804974000001</c:v>
                </c:pt>
                <c:pt idx="1">
                  <c:v>669.34917398000005</c:v>
                </c:pt>
                <c:pt idx="2">
                  <c:v>10.485033250000001</c:v>
                </c:pt>
                <c:pt idx="3">
                  <c:v>35.60218879</c:v>
                </c:pt>
                <c:pt idx="4">
                  <c:v>55.073268429999999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2"/>
      </c: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30.06.2021</a:t>
            </a:r>
          </a:p>
        </c:rich>
      </c:tx>
      <c:layout>
        <c:manualLayout>
          <c:xMode val="edge"/>
          <c:yMode val="edge"/>
          <c:x val="0.40856818918043403"/>
          <c:y val="1.70158908732949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26724975704597"/>
          <c:y val="0.13218956546196001"/>
          <c:w val="0.49619371558147102"/>
          <c:h val="0.79679369990156101"/>
        </c:manualLayout>
      </c:layout>
      <c:pieChart>
        <c:varyColors val="1"/>
        <c:ser>
          <c:idx val="0"/>
          <c:order val="0"/>
          <c:tx>
            <c:strRef>
              <c:f>'NPFs under administration'!$A$167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56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56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56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560">
                <a:noFill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212477882914071E-2"/>
                  <c:y val="7.8148075219060753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1903031002384796E-2"/>
                  <c:y val="-8.3357946900331464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2.6049358406353536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424955765828142E-2"/>
                  <c:y val="9.3777690262872901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administration'!$B$163:$F$163</c:f>
              <c:strCache>
                <c:ptCount val="5"/>
                <c:pt idx="0">
                  <c:v>Securities</c:v>
                </c:pt>
                <c:pt idx="1">
                  <c:v>Cash</c:v>
                </c:pt>
                <c:pt idx="2">
                  <c:v>Bank metals</c:v>
                </c:pt>
                <c:pt idx="3">
                  <c:v>Real estate</c:v>
                </c:pt>
                <c:pt idx="4">
                  <c:v>Other assets</c:v>
                </c:pt>
              </c:strCache>
            </c:strRef>
          </c:cat>
          <c:val>
            <c:numRef>
              <c:f>'NPFs under administration'!$B$167:$F$167</c:f>
              <c:numCache>
                <c:formatCode>#\ ##0.0</c:formatCode>
                <c:ptCount val="5"/>
                <c:pt idx="0">
                  <c:v>1342.280811970001</c:v>
                </c:pt>
                <c:pt idx="1">
                  <c:v>614.71313717999988</c:v>
                </c:pt>
                <c:pt idx="2">
                  <c:v>10.719453059999999</c:v>
                </c:pt>
                <c:pt idx="3">
                  <c:v>35.946888790000003</c:v>
                </c:pt>
                <c:pt idx="4">
                  <c:v>63.093249580000005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</c: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30.06.2020</a:t>
            </a:r>
          </a:p>
        </c:rich>
      </c:tx>
      <c:layout>
        <c:manualLayout>
          <c:xMode val="edge"/>
          <c:yMode val="edge"/>
          <c:x val="0.43596397496565398"/>
          <c:y val="1.7066290550070501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820943367424801"/>
          <c:y val="0.142877291960508"/>
          <c:w val="0.45344222256144101"/>
          <c:h val="0.78589562764456999"/>
        </c:manualLayout>
      </c:layout>
      <c:pieChart>
        <c:varyColors val="1"/>
        <c:ser>
          <c:idx val="0"/>
          <c:order val="0"/>
          <c:tx>
            <c:strRef>
              <c:f>'NPFs under administration'!$A$181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56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56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56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560">
                <a:noFill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0982562556750444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2690169751949204E-2"/>
                  <c:y val="-0.12028520895488594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8070509255847303E-2"/>
                  <c:y val="9.4136250486432399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administration'!$B$177:$F$177</c:f>
              <c:strCache>
                <c:ptCount val="5"/>
                <c:pt idx="0">
                  <c:v>Securities</c:v>
                </c:pt>
                <c:pt idx="1">
                  <c:v>Cash</c:v>
                </c:pt>
                <c:pt idx="2">
                  <c:v>Bank metals</c:v>
                </c:pt>
                <c:pt idx="3">
                  <c:v>Real estate</c:v>
                </c:pt>
                <c:pt idx="4">
                  <c:v>Other assets</c:v>
                </c:pt>
              </c:strCache>
            </c:strRef>
          </c:cat>
          <c:val>
            <c:numRef>
              <c:f>'NPFs under administration'!$B$181:$F$181</c:f>
              <c:numCache>
                <c:formatCode>#\ ##0.0</c:formatCode>
                <c:ptCount val="5"/>
                <c:pt idx="0">
                  <c:v>1058.1613749882999</c:v>
                </c:pt>
                <c:pt idx="1">
                  <c:v>691.31480980000003</c:v>
                </c:pt>
                <c:pt idx="2">
                  <c:v>9.7334202100000002</c:v>
                </c:pt>
                <c:pt idx="3">
                  <c:v>34.259830790000002</c:v>
                </c:pt>
                <c:pt idx="4">
                  <c:v>12.8479242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30.06.2021</a:t>
            </a:r>
          </a:p>
        </c:rich>
      </c:tx>
      <c:layout>
        <c:manualLayout>
          <c:xMode val="edge"/>
          <c:yMode val="edge"/>
          <c:x val="0.40858492832545801"/>
          <c:y val="1.71380799777066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619684471850702"/>
          <c:y val="0.16692211230319101"/>
          <c:w val="0.48274205173380302"/>
          <c:h val="0.78138497979657195"/>
        </c:manualLayout>
      </c:layout>
      <c:pieChart>
        <c:varyColors val="1"/>
        <c:ser>
          <c:idx val="0"/>
          <c:order val="0"/>
          <c:tx>
            <c:strRef>
              <c:f>'NPFs under administration'!$A$224</c:f>
              <c:strCache>
                <c:ptCount val="1"/>
                <c:pt idx="0">
                  <c:v>30.06.2021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56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56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56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560">
                <a:noFill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100966335053162E-2"/>
                  <c:y val="6.3907533424685081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8100966335053162E-2"/>
                  <c:y val="-6.3907533424685109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0336554450177212E-3"/>
                  <c:y val="2.9495784657546882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151449502579743E-2"/>
                  <c:y val="0.11798313863018789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administration'!$B$219:$F$219</c:f>
              <c:strCache>
                <c:ptCount val="5"/>
                <c:pt idx="0">
                  <c:v>Securities</c:v>
                </c:pt>
                <c:pt idx="1">
                  <c:v>Cash</c:v>
                </c:pt>
                <c:pt idx="2">
                  <c:v>Bank metals</c:v>
                </c:pt>
                <c:pt idx="3">
                  <c:v>Real estate</c:v>
                </c:pt>
                <c:pt idx="4">
                  <c:v>Other assets</c:v>
                </c:pt>
              </c:strCache>
            </c:strRef>
          </c:cat>
          <c:val>
            <c:numRef>
              <c:f>'NPFs under administration'!$B$224:$F$224</c:f>
              <c:numCache>
                <c:formatCode>#\ ##0.0</c:formatCode>
                <c:ptCount val="5"/>
                <c:pt idx="0">
                  <c:v>2199.91581197</c:v>
                </c:pt>
                <c:pt idx="1">
                  <c:v>1323.1441371799999</c:v>
                </c:pt>
                <c:pt idx="2">
                  <c:v>10.719453059999999</c:v>
                </c:pt>
                <c:pt idx="3">
                  <c:v>115.99488879</c:v>
                </c:pt>
                <c:pt idx="4">
                  <c:v>63.110249580000001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6"/>
      </c: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30.06.2020</a:t>
            </a:r>
          </a:p>
        </c:rich>
      </c:tx>
      <c:layout>
        <c:manualLayout>
          <c:xMode val="edge"/>
          <c:yMode val="edge"/>
          <c:x val="0.41661509900990101"/>
          <c:y val="1.71083999439069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22201459999503"/>
          <c:y val="0.16914245420474819"/>
          <c:w val="0.45088180693069302"/>
          <c:h val="0.77534707614640297"/>
        </c:manualLayout>
      </c:layout>
      <c:pieChart>
        <c:varyColors val="1"/>
        <c:ser>
          <c:idx val="0"/>
          <c:order val="0"/>
          <c:tx>
            <c:strRef>
              <c:f>'NPFs under administration'!$A$220</c:f>
              <c:strCache>
                <c:ptCount val="1"/>
                <c:pt idx="0">
                  <c:v>30.06.2020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56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56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56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560">
                <a:noFill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888604257690032E-2"/>
                  <c:y val="7.9162868251482332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6295347525633791E-3"/>
                  <c:y val="-0.1187443023772236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39465059444131E-2"/>
                  <c:y val="0.11379662311150589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administration'!$B$219:$F$219</c:f>
              <c:strCache>
                <c:ptCount val="5"/>
                <c:pt idx="0">
                  <c:v>Securities</c:v>
                </c:pt>
                <c:pt idx="1">
                  <c:v>Cash</c:v>
                </c:pt>
                <c:pt idx="2">
                  <c:v>Bank metals</c:v>
                </c:pt>
                <c:pt idx="3">
                  <c:v>Real estate</c:v>
                </c:pt>
                <c:pt idx="4">
                  <c:v>Other assets</c:v>
                </c:pt>
              </c:strCache>
            </c:strRef>
          </c:cat>
          <c:val>
            <c:numRef>
              <c:f>'NPFs under administration'!$B$220:$F$220</c:f>
              <c:numCache>
                <c:formatCode>#\ ##0.0</c:formatCode>
                <c:ptCount val="5"/>
                <c:pt idx="0">
                  <c:v>1925.4493749883</c:v>
                </c:pt>
                <c:pt idx="1">
                  <c:v>1336.6328097999999</c:v>
                </c:pt>
                <c:pt idx="2">
                  <c:v>9.7334202100000002</c:v>
                </c:pt>
                <c:pt idx="3">
                  <c:v>88.273830790000005</c:v>
                </c:pt>
                <c:pt idx="4">
                  <c:v>12.9399242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31.03.2021</a:t>
            </a:r>
          </a:p>
        </c:rich>
      </c:tx>
      <c:layout>
        <c:manualLayout>
          <c:xMode val="edge"/>
          <c:yMode val="edge"/>
          <c:x val="0.43142509135201002"/>
          <c:y val="1.7270624518118699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8501827040195"/>
          <c:y val="0.14741711642251301"/>
          <c:w val="0.47413723101908201"/>
          <c:h val="0.85227447956823399"/>
        </c:manualLayout>
      </c:layout>
      <c:pieChart>
        <c:varyColors val="1"/>
        <c:ser>
          <c:idx val="0"/>
          <c:order val="0"/>
          <c:tx>
            <c:strRef>
              <c:f>'NPFs under administration'!$A$223</c:f>
              <c:strCache>
                <c:ptCount val="1"/>
                <c:pt idx="0">
                  <c:v>31.03.2021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56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56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56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560">
                <a:noFill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20456670609427E-2"/>
                  <c:y val="9.7933374460209749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23013754435618E-2"/>
                  <c:y val="-0.11425560353691147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306850059141679E-2"/>
                  <c:y val="0.11425560353691128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administration'!$B$219:$F$219</c:f>
              <c:strCache>
                <c:ptCount val="5"/>
                <c:pt idx="0">
                  <c:v>Securities</c:v>
                </c:pt>
                <c:pt idx="1">
                  <c:v>Cash</c:v>
                </c:pt>
                <c:pt idx="2">
                  <c:v>Bank metals</c:v>
                </c:pt>
                <c:pt idx="3">
                  <c:v>Real estate</c:v>
                </c:pt>
                <c:pt idx="4">
                  <c:v>Other assets</c:v>
                </c:pt>
              </c:strCache>
            </c:strRef>
          </c:cat>
          <c:val>
            <c:numRef>
              <c:f>'NPFs under administration'!$B$223:$F$223</c:f>
              <c:numCache>
                <c:formatCode>#\ ##0.0</c:formatCode>
                <c:ptCount val="5"/>
                <c:pt idx="0">
                  <c:v>2106.2004974000001</c:v>
                </c:pt>
                <c:pt idx="1">
                  <c:v>1370.49017398</c:v>
                </c:pt>
                <c:pt idx="2">
                  <c:v>10.485033250000001</c:v>
                </c:pt>
                <c:pt idx="3">
                  <c:v>90.35518879</c:v>
                </c:pt>
                <c:pt idx="4">
                  <c:v>62.073268429999999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Open NPFs</a:t>
            </a:r>
          </a:p>
        </c:rich>
      </c:tx>
      <c:layout>
        <c:manualLayout>
          <c:xMode val="edge"/>
          <c:yMode val="edge"/>
          <c:x val="0.37042235787243816"/>
          <c:y val="1.3660775387545003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03109656301099"/>
          <c:y val="0.17941514493679001"/>
          <c:w val="0.65551554828150604"/>
          <c:h val="0.78342484995530604"/>
        </c:manualLayout>
      </c:layout>
      <c:ofPieChart>
        <c:ofPieType val="bar"/>
        <c:varyColors val="1"/>
        <c:ser>
          <c:idx val="0"/>
          <c:order val="0"/>
          <c:tx>
            <c:strRef>
              <c:f>'NPFs under administration'!$B$254</c:f>
              <c:strCache>
                <c:ptCount val="1"/>
                <c:pt idx="0">
                  <c:v>Open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56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56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56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560">
                <a:noFill/>
              </a:ln>
            </c:spPr>
          </c:dPt>
          <c:dPt>
            <c:idx val="5"/>
            <c:bubble3D val="0"/>
            <c:spPr>
              <a:solidFill>
                <a:srgbClr val="D99694"/>
              </a:solidFill>
              <a:ln w="2556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56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56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12600">
                <a:noFill/>
                <a:round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451943972680289E-3"/>
                  <c:y val="0.12280936653872475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4170311523699009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1230069366150817"/>
                  <c:y val="-4.7234371745663367E-3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514011598716152E-17"/>
                  <c:y val="-4.2510934571097052E-2"/>
                </c:manualLayout>
              </c:layout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2.8340623047397977E-2"/>
                </c:manualLayout>
              </c:layout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9514011598716152E-17"/>
                  <c:y val="9.9192180665892984E-2"/>
                </c:manualLayout>
              </c:layout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9514011598716152E-17"/>
                  <c:y val="7.0851557618495042E-2"/>
                </c:manualLayout>
              </c:layout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8623528360154207"/>
                  <c:y val="1.4578684280996162E-2"/>
                </c:manualLayout>
              </c:layout>
              <c:tx>
                <c:rich>
                  <a:bodyPr/>
                  <a:lstStyle/>
                  <a:p>
                    <a:r>
                      <a:rPr lang="en-US" i="1"/>
                      <a:t>Securities</a:t>
                    </a:r>
                    <a:r>
                      <a:rPr lang="en-US" i="1" baseline="0"/>
                      <a:t>
</a:t>
                    </a:r>
                    <a:fld id="{AF5F50B9-C841-479B-97C6-5555957CF072}" type="PERCENTAGE">
                      <a:rPr lang="en-US" i="1" baseline="0"/>
                      <a:pPr/>
                      <a:t>[ПРОЦЕНТ]</a:t>
                    </a:fld>
                    <a:endParaRPr lang="en-US" i="1" baseline="0"/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administration'!$A$255:$A$262</c:f>
              <c:strCache>
                <c:ptCount val="8"/>
                <c:pt idx="0">
                  <c:v>Cash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 (incl.OVDP)</c:v>
                </c:pt>
              </c:strCache>
            </c:strRef>
          </c:cat>
          <c:val>
            <c:numRef>
              <c:f>'NPFs under administration'!$B$255:$B$262</c:f>
              <c:numCache>
                <c:formatCode>#\ ##0.0</c:formatCode>
                <c:ptCount val="8"/>
                <c:pt idx="0">
                  <c:v>496.32888158999998</c:v>
                </c:pt>
                <c:pt idx="1">
                  <c:v>10.719453059999999</c:v>
                </c:pt>
                <c:pt idx="2">
                  <c:v>28.940905090000001</c:v>
                </c:pt>
                <c:pt idx="3">
                  <c:v>56.837549770000003</c:v>
                </c:pt>
                <c:pt idx="4">
                  <c:v>38.357841069999999</c:v>
                </c:pt>
                <c:pt idx="5">
                  <c:v>203.72970624000001</c:v>
                </c:pt>
                <c:pt idx="6">
                  <c:v>57.324531129999997</c:v>
                </c:pt>
                <c:pt idx="7">
                  <c:v>693.64027909000094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/>
      </c:of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By Number (ex. NBU CNPF) </a:t>
            </a:r>
          </a:p>
        </c:rich>
      </c:tx>
      <c:layout>
        <c:manualLayout>
          <c:xMode val="edge"/>
          <c:yMode val="edge"/>
          <c:x val="0.262518740629685"/>
          <c:y val="1.8581330187288001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65672007318553"/>
          <c:y val="0.13682298195164713"/>
          <c:w val="0.45640506096475358"/>
          <c:h val="0.813813175379523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56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560">
                <a:noFill/>
              </a:ln>
            </c:spPr>
          </c:dPt>
          <c:dPt>
            <c:idx val="1"/>
            <c:bubble3D val="0"/>
            <c:spPr>
              <a:solidFill>
                <a:srgbClr val="800080"/>
              </a:solidFill>
              <a:ln w="25560">
                <a:noFill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560">
                <a:noFill/>
              </a:ln>
            </c:spPr>
          </c:dPt>
          <c:dLbls>
            <c:dLbl>
              <c:idx val="0"/>
              <c:layout>
                <c:manualLayout>
                  <c:x val="4.3763676148796497E-2"/>
                  <c:y val="-0.18728340747658959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50" b="0" strike="noStrike" spc="-1">
                      <a:solidFill>
                        <a:srgbClr val="000000"/>
                      </a:solidFill>
                      <a:latin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50" b="0" strike="noStrike" spc="-1">
                      <a:solidFill>
                        <a:srgbClr val="000000"/>
                      </a:solidFill>
                      <a:latin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50" b="0" strike="noStrike" spc="-1">
                      <a:solidFill>
                        <a:srgbClr val="000000"/>
                      </a:solidFill>
                      <a:latin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5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management'!$A$12:$A$14</c:f>
              <c:strCache>
                <c:ptCount val="3"/>
                <c:pt idx="0">
                  <c:v>Open</c:v>
                </c:pt>
                <c:pt idx="1">
                  <c:v>Corporate</c:v>
                </c:pt>
                <c:pt idx="2">
                  <c:v>Professional</c:v>
                </c:pt>
              </c:strCache>
            </c:strRef>
          </c:cat>
          <c:val>
            <c:numRef>
              <c:f>'NPFs under management'!$E$12:$E$14</c:f>
              <c:numCache>
                <c:formatCode>General</c:formatCode>
                <c:ptCount val="3"/>
                <c:pt idx="0">
                  <c:v>45</c:v>
                </c:pt>
                <c:pt idx="1">
                  <c:v>3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Corporate</a:t>
            </a:r>
            <a:r>
              <a:rPr lang="uk-UA" sz="1100" b="1" strike="noStrike" spc="-1" baseline="0">
                <a:solidFill>
                  <a:srgbClr val="000000"/>
                </a:solidFill>
                <a:latin typeface="Arial Cyr"/>
                <a:ea typeface="Arial Cyr"/>
              </a:rPr>
              <a:t> NPFs</a:t>
            </a:r>
            <a:endParaRPr lang="uk-UA" sz="1100" b="1" strike="noStrike" spc="-1">
              <a:solidFill>
                <a:srgbClr val="000000"/>
              </a:solidFill>
              <a:latin typeface="Arial Cyr"/>
              <a:ea typeface="Arial Cyr"/>
            </a:endParaRPr>
          </a:p>
        </c:rich>
      </c:tx>
      <c:layout>
        <c:manualLayout>
          <c:xMode val="edge"/>
          <c:yMode val="edge"/>
          <c:x val="0.36448664672308295"/>
          <c:y val="3.2274176251964805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61290108284106E-2"/>
          <c:y val="0.15518546555639701"/>
          <c:w val="0.67189264598418896"/>
          <c:h val="0.80103456977037601"/>
        </c:manualLayout>
      </c:layout>
      <c:ofPieChart>
        <c:ofPieType val="bar"/>
        <c:varyColors val="1"/>
        <c:ser>
          <c:idx val="0"/>
          <c:order val="0"/>
          <c:tx>
            <c:strRef>
              <c:f>'NPFs under administration'!$C$254</c:f>
              <c:strCache>
                <c:ptCount val="1"/>
                <c:pt idx="0">
                  <c:v>Corporate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56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56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560">
                <a:noFill/>
              </a:ln>
            </c:spPr>
          </c:dPt>
          <c:dPt>
            <c:idx val="5"/>
            <c:bubble3D val="0"/>
            <c:spPr>
              <a:solidFill>
                <a:srgbClr val="D99694"/>
              </a:solidFill>
              <a:ln w="2556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56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56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12600">
                <a:noFill/>
                <a:round/>
              </a:ln>
            </c:spPr>
          </c:dPt>
          <c:dLbls>
            <c:dLbl>
              <c:idx val="0"/>
              <c:layout>
                <c:manualLayout>
                  <c:x val="1.9710779235392488E-2"/>
                  <c:y val="-0.2845107458169906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63847404424061E-3"/>
                  <c:y val="4.6641105871637799E-2"/>
                </c:manualLayout>
              </c:layout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8996816398747512"/>
                  <c:y val="2.148098364990525E-2"/>
                </c:manualLayout>
              </c:layout>
              <c:tx>
                <c:rich>
                  <a:bodyPr/>
                  <a:lstStyle/>
                  <a:p>
                    <a:r>
                      <a:rPr lang="en-US" i="1"/>
                      <a:t>Securities</a:t>
                    </a:r>
                    <a:r>
                      <a:rPr lang="en-US" i="1" baseline="0"/>
                      <a:t>
</a:t>
                    </a:r>
                    <a:fld id="{8F0FF10B-BDD5-442C-B568-8598DDA07750}" type="PERCENTAGE">
                      <a:rPr lang="en-US" i="1" baseline="0"/>
                      <a:pPr/>
                      <a:t>[ПРОЦЕНТ]</a:t>
                    </a:fld>
                    <a:endParaRPr lang="en-US" i="1" baseline="0"/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administration'!$A$255:$A$262</c:f>
              <c:strCache>
                <c:ptCount val="8"/>
                <c:pt idx="0">
                  <c:v>Cash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 (incl.OVDP)</c:v>
                </c:pt>
              </c:strCache>
            </c:strRef>
          </c:cat>
          <c:val>
            <c:numRef>
              <c:f>'NPFs under administration'!$C$255:$C$262</c:f>
              <c:numCache>
                <c:formatCode>#\ ##0.0</c:formatCode>
                <c:ptCount val="8"/>
                <c:pt idx="0">
                  <c:v>95.391439160000004</c:v>
                </c:pt>
                <c:pt idx="1">
                  <c:v>0</c:v>
                </c:pt>
                <c:pt idx="2">
                  <c:v>0</c:v>
                </c:pt>
                <c:pt idx="3">
                  <c:v>1.5525470800000001</c:v>
                </c:pt>
                <c:pt idx="4">
                  <c:v>2.1578E-2</c:v>
                </c:pt>
                <c:pt idx="5">
                  <c:v>34.061194589999999</c:v>
                </c:pt>
                <c:pt idx="6">
                  <c:v>31.954627089999999</c:v>
                </c:pt>
                <c:pt idx="7">
                  <c:v>161.37940551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/>
      </c:of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Professional </a:t>
            </a:r>
            <a:r>
              <a:rPr lang="uk-UA" sz="1100" b="1" i="0" u="none" strike="noStrike" baseline="0">
                <a:effectLst/>
              </a:rPr>
              <a:t>NPFs</a:t>
            </a:r>
            <a:endParaRPr lang="uk-UA" sz="1100" b="1" strike="noStrike" spc="-1">
              <a:solidFill>
                <a:srgbClr val="000000"/>
              </a:solidFill>
              <a:latin typeface="Arial Cyr"/>
              <a:ea typeface="Arial Cyr"/>
            </a:endParaRPr>
          </a:p>
        </c:rich>
      </c:tx>
      <c:layout>
        <c:manualLayout>
          <c:xMode val="edge"/>
          <c:yMode val="edge"/>
          <c:x val="0.35702020360189535"/>
          <c:y val="3.7330977967515583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39564660691"/>
          <c:y val="0.13820697138207"/>
          <c:w val="0.68565941101152394"/>
          <c:h val="0.81852705818527105"/>
        </c:manualLayout>
      </c:layout>
      <c:ofPieChart>
        <c:ofPieType val="bar"/>
        <c:varyColors val="1"/>
        <c:ser>
          <c:idx val="0"/>
          <c:order val="0"/>
          <c:tx>
            <c:strRef>
              <c:f>'NPFs under administration'!$D$254</c:f>
              <c:strCache>
                <c:ptCount val="1"/>
                <c:pt idx="0">
                  <c:v>Professional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56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56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560">
                <a:noFill/>
              </a:ln>
            </c:spPr>
          </c:dPt>
          <c:dPt>
            <c:idx val="5"/>
            <c:bubble3D val="0"/>
            <c:spPr>
              <a:solidFill>
                <a:srgbClr val="D99694"/>
              </a:solidFill>
              <a:ln w="2556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56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56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12600">
                <a:noFill/>
                <a:round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2673017481823967E-2"/>
                  <c:y val="-3.4898670199715397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642002689511469E-3"/>
                  <c:y val="-9.9710486284901121E-3"/>
                </c:manualLayout>
              </c:layout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8384003634302233E-17"/>
                  <c:y val="2.9913145885470338E-2"/>
                </c:manualLayout>
              </c:layout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7697943387398776"/>
                  <c:y val="2.8357819323813729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1" u="none" strike="noStrike" kern="1200" spc="-1" baseline="0">
                        <a:solidFill>
                          <a:srgbClr val="000000"/>
                        </a:solidFill>
                        <a:latin typeface="Arial Cyr"/>
                        <a:ea typeface="Arial Cyr"/>
                      </a:rPr>
                      <a:t>Securities</a:t>
                    </a:r>
                    <a:r>
                      <a:rPr lang="en-US" sz="1000" i="1" baseline="0"/>
                      <a:t>
</a:t>
                    </a:r>
                    <a:fld id="{07A74F8E-5179-49F6-8E01-8050BB15DDB0}" type="PERCENTAGE">
                      <a:rPr lang="en-US" sz="1000" i="1" baseline="0"/>
                      <a:pPr/>
                      <a:t>[ПРОЦЕНТ]</a:t>
                    </a:fld>
                    <a:endParaRPr lang="en-US" sz="1000" i="1" baseline="0"/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administration'!$A$255:$A$262</c:f>
              <c:strCache>
                <c:ptCount val="8"/>
                <c:pt idx="0">
                  <c:v>Cash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 (incl.OVDP)</c:v>
                </c:pt>
              </c:strCache>
            </c:strRef>
          </c:cat>
          <c:val>
            <c:numRef>
              <c:f>'NPFs under administration'!$D$255:$D$262</c:f>
              <c:numCache>
                <c:formatCode>#\ ##0.0</c:formatCode>
                <c:ptCount val="8"/>
                <c:pt idx="0">
                  <c:v>22.992816430000001</c:v>
                </c:pt>
                <c:pt idx="1">
                  <c:v>0</c:v>
                </c:pt>
                <c:pt idx="2">
                  <c:v>7.0059836999999998</c:v>
                </c:pt>
                <c:pt idx="3">
                  <c:v>4.7031527300000002</c:v>
                </c:pt>
                <c:pt idx="4">
                  <c:v>8.4301514999999991</c:v>
                </c:pt>
                <c:pt idx="5">
                  <c:v>37.472225649999999</c:v>
                </c:pt>
                <c:pt idx="6">
                  <c:v>2.3802402800000002</c:v>
                </c:pt>
                <c:pt idx="7">
                  <c:v>73.52903182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/>
      </c:of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All NPFs</a:t>
            </a:r>
            <a:r>
              <a:rPr lang="uk-UA" sz="1100" b="1" strike="noStrike" spc="-1" baseline="0">
                <a:solidFill>
                  <a:srgbClr val="000000"/>
                </a:solidFill>
                <a:latin typeface="Arial Cyr"/>
                <a:ea typeface="Arial Cyr"/>
              </a:rPr>
              <a:t> </a:t>
            </a: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(ex. NBU CNPF)</a:t>
            </a:r>
          </a:p>
        </c:rich>
      </c:tx>
      <c:layout>
        <c:manualLayout>
          <c:xMode val="edge"/>
          <c:yMode val="edge"/>
          <c:x val="0.341181932745241"/>
          <c:y val="5.66890653634698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19327452411001"/>
          <c:y val="0.21918142944410501"/>
          <c:w val="0.65072627180473597"/>
          <c:h val="0.77483200977397704"/>
        </c:manualLayout>
      </c:layout>
      <c:ofPieChart>
        <c:ofPieType val="bar"/>
        <c:varyColors val="1"/>
        <c:ser>
          <c:idx val="0"/>
          <c:order val="0"/>
          <c:tx>
            <c:strRef>
              <c:f>'NPFs under administration'!$E$254</c:f>
              <c:strCache>
                <c:ptCount val="1"/>
                <c:pt idx="0">
                  <c:v>All NPF (ex. NBU CNPF)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56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56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56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560">
                <a:noFill/>
              </a:ln>
            </c:spPr>
          </c:dPt>
          <c:dPt>
            <c:idx val="5"/>
            <c:bubble3D val="0"/>
            <c:spPr>
              <a:solidFill>
                <a:srgbClr val="D99694"/>
              </a:solidFill>
              <a:ln w="2556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56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56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12600">
                <a:noFill/>
                <a:round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851412784493721E-2"/>
                  <c:y val="-1.2929761868401534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851412784493721E-2"/>
                  <c:y val="0.11636785681561346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36627150604435"/>
                  <c:y val="-1.2929761868401494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257063922469517E-3"/>
                  <c:y val="-6.4648809342007507E-2"/>
                </c:manualLayout>
              </c:layout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752354640823777E-3"/>
                  <c:y val="6.0338888719206896E-2"/>
                </c:manualLayout>
              </c:layout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9504709281645741E-3"/>
                  <c:y val="2.5859523736802909E-2"/>
                </c:manualLayout>
              </c:layout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8448339204708794"/>
                  <c:y val="-9.673565933301433E-3"/>
                </c:manualLayout>
              </c:layout>
              <c:tx>
                <c:rich>
                  <a:bodyPr/>
                  <a:lstStyle/>
                  <a:p>
                    <a:r>
                      <a:rPr lang="en-US" i="1"/>
                      <a:t>Securities</a:t>
                    </a:r>
                    <a:r>
                      <a:rPr lang="en-US" i="1" baseline="0"/>
                      <a:t>
</a:t>
                    </a:r>
                    <a:fld id="{64F1DBCE-D12F-4F81-931F-D5D6B4258EDD}" type="PERCENTAGE">
                      <a:rPr lang="en-US" i="1" baseline="0"/>
                      <a:pPr/>
                      <a:t>[ПРОЦЕНТ]</a:t>
                    </a:fld>
                    <a:endParaRPr lang="en-US" i="1" baseline="0"/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administration'!$A$255:$A$262</c:f>
              <c:strCache>
                <c:ptCount val="8"/>
                <c:pt idx="0">
                  <c:v>Cash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 (incl.OVDP)</c:v>
                </c:pt>
              </c:strCache>
            </c:strRef>
          </c:cat>
          <c:val>
            <c:numRef>
              <c:f>'NPFs under administration'!$E$255:$E$262</c:f>
              <c:numCache>
                <c:formatCode>#\ ##0.0</c:formatCode>
                <c:ptCount val="8"/>
                <c:pt idx="0">
                  <c:v>614.71313717999988</c:v>
                </c:pt>
                <c:pt idx="1">
                  <c:v>10.719453059999999</c:v>
                </c:pt>
                <c:pt idx="2">
                  <c:v>35.946888790000003</c:v>
                </c:pt>
                <c:pt idx="3">
                  <c:v>63.093249580000005</c:v>
                </c:pt>
                <c:pt idx="4">
                  <c:v>46.809570569999998</c:v>
                </c:pt>
                <c:pt idx="5">
                  <c:v>275.26312647999998</c:v>
                </c:pt>
                <c:pt idx="6">
                  <c:v>91.659398499999995</c:v>
                </c:pt>
                <c:pt idx="7">
                  <c:v>928.54871642000091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/>
      </c:of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All NPFs (incl. NBU CNPF)</a:t>
            </a:r>
          </a:p>
        </c:rich>
      </c:tx>
      <c:layout>
        <c:manualLayout>
          <c:xMode val="edge"/>
          <c:yMode val="edge"/>
          <c:x val="0.34356575237118703"/>
          <c:y val="4.7915142648134602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0753652909499"/>
          <c:y val="0.214825652279932"/>
          <c:w val="0.64829530889515496"/>
          <c:h val="0.77481102170202398"/>
        </c:manualLayout>
      </c:layout>
      <c:ofPieChart>
        <c:ofPieType val="bar"/>
        <c:varyColors val="1"/>
        <c:ser>
          <c:idx val="0"/>
          <c:order val="0"/>
          <c:tx>
            <c:strRef>
              <c:f>'NPFs under administration'!$F$254</c:f>
              <c:strCache>
                <c:ptCount val="1"/>
                <c:pt idx="0">
                  <c:v>All NPF (incl. NBU CNPF)*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56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56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56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560">
                <a:noFill/>
              </a:ln>
            </c:spPr>
          </c:dPt>
          <c:dPt>
            <c:idx val="5"/>
            <c:bubble3D val="0"/>
            <c:spPr>
              <a:solidFill>
                <a:srgbClr val="D99694"/>
              </a:solidFill>
              <a:ln w="2556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56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56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12600">
                <a:noFill/>
                <a:round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5962944702297631E-3"/>
                  <c:y val="3.4407902980550707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9573134909165779E-2"/>
                  <c:y val="0.17634050277532246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563871084740166E-2"/>
                  <c:y val="4.300987872568841E-3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6793515322902172E-2"/>
                  <c:y val="-6.4514818088532613E-2"/>
                </c:manualLayout>
              </c:layout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1972208526724108E-3"/>
                  <c:y val="6.0213830215963778E-2"/>
                </c:manualLayout>
              </c:layout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9.5962944702298516E-3"/>
                  <c:y val="3.4407902980550728E-2"/>
                </c:manualLayout>
              </c:layout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8854489573474936"/>
                  <c:y val="1.4960664587291428E-2"/>
                </c:manualLayout>
              </c:layout>
              <c:tx>
                <c:rich>
                  <a:bodyPr/>
                  <a:lstStyle/>
                  <a:p>
                    <a:r>
                      <a:rPr lang="en-US" i="1"/>
                      <a:t>Securities</a:t>
                    </a:r>
                    <a:r>
                      <a:rPr lang="en-US" i="1" baseline="0"/>
                      <a:t>
</a:t>
                    </a:r>
                    <a:fld id="{5B98A469-334B-44F3-B6EB-228D48861762}" type="PERCENTAGE">
                      <a:rPr lang="en-US" i="1" baseline="0"/>
                      <a:pPr/>
                      <a:t>[ПРОЦЕНТ]</a:t>
                    </a:fld>
                    <a:endParaRPr lang="en-US" i="1" baseline="0"/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administration'!$A$255:$A$262</c:f>
              <c:strCache>
                <c:ptCount val="8"/>
                <c:pt idx="0">
                  <c:v>Cash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 (incl.OVDP)</c:v>
                </c:pt>
              </c:strCache>
            </c:strRef>
          </c:cat>
          <c:val>
            <c:numRef>
              <c:f>'NPFs under administration'!$F$255:$F$262</c:f>
              <c:numCache>
                <c:formatCode>#\ ##0.0</c:formatCode>
                <c:ptCount val="8"/>
                <c:pt idx="0">
                  <c:v>1323.1441371799999</c:v>
                </c:pt>
                <c:pt idx="1">
                  <c:v>10.719453059999999</c:v>
                </c:pt>
                <c:pt idx="2">
                  <c:v>115.99488879</c:v>
                </c:pt>
                <c:pt idx="3">
                  <c:v>63.110249580000001</c:v>
                </c:pt>
                <c:pt idx="4">
                  <c:v>54.462570569999997</c:v>
                </c:pt>
                <c:pt idx="5">
                  <c:v>302.35112648</c:v>
                </c:pt>
                <c:pt idx="6">
                  <c:v>91.659398499999995</c:v>
                </c:pt>
                <c:pt idx="7">
                  <c:v>1751.4427164199999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/>
      </c:of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By AuM (incl. NBU CNPF)</a:t>
            </a:r>
          </a:p>
        </c:rich>
      </c:tx>
      <c:layout>
        <c:manualLayout>
          <c:xMode val="edge"/>
          <c:yMode val="edge"/>
          <c:x val="0.33063424414388543"/>
          <c:y val="2.0559425796917882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272172465284772"/>
          <c:y val="0.176435718809373"/>
          <c:w val="0.41927297156079701"/>
          <c:h val="0.831762917933130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56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56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560">
                <a:noFill/>
              </a:ln>
            </c:spPr>
          </c:dPt>
          <c:dPt>
            <c:idx val="2"/>
            <c:bubble3D val="0"/>
            <c:explosion val="4"/>
            <c:spPr>
              <a:solidFill>
                <a:srgbClr val="FFFF00"/>
              </a:solidFill>
              <a:ln w="25560">
                <a:noFill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 w="25560">
                <a:noFill/>
              </a:ln>
            </c:spPr>
          </c:dPt>
          <c:dLbls>
            <c:dLbl>
              <c:idx val="0"/>
              <c:layout>
                <c:manualLayout>
                  <c:x val="-0.23636267295857752"/>
                  <c:y val="0.1947930438943884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50" b="0" strike="noStrike" spc="-1">
                      <a:solidFill>
                        <a:srgbClr val="000000"/>
                      </a:solidFill>
                      <a:latin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50" b="0" strike="noStrike" spc="-1">
                      <a:solidFill>
                        <a:srgbClr val="000000"/>
                      </a:solidFill>
                      <a:latin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50" b="0" strike="noStrike" spc="-1">
                      <a:solidFill>
                        <a:srgbClr val="000000"/>
                      </a:solidFill>
                      <a:latin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7081081616416377E-2"/>
                  <c:y val="0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50" b="0" strike="noStrike" spc="-1">
                      <a:solidFill>
                        <a:srgbClr val="000000"/>
                      </a:solidFill>
                      <a:latin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5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('NPFs under management'!$A$21,'NPFs under management'!$A$22,'NPFs under management'!$A$23,'NPFs under management'!$A$25)</c:f>
              <c:strCache>
                <c:ptCount val="4"/>
                <c:pt idx="0">
                  <c:v>Open</c:v>
                </c:pt>
                <c:pt idx="1">
                  <c:v>Corporate</c:v>
                </c:pt>
                <c:pt idx="2">
                  <c:v>Professional</c:v>
                </c:pt>
                <c:pt idx="3">
                  <c:v>NBU CNPF</c:v>
                </c:pt>
              </c:strCache>
            </c:strRef>
          </c:cat>
          <c:val>
            <c:numRef>
              <c:f>('NPFs under management'!$H$21,'NPFs under management'!$H$22,'NPFs under management'!$H$23,'NPFs under management'!$H$25)</c:f>
              <c:numCache>
                <c:formatCode>0.0</c:formatCode>
                <c:ptCount val="4"/>
                <c:pt idx="0" formatCode="#\ ##0.0">
                  <c:v>1571.55031392</c:v>
                </c:pt>
                <c:pt idx="1">
                  <c:v>323.73163932</c:v>
                </c:pt>
                <c:pt idx="2">
                  <c:v>157.14180253929999</c:v>
                </c:pt>
                <c:pt idx="3" formatCode="#\ ##0.0">
                  <c:v>1646.1310000000001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6"/>
      </c: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200" b="1" strike="noStrike" spc="-1">
                <a:solidFill>
                  <a:srgbClr val="632523"/>
                </a:solidFill>
                <a:latin typeface="Arial"/>
              </a:defRPr>
            </a:pPr>
            <a:r>
              <a:rPr lang="en-GB" sz="1200" b="1" i="0" baseline="0">
                <a:effectLst/>
              </a:rPr>
              <a:t>NPF participants</a:t>
            </a:r>
            <a:r>
              <a:rPr lang="de-DE" sz="1200" b="1" i="0" baseline="0">
                <a:effectLst/>
              </a:rPr>
              <a:t> by gender and age</a:t>
            </a:r>
            <a:endParaRPr lang="uk-UA" sz="1200">
              <a:effectLst/>
            </a:endParaRPr>
          </a:p>
        </c:rich>
      </c:tx>
      <c:layout/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580065786038702"/>
          <c:y val="0.21720764784348601"/>
          <c:w val="0.47668772516054903"/>
          <c:h val="0.6678523788350380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4F81BD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bubble3D val="0"/>
            <c:spPr>
              <a:solidFill>
                <a:srgbClr val="CCC1DA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bubble3D val="0"/>
            <c:spPr>
              <a:solidFill>
                <a:srgbClr val="FDEADA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bubble3D val="0"/>
            <c:spPr>
              <a:solidFill>
                <a:srgbClr val="E6E0EC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bubble3D val="0"/>
            <c:spPr>
              <a:solidFill>
                <a:srgbClr val="4BACC6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5"/>
            <c:bubble3D val="0"/>
            <c:spPr>
              <a:solidFill>
                <a:srgbClr val="604A7B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6"/>
            <c:bubble3D val="0"/>
            <c:spPr>
              <a:solidFill>
                <a:srgbClr val="8064A2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7"/>
            <c:bubble3D val="0"/>
            <c:spPr>
              <a:solidFill>
                <a:srgbClr val="D99694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260179762727852E-2"/>
                  <c:y val="1.5686662014192106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56843819492458E-2"/>
                  <c:y val="-1.5686662014192106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9472280855986829E-2"/>
                  <c:y val="1.0457774676128071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013573016970612E-2"/>
                  <c:y val="1.5686662014192106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1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administration'!$E$4:$L$4</c:f>
              <c:strCache>
                <c:ptCount val="8"/>
                <c:pt idx="0">
                  <c:v>women under the age of 25 incl.</c:v>
                </c:pt>
                <c:pt idx="1">
                  <c:v>women aged 25 to 50 years incl.</c:v>
                </c:pt>
                <c:pt idx="2">
                  <c:v>women aged 50 to 60 years incl.</c:v>
                </c:pt>
                <c:pt idx="3">
                  <c:v>women over 60 </c:v>
                </c:pt>
                <c:pt idx="4">
                  <c:v>men under the age of 25 incl.</c:v>
                </c:pt>
                <c:pt idx="5">
                  <c:v>men aged 25 to 50 incl.</c:v>
                </c:pt>
                <c:pt idx="6">
                  <c:v>men aged 50 to 60 years incl.</c:v>
                </c:pt>
                <c:pt idx="7">
                  <c:v>men over 60 </c:v>
                </c:pt>
              </c:strCache>
            </c:strRef>
          </c:cat>
          <c:val>
            <c:numRef>
              <c:f>'NPFs under administration'!$E$8:$L$8</c:f>
              <c:numCache>
                <c:formatCode>_-* #\ ##0_₴_-;\-* #\ ##0_₴_-;_-* \-??_₴_-;_-@_-</c:formatCode>
                <c:ptCount val="8"/>
                <c:pt idx="0">
                  <c:v>2382</c:v>
                </c:pt>
                <c:pt idx="1">
                  <c:v>202343</c:v>
                </c:pt>
                <c:pt idx="2">
                  <c:v>100126</c:v>
                </c:pt>
                <c:pt idx="3">
                  <c:v>64760</c:v>
                </c:pt>
                <c:pt idx="4">
                  <c:v>3448</c:v>
                </c:pt>
                <c:pt idx="5">
                  <c:v>271640</c:v>
                </c:pt>
                <c:pt idx="6">
                  <c:v>121059</c:v>
                </c:pt>
                <c:pt idx="7">
                  <c:v>109843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08"/>
      </c:pieChart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300" b="1" strike="noStrike" spc="-1">
                <a:solidFill>
                  <a:srgbClr val="403152"/>
                </a:solidFill>
                <a:latin typeface="Arial"/>
              </a:defRPr>
            </a:pPr>
            <a:r>
              <a:rPr lang="en-GB" sz="1300" b="1" strike="noStrike" spc="-1">
                <a:solidFill>
                  <a:srgbClr val="403152"/>
                </a:solidFill>
                <a:latin typeface="Arial"/>
              </a:rPr>
              <a:t>Pension contracts as at</a:t>
            </a:r>
            <a:r>
              <a:rPr lang="uk-UA" sz="1300" b="1" strike="noStrike" spc="-1">
                <a:solidFill>
                  <a:srgbClr val="403152"/>
                </a:solidFill>
                <a:latin typeface="Arial"/>
              </a:rPr>
              <a:t> 30.06.2021</a:t>
            </a:r>
          </a:p>
        </c:rich>
      </c:tx>
      <c:layout/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79008746355698"/>
          <c:y val="0.156590472121342"/>
          <c:w val="0.472361516034985"/>
          <c:h val="0.801217688528092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604A7B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bubble3D val="0"/>
            <c:spPr>
              <a:solidFill>
                <a:srgbClr val="B3A2C7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bubble3D val="0"/>
            <c:spPr>
              <a:solidFill>
                <a:srgbClr val="FDEADA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layout/>
              <c:numFmt formatCode="0.0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403000275113506E-2"/>
                  <c:y val="4.0417191048619246E-2"/>
                </c:manualLayout>
              </c:layout>
              <c:numFmt formatCode="0.0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5104500412671851E-3"/>
                  <c:y val="0.13594873352717382"/>
                </c:manualLayout>
              </c:layout>
              <c:numFmt formatCode="0.0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1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administration'!$C$29:$E$29</c:f>
              <c:strCache>
                <c:ptCount val="3"/>
                <c:pt idx="0">
                  <c:v>with depositors - individuals (except private entrepreneurs (FOP))</c:v>
                </c:pt>
                <c:pt idx="1">
                  <c:v>with depositors - private entrepreneurs (FOP)</c:v>
                </c:pt>
                <c:pt idx="2">
                  <c:v>with depositors - legal entities</c:v>
                </c:pt>
              </c:strCache>
            </c:strRef>
          </c:cat>
          <c:val>
            <c:numRef>
              <c:f>'NPFs under administration'!$C$37:$E$37</c:f>
              <c:numCache>
                <c:formatCode>0</c:formatCode>
                <c:ptCount val="3"/>
                <c:pt idx="0" formatCode="_-* #\ ##0_₴_-;\-* #\ ##0_₴_-;_-* \-??_₴_-;_-@_-">
                  <c:v>82921</c:v>
                </c:pt>
                <c:pt idx="1">
                  <c:v>84</c:v>
                </c:pt>
                <c:pt idx="2" formatCode="_-* #\ ##0_₴_-;\-* #\ ##0_₴_-;_-* \-??_₴_-;_-@_-">
                  <c:v>6758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79"/>
      </c:pieChart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uk-UA" sz="1300" b="1" i="0" u="none" strike="noStrike" kern="1200" spc="-1" baseline="0">
                <a:solidFill>
                  <a:srgbClr val="953735"/>
                </a:solidFill>
                <a:latin typeface="Arial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NPF participants</a:t>
            </a:r>
            <a:r>
              <a:rPr lang="de-DE" sz="1200" b="1" i="0" baseline="0">
                <a:effectLst/>
              </a:rPr>
              <a:t> by gender </a:t>
            </a:r>
            <a:r>
              <a:rPr lang="en-US" sz="1200" b="1" strike="noStrike" spc="-1">
                <a:solidFill>
                  <a:srgbClr val="953735"/>
                </a:solidFill>
                <a:latin typeface="Arial"/>
              </a:rPr>
              <a:t>as at </a:t>
            </a:r>
            <a:r>
              <a:rPr lang="uk-UA" sz="1300" b="1" strike="noStrike" spc="-1">
                <a:solidFill>
                  <a:srgbClr val="953735"/>
                </a:solidFill>
                <a:latin typeface="Arial"/>
              </a:rPr>
              <a:t>30.06.2021</a:t>
            </a:r>
          </a:p>
        </c:rich>
      </c:tx>
      <c:layout/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39440297393588"/>
          <c:y val="0.13195785268210206"/>
          <c:w val="0.446359121641836"/>
          <c:h val="0.84120751012394201"/>
        </c:manualLayout>
      </c:layout>
      <c:pieChart>
        <c:varyColors val="1"/>
        <c:ser>
          <c:idx val="0"/>
          <c:order val="0"/>
          <c:spPr>
            <a:solidFill>
              <a:srgbClr val="604A7B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604A7B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bubble3D val="0"/>
            <c:spPr>
              <a:solidFill>
                <a:srgbClr val="D99694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1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uk-UA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administration'!$C$4:$D$4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'NPFs under administration'!$C$8:$D$8</c:f>
              <c:numCache>
                <c:formatCode>_-* #\ ##0_₴_-;\-* #\ ##0_₴_-;_-* \-??_₴_-;_-@_-</c:formatCode>
                <c:ptCount val="2"/>
                <c:pt idx="0">
                  <c:v>369611</c:v>
                </c:pt>
                <c:pt idx="1">
                  <c:v>505990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300" b="1" strike="noStrike" spc="-1">
                <a:solidFill>
                  <a:srgbClr val="10243E"/>
                </a:solidFill>
                <a:latin typeface="Arial"/>
              </a:defRPr>
            </a:pPr>
            <a:r>
              <a:rPr lang="en-GB" sz="1300" b="1" strike="noStrike" spc="-1">
                <a:solidFill>
                  <a:srgbClr val="10243E"/>
                </a:solidFill>
                <a:latin typeface="Arial"/>
              </a:rPr>
              <a:t>NPF depositors as at </a:t>
            </a:r>
            <a:r>
              <a:rPr lang="uk-UA" sz="1300" b="1" strike="noStrike" spc="-1">
                <a:solidFill>
                  <a:srgbClr val="10243E"/>
                </a:solidFill>
                <a:latin typeface="Arial"/>
              </a:rPr>
              <a:t>30.06.2021</a:t>
            </a:r>
          </a:p>
        </c:rich>
      </c:tx>
      <c:layout/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94161685651944"/>
          <c:y val="0.16324348161622843"/>
          <c:w val="0.49736211293459698"/>
          <c:h val="0.791589856068980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F2DCDB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bubble3D val="0"/>
            <c:spPr>
              <a:solidFill>
                <a:srgbClr val="604A7B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1.3890332000809443E-2"/>
                  <c:y val="3.6845876888351191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9451660004046775E-2"/>
                  <c:y val="-0.33529747968399581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1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administration'!$C$50:$D$50</c:f>
              <c:strCache>
                <c:ptCount val="2"/>
                <c:pt idx="0">
                  <c:v>legal entities and private entrepreneurs (FOP)</c:v>
                </c:pt>
                <c:pt idx="1">
                  <c:v>individuals</c:v>
                </c:pt>
              </c:strCache>
            </c:strRef>
          </c:cat>
          <c:val>
            <c:numRef>
              <c:f>'NPFs under administration'!$C$58:$D$58</c:f>
              <c:numCache>
                <c:formatCode>_-* #\ ##0_₴_-;\-* #\ ##0_₴_-;_-* \-??_₴_-;_-@_-</c:formatCode>
                <c:ptCount val="2"/>
                <c:pt idx="0">
                  <c:v>2098</c:v>
                </c:pt>
                <c:pt idx="1">
                  <c:v>81611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79"/>
      </c:pieChart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300" b="1" strike="noStrike" spc="-1">
                <a:solidFill>
                  <a:srgbClr val="953735"/>
                </a:solidFill>
                <a:latin typeface="Arial"/>
              </a:defRPr>
            </a:pPr>
            <a:r>
              <a:rPr lang="en-GB" sz="1300" b="1" strike="noStrike" spc="-1">
                <a:solidFill>
                  <a:srgbClr val="953735"/>
                </a:solidFill>
                <a:latin typeface="Arial"/>
              </a:rPr>
              <a:t>Pension contributions in Q</a:t>
            </a:r>
            <a:r>
              <a:rPr lang="uk-UA" sz="1300" b="1" strike="noStrike" spc="-1">
                <a:solidFill>
                  <a:srgbClr val="953735"/>
                </a:solidFill>
                <a:latin typeface="Arial"/>
              </a:rPr>
              <a:t>2</a:t>
            </a:r>
            <a:r>
              <a:rPr lang="en-US" sz="1300" b="1" strike="noStrike" spc="-1" baseline="0">
                <a:solidFill>
                  <a:srgbClr val="953735"/>
                </a:solidFill>
                <a:latin typeface="Arial"/>
              </a:rPr>
              <a:t> </a:t>
            </a:r>
            <a:r>
              <a:rPr lang="uk-UA" sz="1300" b="1" strike="noStrike" spc="-1">
                <a:solidFill>
                  <a:srgbClr val="953735"/>
                </a:solidFill>
                <a:latin typeface="Arial"/>
              </a:rPr>
              <a:t>2021</a:t>
            </a:r>
            <a:r>
              <a:rPr lang="en-US" sz="1300" b="1" strike="noStrike" spc="-1">
                <a:solidFill>
                  <a:srgbClr val="953735"/>
                </a:solidFill>
                <a:latin typeface="Arial"/>
              </a:rPr>
              <a:t> by gender &amp; age</a:t>
            </a:r>
            <a:endParaRPr lang="uk-UA" sz="1300" b="1" strike="noStrike" spc="-1">
              <a:solidFill>
                <a:srgbClr val="953735"/>
              </a:solidFill>
              <a:latin typeface="Arial"/>
            </a:endParaRPr>
          </a:p>
        </c:rich>
      </c:tx>
      <c:layout>
        <c:manualLayout>
          <c:xMode val="edge"/>
          <c:yMode val="edge"/>
          <c:x val="0.26022008096242699"/>
          <c:y val="1.8167896422107799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399706230558126"/>
          <c:y val="0.20189207157306446"/>
          <c:w val="0.47670904840640899"/>
          <c:h val="0.6678268133092020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604A7B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bubble3D val="0"/>
            <c:spPr>
              <a:solidFill>
                <a:srgbClr val="CCC1DA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bubble3D val="0"/>
            <c:spPr>
              <a:solidFill>
                <a:srgbClr val="B3A2C7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bubble3D val="0"/>
            <c:spPr>
              <a:solidFill>
                <a:srgbClr val="E6E0EC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bubble3D val="0"/>
            <c:spPr>
              <a:solidFill>
                <a:srgbClr val="C0504D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5"/>
            <c:bubble3D val="0"/>
            <c:spPr>
              <a:solidFill>
                <a:srgbClr val="632523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6"/>
            <c:bubble3D val="0"/>
            <c:spPr>
              <a:solidFill>
                <a:srgbClr val="95373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7"/>
            <c:bubble3D val="0"/>
            <c:spPr>
              <a:solidFill>
                <a:srgbClr val="D99694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2.5523662143083239E-2"/>
                  <c:y val="-4.9116293460184861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634859226284682E-2"/>
                  <c:y val="-0.11051166028541594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666408750395667E-2"/>
                  <c:y val="7.1218625517268055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0108789676684047E-2"/>
                  <c:y val="5.5413545507010051E-4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7922073075996735E-2"/>
                  <c:y val="3.4696748305656173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666408750395743E-2"/>
                  <c:y val="-0.13261399234249913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3187225440593006"/>
                  <c:y val="-7.3674440190277298E-3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6570986429249671E-2"/>
                  <c:y val="2.2102332057083188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1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administration'!$E$72:$L$72</c:f>
              <c:strCache>
                <c:ptCount val="8"/>
                <c:pt idx="0">
                  <c:v>women under the age of 25 incl.</c:v>
                </c:pt>
                <c:pt idx="1">
                  <c:v>women aged 25 to 50 years incl.</c:v>
                </c:pt>
                <c:pt idx="2">
                  <c:v>women aged 50 to 60 years incl.</c:v>
                </c:pt>
                <c:pt idx="3">
                  <c:v>women over 60 </c:v>
                </c:pt>
                <c:pt idx="4">
                  <c:v>men under the age of 25 incl.</c:v>
                </c:pt>
                <c:pt idx="5">
                  <c:v>men aged 25 to 50 incl.</c:v>
                </c:pt>
                <c:pt idx="6">
                  <c:v>men aged 50 to 60 years incl.</c:v>
                </c:pt>
                <c:pt idx="7">
                  <c:v>men over 60 </c:v>
                </c:pt>
              </c:strCache>
            </c:strRef>
          </c:cat>
          <c:val>
            <c:numRef>
              <c:f>'NPFs under administration'!$E$76:$L$76</c:f>
              <c:numCache>
                <c:formatCode>_-* #\ ##0.0_₴_-;\-* #\ ##0.0_₴_-;_-* \-??_₴_-;_-@_-</c:formatCode>
                <c:ptCount val="8"/>
                <c:pt idx="0">
                  <c:v>0.73904122999999999</c:v>
                </c:pt>
                <c:pt idx="1">
                  <c:v>21.98667571</c:v>
                </c:pt>
                <c:pt idx="2">
                  <c:v>7.4999279899999998</c:v>
                </c:pt>
                <c:pt idx="3">
                  <c:v>1.3913019200000001</c:v>
                </c:pt>
                <c:pt idx="4">
                  <c:v>1.0500311499999999</c:v>
                </c:pt>
                <c:pt idx="5">
                  <c:v>34.82273722</c:v>
                </c:pt>
                <c:pt idx="6">
                  <c:v>6.1702201900000002</c:v>
                </c:pt>
                <c:pt idx="7">
                  <c:v>1.8834123899999999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09"/>
      </c:pieChart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300" b="1" strike="noStrike" spc="-1">
                <a:solidFill>
                  <a:srgbClr val="953735"/>
                </a:solidFill>
                <a:latin typeface="Arial"/>
              </a:defRPr>
            </a:pPr>
            <a:r>
              <a:rPr lang="en-GB" sz="1300" b="1" strike="noStrike" spc="-1">
                <a:solidFill>
                  <a:srgbClr val="953735"/>
                </a:solidFill>
                <a:latin typeface="Arial"/>
              </a:rPr>
              <a:t>Pension contributions in Q2</a:t>
            </a:r>
            <a:r>
              <a:rPr lang="uk-UA" sz="1300" b="1" strike="noStrike" spc="-1">
                <a:solidFill>
                  <a:srgbClr val="953735"/>
                </a:solidFill>
                <a:latin typeface="Arial"/>
              </a:rPr>
              <a:t> 2021</a:t>
            </a:r>
            <a:r>
              <a:rPr lang="en-US" sz="1300" b="1" strike="noStrike" spc="-1">
                <a:solidFill>
                  <a:srgbClr val="953735"/>
                </a:solidFill>
                <a:latin typeface="Arial"/>
              </a:rPr>
              <a:t> by gender</a:t>
            </a:r>
            <a:r>
              <a:rPr lang="uk-UA" sz="1300" b="1" strike="noStrike" spc="-1">
                <a:solidFill>
                  <a:srgbClr val="953735"/>
                </a:solidFill>
                <a:latin typeface="Arial"/>
              </a:rPr>
              <a:t> </a:t>
            </a:r>
          </a:p>
        </c:rich>
      </c:tx>
      <c:layout/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10179231084998"/>
          <c:y val="0.128270139449118"/>
          <c:w val="0.47222602271172498"/>
          <c:h val="0.81191656102339504"/>
        </c:manualLayout>
      </c:layout>
      <c:pieChart>
        <c:varyColors val="1"/>
        <c:ser>
          <c:idx val="0"/>
          <c:order val="0"/>
          <c:spPr>
            <a:solidFill>
              <a:srgbClr val="604A7B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604A7B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bubble3D val="0"/>
            <c:spPr>
              <a:solidFill>
                <a:srgbClr val="D99694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1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uk-UA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administration'!$C$72:$D$72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'NPFs under administration'!$C$76:$D$76</c:f>
              <c:numCache>
                <c:formatCode>_-* #\ ##0.0_₴_-;\-* #\ ##0.0_₴_-;_-* \-??_₴_-;_-@_-</c:formatCode>
                <c:ptCount val="2"/>
                <c:pt idx="0">
                  <c:v>31.616946850000001</c:v>
                </c:pt>
                <c:pt idx="1">
                  <c:v>43.926400950000001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18" Type="http://schemas.openxmlformats.org/officeDocument/2006/relationships/chart" Target="../charts/chart2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17" Type="http://schemas.openxmlformats.org/officeDocument/2006/relationships/chart" Target="../charts/chart20.xml"/><Relationship Id="rId2" Type="http://schemas.openxmlformats.org/officeDocument/2006/relationships/chart" Target="../charts/chart5.xml"/><Relationship Id="rId16" Type="http://schemas.openxmlformats.org/officeDocument/2006/relationships/chart" Target="../charts/chart19.xml"/><Relationship Id="rId20" Type="http://schemas.openxmlformats.org/officeDocument/2006/relationships/chart" Target="../charts/chart23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5" Type="http://schemas.openxmlformats.org/officeDocument/2006/relationships/chart" Target="../charts/chart18.xml"/><Relationship Id="rId10" Type="http://schemas.openxmlformats.org/officeDocument/2006/relationships/chart" Target="../charts/chart13.xml"/><Relationship Id="rId19" Type="http://schemas.openxmlformats.org/officeDocument/2006/relationships/chart" Target="../charts/chart22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243465</xdr:colOff>
      <xdr:row>28</xdr:row>
      <xdr:rowOff>0</xdr:rowOff>
    </xdr:from>
    <xdr:to>
      <xdr:col>8</xdr:col>
      <xdr:colOff>666915</xdr:colOff>
      <xdr:row>42</xdr:row>
      <xdr:rowOff>49710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28</xdr:row>
      <xdr:rowOff>720</xdr:rowOff>
    </xdr:from>
    <xdr:to>
      <xdr:col>5</xdr:col>
      <xdr:colOff>19050</xdr:colOff>
      <xdr:row>43</xdr:row>
      <xdr:rowOff>13065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275010</xdr:colOff>
      <xdr:row>28</xdr:row>
      <xdr:rowOff>2265</xdr:rowOff>
    </xdr:from>
    <xdr:to>
      <xdr:col>13</xdr:col>
      <xdr:colOff>484890</xdr:colOff>
      <xdr:row>42</xdr:row>
      <xdr:rowOff>103815</xdr:rowOff>
    </xdr:to>
    <xdr:graphicFrame macro="">
      <xdr:nvGraphicFramePr>
        <xdr:cNvPr id="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</xdr:colOff>
      <xdr:row>3</xdr:row>
      <xdr:rowOff>28575</xdr:rowOff>
    </xdr:from>
    <xdr:to>
      <xdr:col>21</xdr:col>
      <xdr:colOff>589680</xdr:colOff>
      <xdr:row>26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53280</xdr:colOff>
      <xdr:row>28</xdr:row>
      <xdr:rowOff>19081</xdr:rowOff>
    </xdr:from>
    <xdr:to>
      <xdr:col>11</xdr:col>
      <xdr:colOff>399960</xdr:colOff>
      <xdr:row>47</xdr:row>
      <xdr:rowOff>114301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772200</xdr:colOff>
      <xdr:row>8</xdr:row>
      <xdr:rowOff>199890</xdr:rowOff>
    </xdr:from>
    <xdr:to>
      <xdr:col>11</xdr:col>
      <xdr:colOff>961560</xdr:colOff>
      <xdr:row>26</xdr:row>
      <xdr:rowOff>152085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28605</xdr:colOff>
      <xdr:row>49</xdr:row>
      <xdr:rowOff>19305</xdr:rowOff>
    </xdr:from>
    <xdr:to>
      <xdr:col>9</xdr:col>
      <xdr:colOff>809085</xdr:colOff>
      <xdr:row>69</xdr:row>
      <xdr:rowOff>132345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9720</xdr:colOff>
      <xdr:row>71</xdr:row>
      <xdr:rowOff>19440</xdr:rowOff>
    </xdr:from>
    <xdr:to>
      <xdr:col>20</xdr:col>
      <xdr:colOff>552450</xdr:colOff>
      <xdr:row>94</xdr:row>
      <xdr:rowOff>152400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543240</xdr:colOff>
      <xdr:row>76</xdr:row>
      <xdr:rowOff>228600</xdr:rowOff>
    </xdr:from>
    <xdr:to>
      <xdr:col>12</xdr:col>
      <xdr:colOff>19080</xdr:colOff>
      <xdr:row>94</xdr:row>
      <xdr:rowOff>142200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29160</xdr:colOff>
      <xdr:row>116</xdr:row>
      <xdr:rowOff>38520</xdr:rowOff>
    </xdr:from>
    <xdr:to>
      <xdr:col>11</xdr:col>
      <xdr:colOff>375840</xdr:colOff>
      <xdr:row>133</xdr:row>
      <xdr:rowOff>114300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38850</xdr:colOff>
      <xdr:row>96</xdr:row>
      <xdr:rowOff>9526</xdr:rowOff>
    </xdr:from>
    <xdr:to>
      <xdr:col>10</xdr:col>
      <xdr:colOff>790575</xdr:colOff>
      <xdr:row>114</xdr:row>
      <xdr:rowOff>123825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38685</xdr:colOff>
      <xdr:row>134</xdr:row>
      <xdr:rowOff>795</xdr:rowOff>
    </xdr:from>
    <xdr:to>
      <xdr:col>11</xdr:col>
      <xdr:colOff>418485</xdr:colOff>
      <xdr:row>151</xdr:row>
      <xdr:rowOff>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733680</xdr:colOff>
      <xdr:row>199</xdr:row>
      <xdr:rowOff>133920</xdr:rowOff>
    </xdr:from>
    <xdr:to>
      <xdr:col>6</xdr:col>
      <xdr:colOff>218520</xdr:colOff>
      <xdr:row>215</xdr:row>
      <xdr:rowOff>131400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3</xdr:col>
      <xdr:colOff>726120</xdr:colOff>
      <xdr:row>184</xdr:row>
      <xdr:rowOff>19080</xdr:rowOff>
    </xdr:from>
    <xdr:to>
      <xdr:col>8</xdr:col>
      <xdr:colOff>9000</xdr:colOff>
      <xdr:row>200</xdr:row>
      <xdr:rowOff>18360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27000</xdr:colOff>
      <xdr:row>184</xdr:row>
      <xdr:rowOff>7560</xdr:rowOff>
    </xdr:from>
    <xdr:to>
      <xdr:col>4</xdr:col>
      <xdr:colOff>408960</xdr:colOff>
      <xdr:row>199</xdr:row>
      <xdr:rowOff>149955</xdr:rowOff>
    </xdr:to>
    <xdr:graphicFrame macro="">
      <xdr:nvGraphicFramePr>
        <xdr:cNvPr id="16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689760</xdr:colOff>
      <xdr:row>225</xdr:row>
      <xdr:rowOff>30600</xdr:rowOff>
    </xdr:from>
    <xdr:to>
      <xdr:col>8</xdr:col>
      <xdr:colOff>22680</xdr:colOff>
      <xdr:row>238</xdr:row>
      <xdr:rowOff>137520</xdr:rowOff>
    </xdr:to>
    <xdr:graphicFrame macro="">
      <xdr:nvGraphicFramePr>
        <xdr:cNvPr id="17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0</xdr:col>
      <xdr:colOff>0</xdr:colOff>
      <xdr:row>225</xdr:row>
      <xdr:rowOff>27000</xdr:rowOff>
    </xdr:from>
    <xdr:to>
      <xdr:col>4</xdr:col>
      <xdr:colOff>319320</xdr:colOff>
      <xdr:row>238</xdr:row>
      <xdr:rowOff>117360</xdr:rowOff>
    </xdr:to>
    <xdr:graphicFrame macro="">
      <xdr:nvGraphicFramePr>
        <xdr:cNvPr id="18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1</xdr:col>
      <xdr:colOff>800640</xdr:colOff>
      <xdr:row>238</xdr:row>
      <xdr:rowOff>141480</xdr:rowOff>
    </xdr:from>
    <xdr:to>
      <xdr:col>5</xdr:col>
      <xdr:colOff>969120</xdr:colOff>
      <xdr:row>250</xdr:row>
      <xdr:rowOff>189720</xdr:rowOff>
    </xdr:to>
    <xdr:graphicFrame macro="">
      <xdr:nvGraphicFramePr>
        <xdr:cNvPr id="21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0</xdr:col>
      <xdr:colOff>0</xdr:colOff>
      <xdr:row>266</xdr:row>
      <xdr:rowOff>25560</xdr:rowOff>
    </xdr:from>
    <xdr:to>
      <xdr:col>5</xdr:col>
      <xdr:colOff>96705</xdr:colOff>
      <xdr:row>283</xdr:row>
      <xdr:rowOff>123480</xdr:rowOff>
    </xdr:to>
    <xdr:graphicFrame macro="">
      <xdr:nvGraphicFramePr>
        <xdr:cNvPr id="22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5</xdr:col>
      <xdr:colOff>46110</xdr:colOff>
      <xdr:row>266</xdr:row>
      <xdr:rowOff>0</xdr:rowOff>
    </xdr:from>
    <xdr:to>
      <xdr:col>10</xdr:col>
      <xdr:colOff>666750</xdr:colOff>
      <xdr:row>283</xdr:row>
      <xdr:rowOff>132120</xdr:rowOff>
    </xdr:to>
    <xdr:graphicFrame macro="">
      <xdr:nvGraphicFramePr>
        <xdr:cNvPr id="23" name="Диаграмма 3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1</xdr:col>
      <xdr:colOff>979560</xdr:colOff>
      <xdr:row>283</xdr:row>
      <xdr:rowOff>136080</xdr:rowOff>
    </xdr:from>
    <xdr:to>
      <xdr:col>7</xdr:col>
      <xdr:colOff>199800</xdr:colOff>
      <xdr:row>300</xdr:row>
      <xdr:rowOff>64080</xdr:rowOff>
    </xdr:to>
    <xdr:graphicFrame macro="">
      <xdr:nvGraphicFramePr>
        <xdr:cNvPr id="24" name="Диаграмма 3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0</xdr:col>
      <xdr:colOff>0</xdr:colOff>
      <xdr:row>300</xdr:row>
      <xdr:rowOff>52200</xdr:rowOff>
    </xdr:from>
    <xdr:to>
      <xdr:col>5</xdr:col>
      <xdr:colOff>25425</xdr:colOff>
      <xdr:row>318</xdr:row>
      <xdr:rowOff>84240</xdr:rowOff>
    </xdr:to>
    <xdr:graphicFrame macro="">
      <xdr:nvGraphicFramePr>
        <xdr:cNvPr id="25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4</xdr:col>
      <xdr:colOff>996615</xdr:colOff>
      <xdr:row>300</xdr:row>
      <xdr:rowOff>66240</xdr:rowOff>
    </xdr:from>
    <xdr:to>
      <xdr:col>10</xdr:col>
      <xdr:colOff>746775</xdr:colOff>
      <xdr:row>318</xdr:row>
      <xdr:rowOff>104400</xdr:rowOff>
    </xdr:to>
    <xdr:graphicFrame macro="">
      <xdr:nvGraphicFramePr>
        <xdr:cNvPr id="2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vrylyuk/Desktop/&#1040;&#1085;&#1072;&#1089;&#1090;&#1072;&#1089;&#1110;&#1103;%20&#1043;&#1072;&#1074;&#1088;&#1080;&#1083;&#1102;&#1082;/gavrylyuk/Desktop/&#1040;&#1085;&#1072;&#1089;&#1090;&#1072;&#1089;&#1110;&#1103;%20&#1043;&#1072;&#1074;&#1088;&#1080;&#1083;&#1102;&#1082;/&#1040;&#1053;&#1040;&#1051;&#1030;&#1058;&#1048;&#1050;&#1040;%20&#1056;&#1048;&#1053;&#1050;&#1059;/!%20&#1050;&#1042;&#1040;&#1056;&#1058;&#1040;&#1051;&#1068;&#1053;&#1030;%20&#1047;&#1042;&#1030;&#1058;&#1048;/2021/Q1%202021/!%20final/3.%20Q1%202021_PR_NPF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vrylyuk/Desktop/&#1040;&#1085;&#1072;&#1089;&#1090;&#1072;&#1089;&#1110;&#1103;%20&#1043;&#1072;&#1074;&#1088;&#1080;&#1083;&#1102;&#1082;/&#1053;&#1040;%20&#1057;&#1040;&#1049;&#1058;/2021/Q1%202021/Eng_3.%20Q1%202021_PR_NP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  <sheetName val="т07(98)"/>
      <sheetName val="146024"/>
      <sheetName val="д17-1"/>
      <sheetName val="табл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т15"/>
      <sheetName val="т09(98) по сек-рам ек-ки"/>
      <sheetName val="146024"/>
      <sheetName val="д17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т17-1(шаблон)"/>
      <sheetName val="т07(98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т17-2 "/>
      <sheetName val="т17-3"/>
      <sheetName val="т17-1(шаблон)"/>
      <sheetName val="т09(98) по сек-рам ек-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Ф в управлінні"/>
      <sheetName val="Адміністрування НПФ"/>
      <sheetName val="т15"/>
    </sheetNames>
    <sheetDataSet>
      <sheetData sheetId="0"/>
      <sheetData sheetId="1">
        <row r="246">
          <cell r="E246">
            <v>669.34917398000005</v>
          </cell>
          <cell r="F246">
            <v>1370.49017398</v>
          </cell>
        </row>
        <row r="247">
          <cell r="E247">
            <v>10.485033250000001</v>
          </cell>
          <cell r="F247">
            <v>10.485033250000001</v>
          </cell>
        </row>
        <row r="248">
          <cell r="E248">
            <v>35.60218879</v>
          </cell>
          <cell r="F248">
            <v>90.35518879</v>
          </cell>
        </row>
        <row r="249">
          <cell r="E249">
            <v>55.073268429999999</v>
          </cell>
          <cell r="F249">
            <v>62.073268429999999</v>
          </cell>
        </row>
        <row r="250">
          <cell r="E250">
            <v>42.759329209999997</v>
          </cell>
          <cell r="F250">
            <v>50.412329210000003</v>
          </cell>
        </row>
        <row r="251">
          <cell r="E251">
            <v>171.43100708</v>
          </cell>
          <cell r="F251">
            <v>221.42600708000001</v>
          </cell>
        </row>
        <row r="252">
          <cell r="E252">
            <v>104.79870529</v>
          </cell>
          <cell r="F252">
            <v>104.79870529</v>
          </cell>
        </row>
        <row r="253">
          <cell r="E253">
            <v>917.79145582000001</v>
          </cell>
          <cell r="F253">
            <v>1729.5634558199999</v>
          </cell>
        </row>
        <row r="254">
          <cell r="E254">
            <v>1236.7804974000001</v>
          </cell>
          <cell r="F254">
            <v>2106.2004974000001</v>
          </cell>
        </row>
        <row r="256">
          <cell r="E256">
            <v>2007.29016185</v>
          </cell>
          <cell r="F256">
            <v>3639.6041618499999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  <sheetName val="т09(98) по сек-рам ек-ки"/>
      <sheetName val="т07(98)"/>
      <sheetName val="табл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Fs under management"/>
      <sheetName val="NPFs under administration"/>
    </sheetNames>
    <sheetDataSet>
      <sheetData sheetId="0">
        <row r="12">
          <cell r="A12" t="str">
            <v>Open</v>
          </cell>
          <cell r="D12">
            <v>47</v>
          </cell>
        </row>
        <row r="13">
          <cell r="A13" t="str">
            <v>Corporate</v>
          </cell>
          <cell r="D13">
            <v>4</v>
          </cell>
        </row>
        <row r="14">
          <cell r="A14" t="str">
            <v>Professional</v>
          </cell>
          <cell r="D14">
            <v>6</v>
          </cell>
        </row>
        <row r="21">
          <cell r="A21" t="str">
            <v>Open</v>
          </cell>
          <cell r="F21">
            <v>1518.6679042799999</v>
          </cell>
        </row>
        <row r="22">
          <cell r="A22" t="str">
            <v>Corporate</v>
          </cell>
          <cell r="F22">
            <v>322.90642869999999</v>
          </cell>
        </row>
        <row r="23">
          <cell r="A23" t="str">
            <v>Professional</v>
          </cell>
          <cell r="F23">
            <v>154.3669079</v>
          </cell>
        </row>
        <row r="25">
          <cell r="A25" t="str">
            <v>NBU CNPF</v>
          </cell>
          <cell r="F25">
            <v>1632.3140000000001</v>
          </cell>
        </row>
      </sheetData>
      <sheetData sheetId="1">
        <row r="245">
          <cell r="B245" t="str">
            <v>Open</v>
          </cell>
          <cell r="C245" t="str">
            <v>Corporate</v>
          </cell>
          <cell r="D245" t="str">
            <v>Professional</v>
          </cell>
          <cell r="E245" t="str">
            <v>All NPF (ex. NBU CNPF)</v>
          </cell>
          <cell r="F245" t="str">
            <v>All NPF (incl. NBU CNPF)*</v>
          </cell>
        </row>
        <row r="246">
          <cell r="A246" t="str">
            <v>Cash</v>
          </cell>
          <cell r="B246">
            <v>527.63296511999999</v>
          </cell>
          <cell r="C246">
            <v>113.90856328</v>
          </cell>
          <cell r="D246">
            <v>27.807645579999999</v>
          </cell>
          <cell r="E246">
            <v>669.34917397999993</v>
          </cell>
          <cell r="F246">
            <v>1370.49017398</v>
          </cell>
        </row>
        <row r="247">
          <cell r="A247" t="str">
            <v>Bank metals</v>
          </cell>
          <cell r="B247">
            <v>10.485033250000001</v>
          </cell>
          <cell r="C247">
            <v>0</v>
          </cell>
          <cell r="D247">
            <v>0</v>
          </cell>
          <cell r="E247">
            <v>10.485033250000001</v>
          </cell>
          <cell r="F247">
            <v>10.485033250000001</v>
          </cell>
        </row>
        <row r="248">
          <cell r="A248" t="str">
            <v>Real estate</v>
          </cell>
          <cell r="B248">
            <v>28.596205090000002</v>
          </cell>
          <cell r="C248">
            <v>0</v>
          </cell>
          <cell r="D248">
            <v>7.0059836999999998</v>
          </cell>
          <cell r="E248">
            <v>35.60218879</v>
          </cell>
          <cell r="F248">
            <v>90.35518879</v>
          </cell>
        </row>
        <row r="249">
          <cell r="A249" t="str">
            <v>Other assets</v>
          </cell>
          <cell r="B249">
            <v>49.695409529999999</v>
          </cell>
          <cell r="C249">
            <v>0.73955488999999996</v>
          </cell>
          <cell r="D249">
            <v>4.6383040099999997</v>
          </cell>
          <cell r="E249">
            <v>55.073268429999999</v>
          </cell>
          <cell r="F249">
            <v>62.073268429999999</v>
          </cell>
        </row>
        <row r="250">
          <cell r="A250" t="str">
            <v>Equities</v>
          </cell>
          <cell r="B250">
            <v>34.850568950000003</v>
          </cell>
          <cell r="C250">
            <v>2.1578E-2</v>
          </cell>
          <cell r="D250">
            <v>7.8871822600000003</v>
          </cell>
          <cell r="E250">
            <v>42.759329210000004</v>
          </cell>
          <cell r="F250">
            <v>50.412329210000003</v>
          </cell>
        </row>
        <row r="251">
          <cell r="A251" t="str">
            <v>Corporate bonds</v>
          </cell>
          <cell r="B251">
            <v>126.75096784</v>
          </cell>
          <cell r="C251">
            <v>14.200426930000001</v>
          </cell>
          <cell r="D251">
            <v>30.47961231</v>
          </cell>
          <cell r="E251">
            <v>171.43100708</v>
          </cell>
          <cell r="F251">
            <v>221.42600708000001</v>
          </cell>
        </row>
        <row r="252">
          <cell r="A252" t="str">
            <v>Municipal bonds</v>
          </cell>
          <cell r="B252">
            <v>70.210570000000004</v>
          </cell>
          <cell r="C252">
            <v>32.180638989999999</v>
          </cell>
          <cell r="D252">
            <v>2.4074963</v>
          </cell>
          <cell r="E252">
            <v>104.79870529</v>
          </cell>
          <cell r="F252">
            <v>104.79870529</v>
          </cell>
        </row>
        <row r="253">
          <cell r="A253" t="str">
            <v>State bond (incl.OVDPs)</v>
          </cell>
          <cell r="B253">
            <v>681.83295319000001</v>
          </cell>
          <cell r="C253">
            <v>161.85661705999999</v>
          </cell>
          <cell r="D253">
            <v>74.101885569999993</v>
          </cell>
          <cell r="E253">
            <v>917.79145582000001</v>
          </cell>
          <cell r="F253">
            <v>1729.5634558199999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MJ43"/>
  <sheetViews>
    <sheetView tabSelected="1" zoomScaleNormal="100" workbookViewId="0">
      <pane ySplit="1" topLeftCell="A2" activePane="bottomLeft" state="frozen"/>
      <selection pane="bottomLeft" sqref="A1:XFD1"/>
    </sheetView>
  </sheetViews>
  <sheetFormatPr defaultColWidth="9.140625" defaultRowHeight="12.75" outlineLevelRow="1" outlineLevelCol="1"/>
  <cols>
    <col min="1" max="3" width="13" style="10" customWidth="1"/>
    <col min="4" max="5" width="13" style="10" customWidth="1" outlineLevel="1"/>
    <col min="6" max="10" width="13" style="10" customWidth="1"/>
    <col min="11" max="11" width="13" style="10" customWidth="1" outlineLevel="1"/>
    <col min="12" max="13" width="13" style="10" customWidth="1"/>
    <col min="14" max="14" width="12.42578125" style="10" customWidth="1"/>
    <col min="15" max="15" width="16" style="10" customWidth="1"/>
    <col min="16" max="16" width="10" style="10" customWidth="1"/>
    <col min="17" max="1024" width="9.140625" style="10"/>
  </cols>
  <sheetData>
    <row r="1" spans="1:17" s="327" customFormat="1" ht="31.9" customHeight="1">
      <c r="A1" s="327" t="s">
        <v>0</v>
      </c>
    </row>
    <row r="2" spans="1:17" s="11" customFormat="1" ht="13.5" customHeight="1"/>
    <row r="3" spans="1:17" s="12" customFormat="1" ht="17.25" customHeight="1">
      <c r="A3" s="12" t="s">
        <v>1</v>
      </c>
    </row>
    <row r="4" spans="1:17" ht="30.75" customHeight="1" outlineLevel="1">
      <c r="A4" s="13" t="s">
        <v>2</v>
      </c>
      <c r="B4" s="272">
        <v>44012</v>
      </c>
      <c r="C4" s="272">
        <v>44196</v>
      </c>
      <c r="D4" s="272">
        <v>44286</v>
      </c>
      <c r="E4" s="272">
        <v>44377</v>
      </c>
      <c r="F4" s="15" t="s">
        <v>3</v>
      </c>
      <c r="G4" s="15" t="s">
        <v>4</v>
      </c>
      <c r="H4" s="15" t="s">
        <v>5</v>
      </c>
    </row>
    <row r="5" spans="1:17" ht="17.45" customHeight="1" outlineLevel="1">
      <c r="A5" s="16" t="s">
        <v>6</v>
      </c>
      <c r="B5" s="17">
        <v>32</v>
      </c>
      <c r="C5" s="18">
        <v>32</v>
      </c>
      <c r="D5" s="18">
        <v>31</v>
      </c>
      <c r="E5" s="18">
        <v>30</v>
      </c>
      <c r="F5" s="19">
        <f>E5/D5-1</f>
        <v>-3.2258064516129004E-2</v>
      </c>
      <c r="G5" s="19">
        <f>E5/C5-1</f>
        <v>-6.25E-2</v>
      </c>
      <c r="H5" s="20">
        <f>E5/B5-1</f>
        <v>-6.25E-2</v>
      </c>
    </row>
    <row r="6" spans="1:17" ht="17.45" customHeight="1" outlineLevel="1">
      <c r="A6" s="21" t="s">
        <v>7</v>
      </c>
      <c r="B6" s="22">
        <v>6</v>
      </c>
      <c r="C6" s="23">
        <v>5</v>
      </c>
      <c r="D6" s="23">
        <v>4</v>
      </c>
      <c r="E6" s="23">
        <v>3</v>
      </c>
      <c r="F6" s="24">
        <f>E6/D6-1</f>
        <v>-0.25</v>
      </c>
      <c r="G6" s="25">
        <f>E6/C6-1</f>
        <v>-0.4</v>
      </c>
      <c r="H6" s="26">
        <f>E6/B6-1</f>
        <v>-0.5</v>
      </c>
    </row>
    <row r="7" spans="1:17" ht="17.45" customHeight="1" outlineLevel="1">
      <c r="A7" s="21" t="s">
        <v>8</v>
      </c>
      <c r="B7" s="22">
        <v>6</v>
      </c>
      <c r="C7" s="23">
        <v>6</v>
      </c>
      <c r="D7" s="23">
        <v>6</v>
      </c>
      <c r="E7" s="23">
        <v>6</v>
      </c>
      <c r="F7" s="24">
        <f>E7/D7-1</f>
        <v>0</v>
      </c>
      <c r="G7" s="25">
        <f>E7/C7-1</f>
        <v>0</v>
      </c>
      <c r="H7" s="26">
        <f>E7/B7-1</f>
        <v>0</v>
      </c>
    </row>
    <row r="8" spans="1:17" s="33" customFormat="1" ht="17.45" customHeight="1" outlineLevel="1">
      <c r="A8" s="27" t="s">
        <v>9</v>
      </c>
      <c r="B8" s="28">
        <v>34</v>
      </c>
      <c r="C8" s="29">
        <v>34</v>
      </c>
      <c r="D8" s="29">
        <v>34</v>
      </c>
      <c r="E8" s="29">
        <v>32</v>
      </c>
      <c r="F8" s="30">
        <f>E8/D8-1</f>
        <v>-5.8823529411764719E-2</v>
      </c>
      <c r="G8" s="31">
        <f>E8/C8-1</f>
        <v>-5.8823529411764719E-2</v>
      </c>
      <c r="H8" s="32">
        <f>E8/B8-1</f>
        <v>-5.8823529411764719E-2</v>
      </c>
      <c r="I8" s="10"/>
      <c r="J8" s="10"/>
      <c r="K8" s="10"/>
      <c r="L8" s="10"/>
      <c r="M8" s="10"/>
      <c r="N8" s="10"/>
      <c r="O8" s="10"/>
      <c r="P8" s="10"/>
      <c r="Q8" s="10"/>
    </row>
    <row r="9" spans="1:17" s="34" customFormat="1" ht="13.15" customHeight="1" outlineLevel="1">
      <c r="A9" s="34" t="s">
        <v>10</v>
      </c>
    </row>
    <row r="10" spans="1:17" s="35" customFormat="1" ht="15.75">
      <c r="A10" s="35" t="s">
        <v>11</v>
      </c>
    </row>
    <row r="11" spans="1:17" ht="31.15" customHeight="1" outlineLevel="1">
      <c r="A11" s="13" t="s">
        <v>2</v>
      </c>
      <c r="B11" s="272">
        <v>44012</v>
      </c>
      <c r="C11" s="272">
        <v>44196</v>
      </c>
      <c r="D11" s="272">
        <v>44286</v>
      </c>
      <c r="E11" s="272">
        <v>44377</v>
      </c>
      <c r="F11" s="15" t="s">
        <v>3</v>
      </c>
      <c r="G11" s="15" t="s">
        <v>4</v>
      </c>
      <c r="H11" s="15" t="s">
        <v>5</v>
      </c>
    </row>
    <row r="12" spans="1:17" ht="17.45" customHeight="1" outlineLevel="1">
      <c r="A12" s="16" t="s">
        <v>6</v>
      </c>
      <c r="B12" s="36">
        <v>48</v>
      </c>
      <c r="C12" s="37">
        <v>47</v>
      </c>
      <c r="D12" s="18">
        <v>47</v>
      </c>
      <c r="E12" s="18">
        <v>45</v>
      </c>
      <c r="F12" s="19">
        <f>E12/D12-1</f>
        <v>-4.2553191489361653E-2</v>
      </c>
      <c r="G12" s="19">
        <f>E12/C12-1</f>
        <v>-4.2553191489361653E-2</v>
      </c>
      <c r="H12" s="20">
        <f>E12/B12-1</f>
        <v>-6.25E-2</v>
      </c>
    </row>
    <row r="13" spans="1:17" ht="17.45" customHeight="1" outlineLevel="1">
      <c r="A13" s="21" t="s">
        <v>7</v>
      </c>
      <c r="B13" s="38">
        <v>6</v>
      </c>
      <c r="C13" s="38">
        <v>6</v>
      </c>
      <c r="D13" s="23">
        <v>4</v>
      </c>
      <c r="E13" s="23">
        <v>3</v>
      </c>
      <c r="F13" s="24">
        <f>E13/D13-1</f>
        <v>-0.25</v>
      </c>
      <c r="G13" s="25">
        <f>E13/C13-1</f>
        <v>-0.5</v>
      </c>
      <c r="H13" s="26">
        <f>E13/B13-1</f>
        <v>-0.5</v>
      </c>
    </row>
    <row r="14" spans="1:17" ht="17.45" customHeight="1" outlineLevel="1">
      <c r="A14" s="21" t="s">
        <v>8</v>
      </c>
      <c r="B14" s="38">
        <v>6</v>
      </c>
      <c r="C14" s="38">
        <v>6</v>
      </c>
      <c r="D14" s="23">
        <v>6</v>
      </c>
      <c r="E14" s="23">
        <v>6</v>
      </c>
      <c r="F14" s="24">
        <f>E14/D14-1</f>
        <v>0</v>
      </c>
      <c r="G14" s="25">
        <f>E14/C14-1</f>
        <v>0</v>
      </c>
      <c r="H14" s="26">
        <f>E14/B14-1</f>
        <v>0</v>
      </c>
    </row>
    <row r="15" spans="1:17" ht="17.45" customHeight="1" outlineLevel="1">
      <c r="A15" s="27" t="s">
        <v>9</v>
      </c>
      <c r="B15" s="39">
        <f>SUM(B12:B14)</f>
        <v>60</v>
      </c>
      <c r="C15" s="39">
        <f>SUM(C12:C14)</f>
        <v>59</v>
      </c>
      <c r="D15" s="39">
        <f>SUM(D12:D14)</f>
        <v>57</v>
      </c>
      <c r="E15" s="39">
        <f>SUM(E12:E14)</f>
        <v>54</v>
      </c>
      <c r="F15" s="30">
        <f>E15/D15-1</f>
        <v>-5.2631578947368474E-2</v>
      </c>
      <c r="G15" s="31">
        <f>E15/C15-1</f>
        <v>-8.4745762711864403E-2</v>
      </c>
      <c r="H15" s="32">
        <f>E15/B15-1</f>
        <v>-9.9999999999999978E-2</v>
      </c>
    </row>
    <row r="16" spans="1:17" s="33" customFormat="1" ht="12.75" customHeight="1" outlineLevel="1">
      <c r="A16" s="9" t="s">
        <v>91</v>
      </c>
      <c r="B16" s="9"/>
      <c r="C16" s="9"/>
      <c r="D16" s="9"/>
      <c r="E16" s="9"/>
      <c r="F16" s="9"/>
      <c r="G16" s="40"/>
      <c r="H16" s="40"/>
      <c r="I16" s="10"/>
      <c r="J16" s="10"/>
      <c r="K16" s="10"/>
      <c r="L16" s="10"/>
      <c r="M16" s="10"/>
      <c r="N16" s="10"/>
      <c r="O16" s="10"/>
    </row>
    <row r="17" spans="1:18" s="34" customFormat="1" ht="13.15" customHeight="1" outlineLevel="1">
      <c r="A17" s="34" t="s">
        <v>10</v>
      </c>
    </row>
    <row r="18" spans="1:18" s="41" customFormat="1" ht="21" customHeight="1">
      <c r="A18" s="41" t="s">
        <v>12</v>
      </c>
    </row>
    <row r="19" spans="1:18" ht="17.25" customHeight="1" outlineLevel="1">
      <c r="A19" s="8" t="s">
        <v>2</v>
      </c>
      <c r="B19" s="271">
        <v>44012</v>
      </c>
      <c r="C19" s="271"/>
      <c r="D19" s="271">
        <v>44196</v>
      </c>
      <c r="E19" s="271"/>
      <c r="F19" s="271">
        <v>44286</v>
      </c>
      <c r="G19" s="271"/>
      <c r="H19" s="271">
        <v>44377</v>
      </c>
      <c r="I19" s="271"/>
      <c r="J19" s="7" t="s">
        <v>93</v>
      </c>
      <c r="K19" s="7" t="s">
        <v>89</v>
      </c>
      <c r="L19" s="7" t="s">
        <v>13</v>
      </c>
      <c r="M19" s="6" t="s">
        <v>14</v>
      </c>
      <c r="N19" s="5" t="s">
        <v>90</v>
      </c>
    </row>
    <row r="20" spans="1:18" ht="55.5" customHeight="1" outlineLevel="1">
      <c r="A20" s="8"/>
      <c r="B20" s="42" t="s">
        <v>15</v>
      </c>
      <c r="C20" s="43" t="s">
        <v>16</v>
      </c>
      <c r="D20" s="42" t="s">
        <v>15</v>
      </c>
      <c r="E20" s="43" t="s">
        <v>16</v>
      </c>
      <c r="F20" s="42" t="s">
        <v>15</v>
      </c>
      <c r="G20" s="43" t="s">
        <v>16</v>
      </c>
      <c r="H20" s="42" t="s">
        <v>15</v>
      </c>
      <c r="I20" s="43" t="s">
        <v>16</v>
      </c>
      <c r="J20" s="7"/>
      <c r="K20" s="7"/>
      <c r="L20" s="7"/>
      <c r="M20" s="6"/>
      <c r="N20" s="5"/>
    </row>
    <row r="21" spans="1:18" ht="17.45" customHeight="1" outlineLevel="1">
      <c r="A21" s="44" t="s">
        <v>6</v>
      </c>
      <c r="B21" s="45">
        <v>1354.5817791751001</v>
      </c>
      <c r="C21" s="46">
        <v>48</v>
      </c>
      <c r="D21" s="47">
        <v>1450.0559646300001</v>
      </c>
      <c r="E21" s="46">
        <v>46</v>
      </c>
      <c r="F21" s="47">
        <v>1518.6679042799999</v>
      </c>
      <c r="G21" s="46">
        <v>45</v>
      </c>
      <c r="H21" s="47">
        <v>1571.55031392</v>
      </c>
      <c r="I21" s="46">
        <v>45</v>
      </c>
      <c r="J21" s="48">
        <f t="shared" ref="J21:J26" si="0">H21/F21-1</f>
        <v>3.4821575863270615E-2</v>
      </c>
      <c r="K21" s="48">
        <f t="shared" ref="K21:K26" si="1">H21/D21-1</f>
        <v>8.3785972578652057E-2</v>
      </c>
      <c r="L21" s="48">
        <f t="shared" ref="L21:L26" si="2">H21/B21-1</f>
        <v>0.1601738175431735</v>
      </c>
      <c r="M21" s="49">
        <f t="shared" ref="M21:M26" si="3">H21-B21</f>
        <v>216.9685347448999</v>
      </c>
      <c r="N21" s="50">
        <f>H21/I21</f>
        <v>34.923340309333334</v>
      </c>
      <c r="O21" s="51"/>
    </row>
    <row r="22" spans="1:18" ht="17.45" customHeight="1" outlineLevel="1">
      <c r="A22" s="52" t="s">
        <v>7</v>
      </c>
      <c r="B22" s="53">
        <v>304.85685139999998</v>
      </c>
      <c r="C22" s="54">
        <v>4</v>
      </c>
      <c r="D22" s="53">
        <v>322.64794030000002</v>
      </c>
      <c r="E22" s="54">
        <v>3</v>
      </c>
      <c r="F22" s="53">
        <v>322.90642869999999</v>
      </c>
      <c r="G22" s="54">
        <v>3</v>
      </c>
      <c r="H22" s="53">
        <v>323.73163932</v>
      </c>
      <c r="I22" s="54">
        <v>3</v>
      </c>
      <c r="J22" s="55">
        <f t="shared" si="0"/>
        <v>2.555571975826787E-3</v>
      </c>
      <c r="K22" s="55">
        <f t="shared" si="1"/>
        <v>3.3587662732090795E-3</v>
      </c>
      <c r="L22" s="55">
        <f t="shared" si="2"/>
        <v>6.1913609070358699E-2</v>
      </c>
      <c r="M22" s="56">
        <f t="shared" si="3"/>
        <v>18.874787920000017</v>
      </c>
      <c r="N22" s="57">
        <f>H22/I22</f>
        <v>107.91054644</v>
      </c>
      <c r="O22" s="58"/>
    </row>
    <row r="23" spans="1:18" ht="17.45" customHeight="1" outlineLevel="1">
      <c r="A23" s="52" t="s">
        <v>8</v>
      </c>
      <c r="B23" s="53">
        <v>146.87872941320001</v>
      </c>
      <c r="C23" s="54">
        <v>6</v>
      </c>
      <c r="D23" s="53">
        <v>151.4654561879</v>
      </c>
      <c r="E23" s="54">
        <v>6</v>
      </c>
      <c r="F23" s="53">
        <v>154.3669079</v>
      </c>
      <c r="G23" s="54">
        <v>6</v>
      </c>
      <c r="H23" s="53">
        <v>157.14180253929999</v>
      </c>
      <c r="I23" s="54">
        <v>6</v>
      </c>
      <c r="J23" s="55">
        <f t="shared" si="0"/>
        <v>1.7975968276164433E-2</v>
      </c>
      <c r="K23" s="55">
        <f t="shared" si="1"/>
        <v>3.7476177699278246E-2</v>
      </c>
      <c r="L23" s="55">
        <f t="shared" si="2"/>
        <v>6.9874468325688222E-2</v>
      </c>
      <c r="M23" s="56">
        <f t="shared" si="3"/>
        <v>10.263073126099982</v>
      </c>
      <c r="N23" s="57">
        <f>H23/I23</f>
        <v>26.190300423216666</v>
      </c>
    </row>
    <row r="24" spans="1:18" ht="17.45" customHeight="1" outlineLevel="1">
      <c r="A24" s="59" t="s">
        <v>17</v>
      </c>
      <c r="B24" s="60">
        <v>1806.3173599883</v>
      </c>
      <c r="C24" s="61">
        <f t="shared" ref="C24:I24" si="4">SUM(C21:C23)</f>
        <v>58</v>
      </c>
      <c r="D24" s="62">
        <f t="shared" si="4"/>
        <v>1924.1693611179001</v>
      </c>
      <c r="E24" s="61">
        <f t="shared" si="4"/>
        <v>55</v>
      </c>
      <c r="F24" s="62">
        <f t="shared" si="4"/>
        <v>1995.9412408799999</v>
      </c>
      <c r="G24" s="61">
        <f t="shared" si="4"/>
        <v>54</v>
      </c>
      <c r="H24" s="62">
        <f t="shared" si="4"/>
        <v>2052.4237557792999</v>
      </c>
      <c r="I24" s="61">
        <f t="shared" si="4"/>
        <v>54</v>
      </c>
      <c r="J24" s="63">
        <f t="shared" si="0"/>
        <v>2.8298686225050051E-2</v>
      </c>
      <c r="K24" s="63">
        <f t="shared" si="1"/>
        <v>6.6654420994878949E-2</v>
      </c>
      <c r="L24" s="63">
        <f t="shared" si="2"/>
        <v>0.13624759482607973</v>
      </c>
      <c r="M24" s="62">
        <f t="shared" si="3"/>
        <v>246.10639579099984</v>
      </c>
      <c r="N24" s="64">
        <f>H24/I24</f>
        <v>38.007847329246296</v>
      </c>
    </row>
    <row r="25" spans="1:18" s="33" customFormat="1" ht="17.45" customHeight="1" outlineLevel="1">
      <c r="A25" s="65" t="s">
        <v>18</v>
      </c>
      <c r="B25" s="66">
        <v>1566.712</v>
      </c>
      <c r="C25" s="67">
        <v>1</v>
      </c>
      <c r="D25" s="66">
        <v>1605.7650000000001</v>
      </c>
      <c r="E25" s="67">
        <v>1</v>
      </c>
      <c r="F25" s="66">
        <v>1632.3140000000001</v>
      </c>
      <c r="G25" s="67">
        <v>1</v>
      </c>
      <c r="H25" s="68">
        <v>1646.1310000000001</v>
      </c>
      <c r="I25" s="67">
        <v>1</v>
      </c>
      <c r="J25" s="69">
        <f t="shared" si="0"/>
        <v>8.4646704004254225E-3</v>
      </c>
      <c r="K25" s="69">
        <f t="shared" si="1"/>
        <v>2.5138174016746007E-2</v>
      </c>
      <c r="L25" s="70">
        <f t="shared" si="2"/>
        <v>5.0691511905187392E-2</v>
      </c>
      <c r="M25" s="71">
        <f t="shared" si="3"/>
        <v>79.419000000000096</v>
      </c>
      <c r="N25" s="71" t="s">
        <v>19</v>
      </c>
      <c r="O25" s="10"/>
      <c r="P25" s="10"/>
      <c r="Q25" s="10"/>
      <c r="R25" s="10"/>
    </row>
    <row r="26" spans="1:18" s="33" customFormat="1" ht="17.45" customHeight="1" outlineLevel="1" thickBot="1">
      <c r="A26" s="72" t="s">
        <v>20</v>
      </c>
      <c r="B26" s="73">
        <f t="shared" ref="B26:I26" si="5">SUM(B24:B25)</f>
        <v>3373.0293599882998</v>
      </c>
      <c r="C26" s="74">
        <f t="shared" si="5"/>
        <v>59</v>
      </c>
      <c r="D26" s="73">
        <f t="shared" si="5"/>
        <v>3529.9343611179002</v>
      </c>
      <c r="E26" s="74">
        <f t="shared" si="5"/>
        <v>56</v>
      </c>
      <c r="F26" s="73">
        <f t="shared" si="5"/>
        <v>3628.2552408800002</v>
      </c>
      <c r="G26" s="74">
        <f t="shared" si="5"/>
        <v>55</v>
      </c>
      <c r="H26" s="75">
        <f t="shared" si="5"/>
        <v>3698.5547557792997</v>
      </c>
      <c r="I26" s="74">
        <f t="shared" si="5"/>
        <v>55</v>
      </c>
      <c r="J26" s="76">
        <f t="shared" si="0"/>
        <v>1.9375570413907584E-2</v>
      </c>
      <c r="K26" s="76">
        <f t="shared" si="1"/>
        <v>4.7768705423745894E-2</v>
      </c>
      <c r="L26" s="76">
        <f t="shared" si="2"/>
        <v>9.6508319688070943E-2</v>
      </c>
      <c r="M26" s="77">
        <f t="shared" si="3"/>
        <v>325.52539579099994</v>
      </c>
      <c r="N26" s="77">
        <f>H26/I26</f>
        <v>67.246450105078182</v>
      </c>
      <c r="O26" s="10"/>
      <c r="P26" s="10"/>
      <c r="Q26" s="10"/>
      <c r="R26" s="10"/>
    </row>
    <row r="27" spans="1:18" s="79" customFormat="1" ht="16.5" customHeight="1" outlineLevel="1">
      <c r="A27" s="9" t="s">
        <v>91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8"/>
    </row>
    <row r="28" spans="1:18" s="79" customFormat="1" ht="16.5" customHeight="1" outlineLevel="1">
      <c r="A28" s="4" t="s">
        <v>92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80"/>
      <c r="P28" s="81"/>
    </row>
    <row r="29" spans="1:18" outlineLevel="1"/>
    <row r="30" spans="1:18" outlineLevel="1"/>
    <row r="31" spans="1:18" outlineLevel="1"/>
    <row r="32" spans="1:18" outlineLevel="1"/>
    <row r="33" outlineLevel="1"/>
    <row r="34" outlineLevel="1"/>
    <row r="35" outlineLevel="1"/>
    <row r="36" outlineLevel="1"/>
    <row r="37" outlineLevel="1"/>
    <row r="38" outlineLevel="1"/>
    <row r="39" outlineLevel="1"/>
    <row r="40" outlineLevel="1"/>
    <row r="41" outlineLevel="1"/>
    <row r="42" outlineLevel="1"/>
    <row r="43" s="82" customFormat="1" outlineLevel="1"/>
  </sheetData>
  <mergeCells count="14">
    <mergeCell ref="N19:N20"/>
    <mergeCell ref="A28:N28"/>
    <mergeCell ref="A27:N27"/>
    <mergeCell ref="A1:XFD1"/>
    <mergeCell ref="H19:I19"/>
    <mergeCell ref="J19:J20"/>
    <mergeCell ref="K19:K20"/>
    <mergeCell ref="L19:L20"/>
    <mergeCell ref="M19:M20"/>
    <mergeCell ref="A16:F16"/>
    <mergeCell ref="A19:A20"/>
    <mergeCell ref="B19:C19"/>
    <mergeCell ref="D19:E19"/>
    <mergeCell ref="F19:G19"/>
  </mergeCells>
  <pageMargins left="0.17013888888888901" right="0.17013888888888901" top="0.5" bottom="0.50972222222222197" header="0.51180555555555496" footer="0.51180555555555496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MJ320"/>
  <sheetViews>
    <sheetView zoomScaleNormal="100" workbookViewId="0">
      <pane ySplit="2" topLeftCell="A3" activePane="bottomLeft" state="frozen"/>
      <selection pane="bottomLeft" sqref="A1:XFD1"/>
    </sheetView>
  </sheetViews>
  <sheetFormatPr defaultColWidth="9.140625" defaultRowHeight="12.75" outlineLevelRow="3"/>
  <cols>
    <col min="1" max="1" width="16.140625" style="83" customWidth="1"/>
    <col min="2" max="2" width="15" style="83" customWidth="1"/>
    <col min="3" max="7" width="15.140625" style="83" customWidth="1"/>
    <col min="8" max="10" width="12.5703125" style="83" customWidth="1"/>
    <col min="11" max="12" width="14.5703125" style="83" customWidth="1"/>
    <col min="13" max="13" width="10.140625" style="83" customWidth="1"/>
    <col min="14" max="14" width="15.28515625" style="83" customWidth="1"/>
    <col min="15" max="1024" width="9.140625" style="83"/>
  </cols>
  <sheetData>
    <row r="1" spans="1:12" s="326" customFormat="1" ht="31.9" customHeight="1">
      <c r="A1" s="326" t="s">
        <v>21</v>
      </c>
    </row>
    <row r="2" spans="1:12" s="84" customFormat="1" ht="7.5" customHeight="1"/>
    <row r="3" spans="1:12" s="273" customFormat="1" ht="27" customHeight="1">
      <c r="A3" s="273" t="s">
        <v>22</v>
      </c>
    </row>
    <row r="4" spans="1:12" ht="61.5" customHeight="1" outlineLevel="1" thickBot="1">
      <c r="A4" s="13" t="s">
        <v>23</v>
      </c>
      <c r="B4" s="85" t="s">
        <v>9</v>
      </c>
      <c r="C4" s="86" t="s">
        <v>24</v>
      </c>
      <c r="D4" s="87" t="s">
        <v>25</v>
      </c>
      <c r="E4" s="88" t="s">
        <v>26</v>
      </c>
      <c r="F4" s="89" t="s">
        <v>27</v>
      </c>
      <c r="G4" s="89" t="s">
        <v>28</v>
      </c>
      <c r="H4" s="90" t="s">
        <v>29</v>
      </c>
      <c r="I4" s="91" t="s">
        <v>30</v>
      </c>
      <c r="J4" s="89" t="s">
        <v>31</v>
      </c>
      <c r="K4" s="89" t="s">
        <v>32</v>
      </c>
      <c r="L4" s="92" t="s">
        <v>33</v>
      </c>
    </row>
    <row r="5" spans="1:12" ht="21.75" hidden="1" customHeight="1" outlineLevel="2">
      <c r="A5" s="283">
        <v>44104</v>
      </c>
      <c r="B5" s="93">
        <f>SUM(C5:D5)</f>
        <v>671865</v>
      </c>
      <c r="C5" s="94">
        <f>SUM(E5:H5)</f>
        <v>277785</v>
      </c>
      <c r="D5" s="95">
        <f>SUM(I5:L5)</f>
        <v>394080</v>
      </c>
      <c r="E5" s="96">
        <v>2151</v>
      </c>
      <c r="F5" s="97">
        <v>167669</v>
      </c>
      <c r="G5" s="97">
        <v>74921</v>
      </c>
      <c r="H5" s="98">
        <v>33044</v>
      </c>
      <c r="I5" s="99">
        <v>2835</v>
      </c>
      <c r="J5" s="97">
        <v>235406</v>
      </c>
      <c r="K5" s="97">
        <v>94784</v>
      </c>
      <c r="L5" s="100">
        <v>61055</v>
      </c>
    </row>
    <row r="6" spans="1:12" ht="21.75" hidden="1" customHeight="1" outlineLevel="2">
      <c r="A6" s="284">
        <v>44196</v>
      </c>
      <c r="B6" s="101">
        <v>733622</v>
      </c>
      <c r="C6" s="102">
        <v>315436</v>
      </c>
      <c r="D6" s="103">
        <v>418186</v>
      </c>
      <c r="E6" s="104">
        <v>2313</v>
      </c>
      <c r="F6" s="105">
        <v>185970</v>
      </c>
      <c r="G6" s="105">
        <v>86027</v>
      </c>
      <c r="H6" s="106">
        <v>41126</v>
      </c>
      <c r="I6" s="107">
        <v>3356</v>
      </c>
      <c r="J6" s="105">
        <v>247598</v>
      </c>
      <c r="K6" s="105">
        <v>99215</v>
      </c>
      <c r="L6" s="108">
        <v>68017</v>
      </c>
    </row>
    <row r="7" spans="1:12" ht="21.75" hidden="1" customHeight="1" outlineLevel="2">
      <c r="A7" s="284">
        <v>44286</v>
      </c>
      <c r="B7" s="101">
        <v>871203</v>
      </c>
      <c r="C7" s="102">
        <v>368062</v>
      </c>
      <c r="D7" s="103">
        <v>503141</v>
      </c>
      <c r="E7" s="104">
        <v>2547</v>
      </c>
      <c r="F7" s="105">
        <v>203732</v>
      </c>
      <c r="G7" s="105">
        <v>99965</v>
      </c>
      <c r="H7" s="106">
        <v>61818</v>
      </c>
      <c r="I7" s="107">
        <v>3597</v>
      </c>
      <c r="J7" s="105">
        <v>272824</v>
      </c>
      <c r="K7" s="105">
        <v>120470</v>
      </c>
      <c r="L7" s="108">
        <v>106250</v>
      </c>
    </row>
    <row r="8" spans="1:12" ht="21.75" customHeight="1" outlineLevel="1" collapsed="1" thickBot="1">
      <c r="A8" s="323">
        <v>44377</v>
      </c>
      <c r="B8" s="109">
        <f>SUM(C8:D8)</f>
        <v>875601</v>
      </c>
      <c r="C8" s="110">
        <f>SUM(E8:H8)</f>
        <v>369611</v>
      </c>
      <c r="D8" s="111">
        <f>SUM(I8:L8)</f>
        <v>505990</v>
      </c>
      <c r="E8" s="112">
        <v>2382</v>
      </c>
      <c r="F8" s="113">
        <v>202343</v>
      </c>
      <c r="G8" s="113">
        <v>100126</v>
      </c>
      <c r="H8" s="114">
        <v>64760</v>
      </c>
      <c r="I8" s="115">
        <v>3448</v>
      </c>
      <c r="J8" s="113">
        <v>271640</v>
      </c>
      <c r="K8" s="113">
        <v>121059</v>
      </c>
      <c r="L8" s="116">
        <v>109843</v>
      </c>
    </row>
    <row r="9" spans="1:12" ht="18" customHeight="1" outlineLevel="1">
      <c r="A9" s="302" t="s">
        <v>34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</row>
    <row r="10" spans="1:12" outlineLevel="1">
      <c r="A10" s="118"/>
    </row>
    <row r="11" spans="1:12" outlineLevel="1">
      <c r="A11" s="118"/>
    </row>
    <row r="12" spans="1:12" outlineLevel="1"/>
    <row r="13" spans="1:12" outlineLevel="1"/>
    <row r="14" spans="1:12" outlineLevel="1">
      <c r="C14" s="119"/>
    </row>
    <row r="15" spans="1:12" outlineLevel="1"/>
    <row r="16" spans="1:12" outlineLevel="1"/>
    <row r="17" spans="1:5" outlineLevel="1"/>
    <row r="18" spans="1:5" outlineLevel="1"/>
    <row r="19" spans="1:5" outlineLevel="1"/>
    <row r="20" spans="1:5" outlineLevel="1"/>
    <row r="21" spans="1:5" outlineLevel="1"/>
    <row r="22" spans="1:5" outlineLevel="1"/>
    <row r="23" spans="1:5" outlineLevel="1"/>
    <row r="24" spans="1:5" outlineLevel="1"/>
    <row r="25" spans="1:5" outlineLevel="1"/>
    <row r="26" spans="1:5" outlineLevel="1"/>
    <row r="27" spans="1:5" outlineLevel="1"/>
    <row r="28" spans="1:5" s="274" customFormat="1" ht="27" customHeight="1">
      <c r="A28" s="274" t="s">
        <v>35</v>
      </c>
    </row>
    <row r="29" spans="1:5" ht="64.5" outlineLevel="1" thickBot="1">
      <c r="A29" s="183" t="s">
        <v>36</v>
      </c>
      <c r="B29" s="184" t="s">
        <v>37</v>
      </c>
      <c r="C29" s="91" t="s">
        <v>38</v>
      </c>
      <c r="D29" s="92" t="s">
        <v>39</v>
      </c>
      <c r="E29" s="92" t="s">
        <v>40</v>
      </c>
    </row>
    <row r="30" spans="1:5" ht="21.75" hidden="1" customHeight="1" outlineLevel="2">
      <c r="A30" s="286" t="s">
        <v>41</v>
      </c>
      <c r="B30" s="294">
        <f>SUM(C30:E30)</f>
        <v>3046</v>
      </c>
      <c r="C30" s="122">
        <v>3030</v>
      </c>
      <c r="D30" s="303">
        <v>0</v>
      </c>
      <c r="E30" s="123">
        <v>16</v>
      </c>
    </row>
    <row r="31" spans="1:5" ht="21.75" hidden="1" customHeight="1" outlineLevel="2">
      <c r="A31" s="287" t="s">
        <v>42</v>
      </c>
      <c r="B31" s="295">
        <v>3178</v>
      </c>
      <c r="C31" s="125">
        <v>3158</v>
      </c>
      <c r="D31" s="304">
        <v>0</v>
      </c>
      <c r="E31" s="126">
        <v>20</v>
      </c>
    </row>
    <row r="32" spans="1:5" ht="21.75" hidden="1" customHeight="1" outlineLevel="2">
      <c r="A32" s="287" t="s">
        <v>43</v>
      </c>
      <c r="B32" s="295">
        <f>SUM(C32:E32)</f>
        <v>3255</v>
      </c>
      <c r="C32" s="125">
        <v>3231</v>
      </c>
      <c r="D32" s="304">
        <v>0</v>
      </c>
      <c r="E32" s="126">
        <v>24</v>
      </c>
    </row>
    <row r="33" spans="1:5" ht="21.75" customHeight="1" outlineLevel="1" collapsed="1">
      <c r="A33" s="288" t="s">
        <v>44</v>
      </c>
      <c r="B33" s="296">
        <f>SUM(C33:E33)</f>
        <v>1696</v>
      </c>
      <c r="C33" s="128">
        <v>1644</v>
      </c>
      <c r="D33" s="305">
        <v>0</v>
      </c>
      <c r="E33" s="129">
        <v>52</v>
      </c>
    </row>
    <row r="34" spans="1:5" ht="21.75" hidden="1" customHeight="1" outlineLevel="2">
      <c r="A34" s="299">
        <v>44104</v>
      </c>
      <c r="B34" s="297">
        <f>SUM(C34:E34)</f>
        <v>67415</v>
      </c>
      <c r="C34" s="130">
        <v>62061</v>
      </c>
      <c r="D34" s="306">
        <v>8</v>
      </c>
      <c r="E34" s="131">
        <v>5346</v>
      </c>
    </row>
    <row r="35" spans="1:5" ht="21.75" hidden="1" customHeight="1" outlineLevel="2">
      <c r="A35" s="300">
        <v>44196</v>
      </c>
      <c r="B35" s="297">
        <v>73610</v>
      </c>
      <c r="C35" s="132">
        <v>68193</v>
      </c>
      <c r="D35" s="304">
        <v>6</v>
      </c>
      <c r="E35" s="133">
        <v>5411</v>
      </c>
    </row>
    <row r="36" spans="1:5" ht="21.75" hidden="1" customHeight="1" outlineLevel="2">
      <c r="A36" s="300">
        <v>44286</v>
      </c>
      <c r="B36" s="297">
        <v>87321</v>
      </c>
      <c r="C36" s="132">
        <v>80550</v>
      </c>
      <c r="D36" s="304">
        <v>84</v>
      </c>
      <c r="E36" s="133">
        <v>6687</v>
      </c>
    </row>
    <row r="37" spans="1:5" ht="21.75" customHeight="1" outlineLevel="1" collapsed="1" thickBot="1">
      <c r="A37" s="301">
        <v>44377</v>
      </c>
      <c r="B37" s="298">
        <f>SUM(C37:E37)</f>
        <v>89763</v>
      </c>
      <c r="C37" s="134">
        <v>82921</v>
      </c>
      <c r="D37" s="305">
        <v>84</v>
      </c>
      <c r="E37" s="135">
        <v>6758</v>
      </c>
    </row>
    <row r="38" spans="1:5" ht="27.75" customHeight="1" outlineLevel="1">
      <c r="A38" s="3" t="s">
        <v>98</v>
      </c>
      <c r="B38" s="3"/>
      <c r="C38" s="3"/>
      <c r="D38" s="3"/>
      <c r="E38" s="3"/>
    </row>
    <row r="39" spans="1:5" outlineLevel="1">
      <c r="A39" s="136"/>
      <c r="B39" s="136"/>
      <c r="C39" s="136"/>
      <c r="D39" s="136"/>
      <c r="E39" s="136"/>
    </row>
    <row r="40" spans="1:5" outlineLevel="1"/>
    <row r="41" spans="1:5" outlineLevel="1"/>
    <row r="42" spans="1:5" outlineLevel="1"/>
    <row r="43" spans="1:5" outlineLevel="1"/>
    <row r="44" spans="1:5" outlineLevel="1"/>
    <row r="45" spans="1:5" outlineLevel="1"/>
    <row r="46" spans="1:5" outlineLevel="1"/>
    <row r="47" spans="1:5" outlineLevel="1"/>
    <row r="48" spans="1:5" outlineLevel="1"/>
    <row r="49" spans="1:4" s="275" customFormat="1" ht="27" customHeight="1">
      <c r="A49" s="275" t="s">
        <v>45</v>
      </c>
    </row>
    <row r="50" spans="1:4" ht="54" customHeight="1" outlineLevel="1" thickBot="1">
      <c r="A50" s="183" t="s">
        <v>36</v>
      </c>
      <c r="B50" s="184" t="s">
        <v>46</v>
      </c>
      <c r="C50" s="91" t="s">
        <v>47</v>
      </c>
      <c r="D50" s="92" t="s">
        <v>48</v>
      </c>
    </row>
    <row r="51" spans="1:4" ht="24.75" hidden="1" customHeight="1" outlineLevel="2">
      <c r="A51" s="286" t="s">
        <v>41</v>
      </c>
      <c r="B51" s="294" t="s">
        <v>96</v>
      </c>
      <c r="C51" s="289" t="s">
        <v>96</v>
      </c>
      <c r="D51" s="137">
        <v>2989</v>
      </c>
    </row>
    <row r="52" spans="1:4" ht="24.75" hidden="1" customHeight="1" outlineLevel="2">
      <c r="A52" s="287" t="s">
        <v>42</v>
      </c>
      <c r="B52" s="295" t="s">
        <v>96</v>
      </c>
      <c r="C52" s="290" t="s">
        <v>96</v>
      </c>
      <c r="D52" s="138">
        <v>3098</v>
      </c>
    </row>
    <row r="53" spans="1:4" ht="24.75" hidden="1" customHeight="1" outlineLevel="2">
      <c r="A53" s="287" t="s">
        <v>43</v>
      </c>
      <c r="B53" s="295" t="s">
        <v>96</v>
      </c>
      <c r="C53" s="290" t="s">
        <v>96</v>
      </c>
      <c r="D53" s="138">
        <v>2993</v>
      </c>
    </row>
    <row r="54" spans="1:4" ht="24.75" customHeight="1" outlineLevel="1" collapsed="1">
      <c r="A54" s="288" t="s">
        <v>44</v>
      </c>
      <c r="B54" s="296" t="s">
        <v>96</v>
      </c>
      <c r="C54" s="291" t="s">
        <v>96</v>
      </c>
      <c r="D54" s="139">
        <v>1689</v>
      </c>
    </row>
    <row r="55" spans="1:4" ht="24.75" hidden="1" customHeight="1" outlineLevel="2">
      <c r="A55" s="299">
        <v>44104</v>
      </c>
      <c r="B55" s="297">
        <f>SUM(C55:D55)</f>
        <v>61740</v>
      </c>
      <c r="C55" s="292">
        <v>715</v>
      </c>
      <c r="D55" s="140">
        <v>61025</v>
      </c>
    </row>
    <row r="56" spans="1:4" ht="24.75" hidden="1" customHeight="1" outlineLevel="2">
      <c r="A56" s="300">
        <v>44196</v>
      </c>
      <c r="B56" s="297">
        <v>67809</v>
      </c>
      <c r="C56" s="292">
        <v>751</v>
      </c>
      <c r="D56" s="140">
        <v>67058</v>
      </c>
    </row>
    <row r="57" spans="1:4" ht="24.75" hidden="1" customHeight="1" outlineLevel="2">
      <c r="A57" s="300">
        <v>44286</v>
      </c>
      <c r="B57" s="297">
        <v>81417</v>
      </c>
      <c r="C57" s="292">
        <v>2059</v>
      </c>
      <c r="D57" s="140">
        <v>79358</v>
      </c>
    </row>
    <row r="58" spans="1:4" ht="24.75" customHeight="1" outlineLevel="1" collapsed="1" thickBot="1">
      <c r="A58" s="301">
        <v>44377</v>
      </c>
      <c r="B58" s="298">
        <f>SUM(C58:D58)</f>
        <v>83709</v>
      </c>
      <c r="C58" s="293">
        <v>2098</v>
      </c>
      <c r="D58" s="141">
        <v>81611</v>
      </c>
    </row>
    <row r="59" spans="1:4" ht="31.5" customHeight="1" outlineLevel="1">
      <c r="A59" s="3" t="s">
        <v>98</v>
      </c>
      <c r="B59" s="3"/>
      <c r="C59" s="3"/>
      <c r="D59" s="3"/>
    </row>
    <row r="60" spans="1:4" outlineLevel="1"/>
    <row r="61" spans="1:4" outlineLevel="1"/>
    <row r="62" spans="1:4" outlineLevel="1"/>
    <row r="63" spans="1:4" outlineLevel="1"/>
    <row r="64" spans="1:4" outlineLevel="1"/>
    <row r="65" spans="1:12" outlineLevel="1"/>
    <row r="66" spans="1:12" outlineLevel="1"/>
    <row r="67" spans="1:12" outlineLevel="1"/>
    <row r="68" spans="1:12" outlineLevel="1"/>
    <row r="69" spans="1:12" outlineLevel="1"/>
    <row r="70" spans="1:12" outlineLevel="1"/>
    <row r="71" spans="1:12" s="276" customFormat="1" ht="27" customHeight="1">
      <c r="A71" s="276" t="s">
        <v>49</v>
      </c>
    </row>
    <row r="72" spans="1:12" ht="61.5" customHeight="1" outlineLevel="1" thickBot="1">
      <c r="A72" s="142" t="s">
        <v>50</v>
      </c>
      <c r="B72" s="143" t="s">
        <v>97</v>
      </c>
      <c r="C72" s="144" t="s">
        <v>24</v>
      </c>
      <c r="D72" s="145" t="s">
        <v>25</v>
      </c>
      <c r="E72" s="88" t="s">
        <v>26</v>
      </c>
      <c r="F72" s="89" t="s">
        <v>27</v>
      </c>
      <c r="G72" s="89" t="s">
        <v>28</v>
      </c>
      <c r="H72" s="90" t="s">
        <v>29</v>
      </c>
      <c r="I72" s="91" t="s">
        <v>30</v>
      </c>
      <c r="J72" s="89" t="s">
        <v>31</v>
      </c>
      <c r="K72" s="89" t="s">
        <v>32</v>
      </c>
      <c r="L72" s="92" t="s">
        <v>33</v>
      </c>
    </row>
    <row r="73" spans="1:12" ht="24.75" hidden="1" customHeight="1" outlineLevel="2">
      <c r="A73" s="121" t="s">
        <v>41</v>
      </c>
      <c r="B73" s="146">
        <f>SUM(C73:D73)</f>
        <v>91.384059030000003</v>
      </c>
      <c r="C73" s="147">
        <f>SUM(E73:H73)</f>
        <v>42.272307599999998</v>
      </c>
      <c r="D73" s="148">
        <f>SUM(I73:L73)</f>
        <v>49.111751429999998</v>
      </c>
      <c r="E73" s="149">
        <v>1.79297671</v>
      </c>
      <c r="F73" s="150">
        <v>31.336135779999999</v>
      </c>
      <c r="G73" s="150">
        <v>8.2319490900000005</v>
      </c>
      <c r="H73" s="151">
        <v>0.91124601999999999</v>
      </c>
      <c r="I73" s="152">
        <v>2.1734611400000001</v>
      </c>
      <c r="J73" s="150">
        <v>38.326615879999999</v>
      </c>
      <c r="K73" s="150">
        <v>6.6433100899999999</v>
      </c>
      <c r="L73" s="153">
        <v>1.9683643200000001</v>
      </c>
    </row>
    <row r="74" spans="1:12" ht="24.75" hidden="1" customHeight="1" outlineLevel="2">
      <c r="A74" s="124" t="s">
        <v>42</v>
      </c>
      <c r="B74" s="154">
        <f>SUM(C74:D74)</f>
        <v>122.74614704</v>
      </c>
      <c r="C74" s="155">
        <f>SUM(E74:H74)</f>
        <v>54.557447719999999</v>
      </c>
      <c r="D74" s="156">
        <f>SUM(I74:L74)</f>
        <v>68.188699319999998</v>
      </c>
      <c r="E74" s="157">
        <v>2.1926178799999998</v>
      </c>
      <c r="F74" s="158">
        <v>40.464185659999998</v>
      </c>
      <c r="G74" s="158">
        <v>10.6423915</v>
      </c>
      <c r="H74" s="159">
        <v>1.25825268</v>
      </c>
      <c r="I74" s="160">
        <v>2.6358069799999999</v>
      </c>
      <c r="J74" s="158">
        <v>53.362579480000001</v>
      </c>
      <c r="K74" s="158">
        <v>9.3481533100000007</v>
      </c>
      <c r="L74" s="161">
        <v>2.8421595499999999</v>
      </c>
    </row>
    <row r="75" spans="1:12" ht="24.75" hidden="1" customHeight="1" outlineLevel="2">
      <c r="A75" s="124" t="s">
        <v>43</v>
      </c>
      <c r="B75" s="154">
        <f>SUM(C75:D75)</f>
        <v>48.168103610000003</v>
      </c>
      <c r="C75" s="155">
        <f>SUM(E75:H75)</f>
        <v>20.62903532</v>
      </c>
      <c r="D75" s="156">
        <f>SUM(I75:L75)</f>
        <v>27.539068289999999</v>
      </c>
      <c r="E75" s="157">
        <v>0.55063768000000002</v>
      </c>
      <c r="F75" s="158">
        <v>14.00734574</v>
      </c>
      <c r="G75" s="158">
        <v>5.3987175799999996</v>
      </c>
      <c r="H75" s="159">
        <v>0.67233432000000004</v>
      </c>
      <c r="I75" s="160">
        <v>0.72465608999999997</v>
      </c>
      <c r="J75" s="158">
        <v>22.121923809999998</v>
      </c>
      <c r="K75" s="158">
        <v>3.6937208500000001</v>
      </c>
      <c r="L75" s="161">
        <v>0.99876754000000001</v>
      </c>
    </row>
    <row r="76" spans="1:12" ht="24.75" customHeight="1" outlineLevel="1" collapsed="1" thickBot="1">
      <c r="A76" s="127" t="s">
        <v>44</v>
      </c>
      <c r="B76" s="162">
        <f>SUM(C76:D76)</f>
        <v>75.543347800000006</v>
      </c>
      <c r="C76" s="163">
        <f>SUM(E76:H76)</f>
        <v>31.616946850000001</v>
      </c>
      <c r="D76" s="164">
        <f>SUM(I76:L76)</f>
        <v>43.926400950000001</v>
      </c>
      <c r="E76" s="165">
        <v>0.73904122999999999</v>
      </c>
      <c r="F76" s="166">
        <v>21.98667571</v>
      </c>
      <c r="G76" s="166">
        <v>7.4999279899999998</v>
      </c>
      <c r="H76" s="167">
        <v>1.3913019200000001</v>
      </c>
      <c r="I76" s="168">
        <v>1.0500311499999999</v>
      </c>
      <c r="J76" s="166">
        <v>34.82273722</v>
      </c>
      <c r="K76" s="166">
        <v>6.1702201900000002</v>
      </c>
      <c r="L76" s="169">
        <v>1.8834123899999999</v>
      </c>
    </row>
    <row r="77" spans="1:12" ht="18.75" customHeight="1" outlineLevel="1">
      <c r="A77" s="3" t="s">
        <v>98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outlineLevel="1"/>
    <row r="79" spans="1:12" outlineLevel="1"/>
    <row r="80" spans="1:12" outlineLevel="1"/>
    <row r="81" spans="1:8" outlineLevel="1">
      <c r="A81" s="170"/>
      <c r="B81" s="170"/>
      <c r="C81" s="170"/>
      <c r="D81" s="170"/>
      <c r="E81" s="170"/>
      <c r="F81" s="170"/>
      <c r="G81" s="170">
        <f>K73/1000000</f>
        <v>6.6433100899999995E-6</v>
      </c>
      <c r="H81" s="170">
        <f>L73/1000000</f>
        <v>1.9683643200000002E-6</v>
      </c>
    </row>
    <row r="82" spans="1:8" outlineLevel="1">
      <c r="A82" s="170"/>
      <c r="B82" s="170"/>
      <c r="C82" s="170"/>
      <c r="D82" s="170"/>
      <c r="E82" s="170"/>
      <c r="F82" s="170"/>
      <c r="G82" s="170">
        <f>K74/1000000</f>
        <v>9.3481533100000008E-6</v>
      </c>
      <c r="H82" s="170">
        <f>L74/1000000</f>
        <v>2.8421595499999997E-6</v>
      </c>
    </row>
    <row r="83" spans="1:8" outlineLevel="1">
      <c r="A83" s="170"/>
      <c r="B83" s="170"/>
      <c r="C83" s="170"/>
      <c r="D83" s="170"/>
      <c r="E83" s="170"/>
      <c r="F83" s="170"/>
      <c r="G83" s="170">
        <f>K75/1000000</f>
        <v>3.6937208499999999E-6</v>
      </c>
      <c r="H83" s="170">
        <f>L75/1000000</f>
        <v>9.9876754000000007E-7</v>
      </c>
    </row>
    <row r="84" spans="1:8" outlineLevel="1"/>
    <row r="85" spans="1:8" outlineLevel="1"/>
    <row r="86" spans="1:8" outlineLevel="1"/>
    <row r="87" spans="1:8" outlineLevel="1"/>
    <row r="88" spans="1:8" outlineLevel="1"/>
    <row r="89" spans="1:8" outlineLevel="1"/>
    <row r="90" spans="1:8" outlineLevel="1"/>
    <row r="91" spans="1:8" outlineLevel="1"/>
    <row r="92" spans="1:8" outlineLevel="1"/>
    <row r="93" spans="1:8" outlineLevel="1"/>
    <row r="94" spans="1:8" outlineLevel="1"/>
    <row r="95" spans="1:8" outlineLevel="1"/>
    <row r="96" spans="1:8" outlineLevel="1">
      <c r="C96" s="171"/>
    </row>
    <row r="97" spans="1:11" ht="58.5" customHeight="1" outlineLevel="1" thickBot="1">
      <c r="A97" s="120" t="s">
        <v>36</v>
      </c>
      <c r="B97" s="184" t="s">
        <v>46</v>
      </c>
      <c r="C97" s="89" t="s">
        <v>51</v>
      </c>
      <c r="D97" s="92" t="s">
        <v>52</v>
      </c>
      <c r="E97" s="172" t="s">
        <v>53</v>
      </c>
    </row>
    <row r="98" spans="1:11" ht="30" hidden="1" customHeight="1" outlineLevel="2">
      <c r="A98" s="283">
        <v>44196</v>
      </c>
      <c r="B98" s="173">
        <v>1358.5644664500001</v>
      </c>
      <c r="C98" s="174">
        <v>812.58432588000005</v>
      </c>
      <c r="D98" s="174">
        <v>9.4245659999999995E-2</v>
      </c>
      <c r="E98" s="175">
        <v>545.88589491000005</v>
      </c>
    </row>
    <row r="99" spans="1:11" ht="30" hidden="1" customHeight="1" outlineLevel="2">
      <c r="A99" s="284">
        <v>44286</v>
      </c>
      <c r="B99" s="176">
        <v>1435.31311321</v>
      </c>
      <c r="C99" s="177">
        <v>851.17474957000002</v>
      </c>
      <c r="D99" s="177">
        <v>0.26953665999999998</v>
      </c>
      <c r="E99" s="178">
        <v>583.86882697999999</v>
      </c>
    </row>
    <row r="100" spans="1:11" ht="30" customHeight="1" outlineLevel="1" collapsed="1" thickBot="1">
      <c r="A100" s="285">
        <v>44377</v>
      </c>
      <c r="B100" s="179">
        <f>SUM(C100:E100)</f>
        <v>1484.96023573</v>
      </c>
      <c r="C100" s="180">
        <v>867.31560099000001</v>
      </c>
      <c r="D100" s="180">
        <v>0.27553665999999999</v>
      </c>
      <c r="E100" s="181">
        <v>617.36909807999996</v>
      </c>
    </row>
    <row r="101" spans="1:11" ht="27.75" customHeight="1" outlineLevel="1">
      <c r="A101" s="3" t="s">
        <v>99</v>
      </c>
      <c r="B101" s="3"/>
      <c r="C101" s="3"/>
      <c r="D101" s="3"/>
      <c r="E101" s="3"/>
      <c r="F101" s="136"/>
      <c r="G101" s="136"/>
      <c r="H101" s="136"/>
      <c r="I101" s="136"/>
      <c r="J101" s="136"/>
      <c r="K101" s="136"/>
    </row>
    <row r="102" spans="1:11" outlineLevel="1">
      <c r="D102" s="182"/>
    </row>
    <row r="103" spans="1:11" outlineLevel="1">
      <c r="D103" s="182"/>
    </row>
    <row r="104" spans="1:11" outlineLevel="1">
      <c r="D104" s="182"/>
    </row>
    <row r="105" spans="1:11" outlineLevel="1">
      <c r="D105" s="182"/>
    </row>
    <row r="106" spans="1:11" outlineLevel="1"/>
    <row r="107" spans="1:11" outlineLevel="1"/>
    <row r="108" spans="1:11" outlineLevel="1"/>
    <row r="109" spans="1:11" outlineLevel="1"/>
    <row r="110" spans="1:11" outlineLevel="1"/>
    <row r="111" spans="1:11" outlineLevel="1"/>
    <row r="112" spans="1:11" outlineLevel="1"/>
    <row r="113" spans="1:5" outlineLevel="1"/>
    <row r="114" spans="1:5" outlineLevel="1"/>
    <row r="115" spans="1:5" outlineLevel="1"/>
    <row r="116" spans="1:5" s="277" customFormat="1" ht="27" customHeight="1">
      <c r="A116" s="277" t="s">
        <v>54</v>
      </c>
    </row>
    <row r="117" spans="1:5" ht="59.25" customHeight="1" outlineLevel="1" thickBot="1">
      <c r="A117" s="183" t="s">
        <v>50</v>
      </c>
      <c r="B117" s="184" t="s">
        <v>55</v>
      </c>
      <c r="C117" s="91" t="s">
        <v>56</v>
      </c>
      <c r="D117" s="89" t="s">
        <v>57</v>
      </c>
      <c r="E117" s="92" t="s">
        <v>58</v>
      </c>
    </row>
    <row r="118" spans="1:5" ht="24.75" hidden="1" customHeight="1" outlineLevel="2">
      <c r="A118" s="307" t="s">
        <v>41</v>
      </c>
      <c r="B118" s="173">
        <v>34.052609150000002</v>
      </c>
      <c r="C118" s="308">
        <v>6.2995849000000002</v>
      </c>
      <c r="D118" s="309">
        <v>12.74424752</v>
      </c>
      <c r="E118" s="310">
        <v>15.008776729999999</v>
      </c>
    </row>
    <row r="119" spans="1:5" ht="24.75" hidden="1" customHeight="1" outlineLevel="2">
      <c r="A119" s="311" t="s">
        <v>42</v>
      </c>
      <c r="B119" s="176">
        <v>49.286982139999999</v>
      </c>
      <c r="C119" s="312">
        <v>7.6061179499999998</v>
      </c>
      <c r="D119" s="312">
        <v>26.582197730000001</v>
      </c>
      <c r="E119" s="313">
        <v>15.09866646</v>
      </c>
    </row>
    <row r="120" spans="1:5" ht="24.75" hidden="1" customHeight="1" outlineLevel="2">
      <c r="A120" s="311" t="s">
        <v>43</v>
      </c>
      <c r="B120" s="176">
        <v>16.95117604</v>
      </c>
      <c r="C120" s="312">
        <v>5.5346813399999997</v>
      </c>
      <c r="D120" s="312">
        <v>10.155549280000001</v>
      </c>
      <c r="E120" s="313">
        <v>1.2609454200000001</v>
      </c>
    </row>
    <row r="121" spans="1:5" ht="24.75" customHeight="1" outlineLevel="1" collapsed="1" thickBot="1">
      <c r="A121" s="314" t="s">
        <v>44</v>
      </c>
      <c r="B121" s="315">
        <f>SUM(C121:E121)</f>
        <v>32.289297920000003</v>
      </c>
      <c r="C121" s="316">
        <v>9.1577329200000008</v>
      </c>
      <c r="D121" s="317">
        <v>19.864463629999999</v>
      </c>
      <c r="E121" s="318">
        <v>3.2671013699999998</v>
      </c>
    </row>
    <row r="122" spans="1:5" ht="29.25" customHeight="1" outlineLevel="1">
      <c r="A122" s="3" t="s">
        <v>98</v>
      </c>
      <c r="B122" s="3"/>
      <c r="C122" s="3"/>
      <c r="D122" s="3"/>
      <c r="E122" s="3"/>
    </row>
    <row r="123" spans="1:5" outlineLevel="1">
      <c r="B123" s="185"/>
    </row>
    <row r="124" spans="1:5" outlineLevel="1">
      <c r="C124" s="186"/>
      <c r="D124" s="186"/>
      <c r="E124" s="186"/>
    </row>
    <row r="125" spans="1:5" outlineLevel="1">
      <c r="C125" s="186"/>
      <c r="D125" s="186"/>
      <c r="E125" s="186"/>
    </row>
    <row r="126" spans="1:5" outlineLevel="1">
      <c r="C126" s="186"/>
      <c r="D126" s="186"/>
      <c r="E126" s="186"/>
    </row>
    <row r="127" spans="1:5" outlineLevel="1"/>
    <row r="128" spans="1:5" outlineLevel="1"/>
    <row r="129" spans="1:11" outlineLevel="1"/>
    <row r="130" spans="1:11" outlineLevel="1"/>
    <row r="131" spans="1:11" outlineLevel="1"/>
    <row r="132" spans="1:11" outlineLevel="1"/>
    <row r="133" spans="1:11" outlineLevel="1"/>
    <row r="134" spans="1:11" outlineLevel="1"/>
    <row r="135" spans="1:11" ht="58.5" customHeight="1" outlineLevel="1" thickBot="1">
      <c r="A135" s="183" t="s">
        <v>50</v>
      </c>
      <c r="B135" s="184" t="s">
        <v>55</v>
      </c>
      <c r="C135" s="91" t="s">
        <v>56</v>
      </c>
      <c r="D135" s="89" t="s">
        <v>57</v>
      </c>
      <c r="E135" s="92" t="s">
        <v>58</v>
      </c>
    </row>
    <row r="136" spans="1:11" ht="27.75" hidden="1" customHeight="1" outlineLevel="2">
      <c r="A136" s="283">
        <v>44196</v>
      </c>
      <c r="B136" s="173">
        <v>485.06214112999999</v>
      </c>
      <c r="C136" s="174">
        <v>74.726024010000003</v>
      </c>
      <c r="D136" s="174">
        <v>337.55070436</v>
      </c>
      <c r="E136" s="175">
        <v>72.78541276</v>
      </c>
    </row>
    <row r="137" spans="1:11" ht="27.75" hidden="1" customHeight="1" outlineLevel="2">
      <c r="A137" s="284">
        <v>44286</v>
      </c>
      <c r="B137" s="176">
        <v>513.87548875000005</v>
      </c>
      <c r="C137" s="177">
        <v>80.361509639999994</v>
      </c>
      <c r="D137" s="177">
        <v>358.48446244000002</v>
      </c>
      <c r="E137" s="178">
        <v>75.029516670000007</v>
      </c>
    </row>
    <row r="138" spans="1:11" ht="27.75" customHeight="1" outlineLevel="1" collapsed="1" thickBot="1">
      <c r="A138" s="285">
        <v>44377</v>
      </c>
      <c r="B138" s="179">
        <f>SUM(C138:E138)</f>
        <v>537.31776513</v>
      </c>
      <c r="C138" s="180">
        <v>86.190473859999997</v>
      </c>
      <c r="D138" s="180">
        <v>372.49425043999997</v>
      </c>
      <c r="E138" s="181">
        <v>78.633040829999999</v>
      </c>
    </row>
    <row r="139" spans="1:11" ht="30.75" customHeight="1" outlineLevel="1">
      <c r="A139" s="3" t="s">
        <v>99</v>
      </c>
      <c r="B139" s="3"/>
      <c r="C139" s="3"/>
      <c r="D139" s="3"/>
      <c r="E139" s="3"/>
      <c r="F139" s="136"/>
      <c r="G139" s="136"/>
      <c r="H139" s="136"/>
      <c r="I139" s="136"/>
      <c r="J139" s="136"/>
      <c r="K139" s="136"/>
    </row>
    <row r="140" spans="1:11" outlineLevel="1">
      <c r="D140" s="182"/>
    </row>
    <row r="141" spans="1:11" outlineLevel="1">
      <c r="D141" s="182"/>
    </row>
    <row r="142" spans="1:11" outlineLevel="1"/>
    <row r="143" spans="1:11" outlineLevel="1"/>
    <row r="144" spans="1:11" outlineLevel="1"/>
    <row r="145" spans="1:12" outlineLevel="1"/>
    <row r="146" spans="1:12" outlineLevel="1"/>
    <row r="147" spans="1:12" outlineLevel="1"/>
    <row r="148" spans="1:12" outlineLevel="1"/>
    <row r="149" spans="1:12" outlineLevel="1"/>
    <row r="150" spans="1:12" outlineLevel="1"/>
    <row r="151" spans="1:12" outlineLevel="1"/>
    <row r="152" spans="1:12" s="278" customFormat="1" ht="27" customHeight="1">
      <c r="A152" s="278" t="s">
        <v>59</v>
      </c>
    </row>
    <row r="153" spans="1:12" ht="61.5" customHeight="1" outlineLevel="1" thickBot="1">
      <c r="A153" s="187" t="s">
        <v>23</v>
      </c>
      <c r="B153" s="2" t="s">
        <v>60</v>
      </c>
      <c r="C153" s="2"/>
      <c r="D153" s="2"/>
      <c r="E153" s="1" t="s">
        <v>61</v>
      </c>
      <c r="F153" s="1"/>
      <c r="G153" s="1"/>
      <c r="H153" s="188"/>
      <c r="I153" s="188"/>
      <c r="J153" s="188"/>
      <c r="K153" s="117"/>
      <c r="L153" s="117"/>
    </row>
    <row r="154" spans="1:12" ht="24.75" hidden="1" customHeight="1" outlineLevel="2">
      <c r="A154" s="283">
        <v>44104</v>
      </c>
      <c r="B154" s="319">
        <v>1766.95</v>
      </c>
      <c r="C154" s="319"/>
      <c r="D154" s="319"/>
      <c r="E154" s="320" t="s">
        <v>96</v>
      </c>
      <c r="F154" s="320"/>
      <c r="G154" s="320"/>
      <c r="H154" s="189"/>
      <c r="I154" s="189"/>
      <c r="J154" s="189"/>
      <c r="K154" s="117"/>
      <c r="L154" s="117"/>
    </row>
    <row r="155" spans="1:12" ht="24.75" hidden="1" customHeight="1" outlineLevel="2">
      <c r="A155" s="284">
        <v>44196</v>
      </c>
      <c r="B155" s="321">
        <v>1913.74</v>
      </c>
      <c r="C155" s="321"/>
      <c r="D155" s="321"/>
      <c r="E155" s="322">
        <v>1040.32026228</v>
      </c>
      <c r="F155" s="322"/>
      <c r="G155" s="322"/>
      <c r="H155" s="189"/>
      <c r="I155" s="189"/>
      <c r="J155" s="189"/>
      <c r="K155" s="117"/>
      <c r="L155" s="117"/>
    </row>
    <row r="156" spans="1:12" ht="24.75" hidden="1" customHeight="1" outlineLevel="2">
      <c r="A156" s="284">
        <v>44286</v>
      </c>
      <c r="B156" s="321">
        <v>2000.7540743</v>
      </c>
      <c r="C156" s="321"/>
      <c r="D156" s="321"/>
      <c r="E156" s="322">
        <v>1079.4221667899999</v>
      </c>
      <c r="F156" s="322"/>
      <c r="G156" s="322"/>
      <c r="H156" s="189"/>
      <c r="I156" s="189"/>
      <c r="J156" s="189"/>
      <c r="K156" s="117"/>
      <c r="L156" s="117"/>
    </row>
    <row r="157" spans="1:12" ht="24.75" customHeight="1" outlineLevel="1" collapsed="1" thickBot="1">
      <c r="A157" s="323">
        <v>44377</v>
      </c>
      <c r="B157" s="324">
        <v>2060.32907574</v>
      </c>
      <c r="C157" s="324"/>
      <c r="D157" s="324"/>
      <c r="E157" s="325">
        <v>1112.9112242799999</v>
      </c>
      <c r="F157" s="325"/>
      <c r="G157" s="325"/>
      <c r="H157" s="189"/>
      <c r="I157" s="190"/>
      <c r="J157" s="189"/>
      <c r="K157" s="191"/>
      <c r="L157" s="192"/>
    </row>
    <row r="158" spans="1:12" ht="18" customHeight="1" outlineLevel="1">
      <c r="A158" s="3" t="s">
        <v>98</v>
      </c>
      <c r="B158" s="3"/>
      <c r="C158" s="3"/>
      <c r="D158" s="3"/>
      <c r="E158" s="3"/>
      <c r="F158" s="3"/>
      <c r="G158" s="3"/>
      <c r="H158" s="136"/>
      <c r="I158" s="136"/>
      <c r="J158" s="136"/>
    </row>
    <row r="159" spans="1:12" s="193" customFormat="1" ht="18" customHeight="1" outlineLevel="1"/>
    <row r="160" spans="1:12" s="194" customFormat="1" ht="27" customHeight="1">
      <c r="A160" s="194" t="s">
        <v>62</v>
      </c>
    </row>
    <row r="161" spans="1:16" s="195" customFormat="1" ht="24.75" customHeight="1" outlineLevel="1">
      <c r="A161" s="195" t="s">
        <v>63</v>
      </c>
    </row>
    <row r="162" spans="1:16" s="196" customFormat="1" ht="19.149999999999999" customHeight="1" outlineLevel="2" thickBot="1">
      <c r="A162" s="282">
        <v>44377</v>
      </c>
      <c r="B162" s="282"/>
      <c r="C162" s="282"/>
      <c r="D162" s="282"/>
      <c r="E162" s="282"/>
      <c r="F162" s="282"/>
      <c r="H162" s="267" t="s">
        <v>94</v>
      </c>
      <c r="I162" s="267"/>
      <c r="J162" s="267"/>
      <c r="K162" s="267"/>
      <c r="L162" s="267"/>
      <c r="M162" s="267"/>
      <c r="N162" s="267"/>
      <c r="O162" s="267"/>
    </row>
    <row r="163" spans="1:16" s="10" customFormat="1" ht="56.25" customHeight="1" outlineLevel="2" thickBot="1">
      <c r="A163" s="13" t="s">
        <v>64</v>
      </c>
      <c r="B163" s="14" t="s">
        <v>65</v>
      </c>
      <c r="C163" s="14" t="s">
        <v>66</v>
      </c>
      <c r="D163" s="14" t="s">
        <v>67</v>
      </c>
      <c r="E163" s="14" t="s">
        <v>68</v>
      </c>
      <c r="F163" s="15" t="s">
        <v>69</v>
      </c>
      <c r="G163" s="197" t="s">
        <v>70</v>
      </c>
      <c r="H163" s="198" t="s">
        <v>71</v>
      </c>
      <c r="I163" s="199" t="s">
        <v>72</v>
      </c>
      <c r="J163" s="15" t="s">
        <v>73</v>
      </c>
      <c r="K163" s="200" t="s">
        <v>13</v>
      </c>
      <c r="L163" s="201" t="s">
        <v>74</v>
      </c>
      <c r="M163" s="199" t="s">
        <v>72</v>
      </c>
      <c r="N163" s="15" t="s">
        <v>75</v>
      </c>
      <c r="O163" s="200" t="s">
        <v>13</v>
      </c>
    </row>
    <row r="164" spans="1:16" s="10" customFormat="1" ht="16.5" customHeight="1" outlineLevel="2">
      <c r="A164" s="44" t="s">
        <v>6</v>
      </c>
      <c r="B164" s="202">
        <v>993.05235753000102</v>
      </c>
      <c r="C164" s="202">
        <v>496.32888158999998</v>
      </c>
      <c r="D164" s="202">
        <v>10.719453059999999</v>
      </c>
      <c r="E164" s="202">
        <v>28.940905090000001</v>
      </c>
      <c r="F164" s="203">
        <v>56.837549770000003</v>
      </c>
      <c r="G164" s="204"/>
      <c r="H164" s="205">
        <f>B164-B171</f>
        <v>79.407297550000976</v>
      </c>
      <c r="I164" s="206">
        <f>H164/B171</f>
        <v>8.6912632736983464E-2</v>
      </c>
      <c r="J164" s="202">
        <f>B164-B178</f>
        <v>227.06865528490107</v>
      </c>
      <c r="K164" s="206">
        <f>J164/B178</f>
        <v>0.29644058302985082</v>
      </c>
      <c r="L164" s="205">
        <f>C164-C171</f>
        <v>-31.304083530000014</v>
      </c>
      <c r="M164" s="206">
        <f>L164/C171</f>
        <v>-5.9329279251686823E-2</v>
      </c>
      <c r="N164" s="202">
        <f>C164-C178</f>
        <v>-46.159409040000071</v>
      </c>
      <c r="O164" s="207">
        <f>N164/C178</f>
        <v>-8.5088304830311517E-2</v>
      </c>
    </row>
    <row r="165" spans="1:16" s="10" customFormat="1" ht="16.5" customHeight="1" outlineLevel="2">
      <c r="A165" s="52" t="s">
        <v>7</v>
      </c>
      <c r="B165" s="202">
        <v>227.41680518999999</v>
      </c>
      <c r="C165" s="202">
        <v>95.391439160000004</v>
      </c>
      <c r="D165" s="202">
        <v>0</v>
      </c>
      <c r="E165" s="202">
        <v>0</v>
      </c>
      <c r="F165" s="203">
        <v>1.5525470800000001</v>
      </c>
      <c r="G165" s="204"/>
      <c r="H165" s="205">
        <f>B165-B172</f>
        <v>19.157544209999998</v>
      </c>
      <c r="I165" s="206">
        <f>H165/B172</f>
        <v>9.1988918619277035E-2</v>
      </c>
      <c r="J165" s="202">
        <f>B165-B179</f>
        <v>39.409722809999977</v>
      </c>
      <c r="K165" s="206">
        <f>J165/B179</f>
        <v>0.20961828837035523</v>
      </c>
      <c r="L165" s="205">
        <f>C165-C172</f>
        <v>-18.517124119999991</v>
      </c>
      <c r="M165" s="206">
        <f>L165/C172</f>
        <v>-0.1625612999303909</v>
      </c>
      <c r="N165" s="202">
        <f>C165-C179</f>
        <v>-21.458329859999992</v>
      </c>
      <c r="O165" s="207">
        <f>N165/C179</f>
        <v>-0.18364032757589094</v>
      </c>
    </row>
    <row r="166" spans="1:16" s="10" customFormat="1" ht="16.5" customHeight="1" outlineLevel="2">
      <c r="A166" s="52" t="s">
        <v>8</v>
      </c>
      <c r="B166" s="203">
        <v>121.81164925</v>
      </c>
      <c r="C166" s="203">
        <v>22.992816430000001</v>
      </c>
      <c r="D166" s="203">
        <v>0</v>
      </c>
      <c r="E166" s="203">
        <v>7.0059836999999998</v>
      </c>
      <c r="F166" s="203">
        <v>4.7031527300000002</v>
      </c>
      <c r="G166" s="204"/>
      <c r="H166" s="205">
        <f>B166-B173</f>
        <v>6.9354728100000074</v>
      </c>
      <c r="I166" s="206">
        <f>H166/B173</f>
        <v>6.0373464933544473E-2</v>
      </c>
      <c r="J166" s="202">
        <f>B166-B180</f>
        <v>17.641058886799996</v>
      </c>
      <c r="K166" s="206">
        <f>J166/B180</f>
        <v>0.16934778640778439</v>
      </c>
      <c r="L166" s="205">
        <f>C166-C173</f>
        <v>-4.8148291499999978</v>
      </c>
      <c r="M166" s="206">
        <f>L166/C173</f>
        <v>-0.17314767394269984</v>
      </c>
      <c r="N166" s="202">
        <f>C166-C180</f>
        <v>-8.9839337199999996</v>
      </c>
      <c r="O166" s="207">
        <f>N166/C180</f>
        <v>-0.28095205666170547</v>
      </c>
    </row>
    <row r="167" spans="1:16" s="215" customFormat="1" ht="16.5" customHeight="1" outlineLevel="2">
      <c r="A167" s="208" t="s">
        <v>9</v>
      </c>
      <c r="B167" s="209">
        <f>SUM(B164:B166)</f>
        <v>1342.280811970001</v>
      </c>
      <c r="C167" s="209">
        <f>SUM(C164:C166)</f>
        <v>614.71313717999988</v>
      </c>
      <c r="D167" s="209">
        <f>SUM(D164:D166)</f>
        <v>10.719453059999999</v>
      </c>
      <c r="E167" s="209">
        <f>SUM(E164:E166)</f>
        <v>35.946888790000003</v>
      </c>
      <c r="F167" s="210">
        <f>SUM(F164:F166)</f>
        <v>63.093249580000005</v>
      </c>
      <c r="G167" s="211"/>
      <c r="H167" s="212">
        <f>B167-B174</f>
        <v>105.50031457000091</v>
      </c>
      <c r="I167" s="213">
        <f>H167/B174</f>
        <v>8.5302375637218639E-2</v>
      </c>
      <c r="J167" s="209">
        <f>B167-B181</f>
        <v>284.11943698170103</v>
      </c>
      <c r="K167" s="213">
        <f>J167/B181</f>
        <v>0.2685029369786272</v>
      </c>
      <c r="L167" s="212">
        <f>C167-C174</f>
        <v>-54.63603680000017</v>
      </c>
      <c r="M167" s="213">
        <f>L167/C174</f>
        <v>-8.1625613243279632E-2</v>
      </c>
      <c r="N167" s="209">
        <f>C167-C181</f>
        <v>-76.601672620000159</v>
      </c>
      <c r="O167" s="214">
        <f>N167/C181</f>
        <v>-0.11080577406140238</v>
      </c>
    </row>
    <row r="168" spans="1:16" s="82" customFormat="1" ht="7.5" customHeight="1" outlineLevel="2"/>
    <row r="169" spans="1:16" s="196" customFormat="1" ht="15" customHeight="1" outlineLevel="2" thickBot="1">
      <c r="A169" s="282">
        <v>44286</v>
      </c>
      <c r="B169" s="282"/>
      <c r="C169" s="282"/>
      <c r="D169" s="282"/>
      <c r="E169" s="282"/>
      <c r="F169" s="282"/>
      <c r="G169" s="216"/>
      <c r="H169" s="10"/>
      <c r="I169" s="10"/>
      <c r="J169" s="10"/>
    </row>
    <row r="170" spans="1:16" s="10" customFormat="1" ht="27" customHeight="1" outlineLevel="2" thickBot="1">
      <c r="A170" s="13" t="s">
        <v>64</v>
      </c>
      <c r="B170" s="14" t="s">
        <v>65</v>
      </c>
      <c r="C170" s="14" t="s">
        <v>66</v>
      </c>
      <c r="D170" s="14" t="s">
        <v>67</v>
      </c>
      <c r="E170" s="14" t="s">
        <v>68</v>
      </c>
      <c r="F170" s="15" t="s">
        <v>69</v>
      </c>
      <c r="H170" s="217"/>
      <c r="I170" s="217"/>
      <c r="J170" s="217"/>
      <c r="K170" s="215"/>
      <c r="M170" s="217"/>
      <c r="N170" s="217"/>
      <c r="O170" s="217"/>
      <c r="P170" s="215"/>
    </row>
    <row r="171" spans="1:16" s="10" customFormat="1" ht="16.5" customHeight="1" outlineLevel="2">
      <c r="A171" s="44" t="s">
        <v>6</v>
      </c>
      <c r="B171" s="202">
        <v>913.64505998000004</v>
      </c>
      <c r="C171" s="202">
        <v>527.63296511999999</v>
      </c>
      <c r="D171" s="202">
        <v>10.485033250000001</v>
      </c>
      <c r="E171" s="202">
        <v>28.596205090000002</v>
      </c>
      <c r="F171" s="203">
        <v>49.695409529999999</v>
      </c>
      <c r="M171" s="217"/>
      <c r="N171" s="217"/>
      <c r="O171" s="217"/>
      <c r="P171" s="215"/>
    </row>
    <row r="172" spans="1:16" s="10" customFormat="1" ht="16.5" customHeight="1" outlineLevel="2">
      <c r="A172" s="52" t="s">
        <v>7</v>
      </c>
      <c r="B172" s="202">
        <v>208.25926097999999</v>
      </c>
      <c r="C172" s="202">
        <v>113.90856328</v>
      </c>
      <c r="D172" s="202">
        <v>0</v>
      </c>
      <c r="E172" s="202">
        <v>0</v>
      </c>
      <c r="F172" s="203">
        <v>0.73955488999999996</v>
      </c>
      <c r="M172" s="217"/>
      <c r="N172" s="217"/>
      <c r="O172" s="217"/>
      <c r="P172" s="215"/>
    </row>
    <row r="173" spans="1:16" s="10" customFormat="1" ht="16.5" customHeight="1" outlineLevel="2">
      <c r="A173" s="52" t="s">
        <v>8</v>
      </c>
      <c r="B173" s="203">
        <v>114.87617643999999</v>
      </c>
      <c r="C173" s="203">
        <v>27.807645579999999</v>
      </c>
      <c r="D173" s="203">
        <v>0</v>
      </c>
      <c r="E173" s="203">
        <v>7.0059836999999998</v>
      </c>
      <c r="F173" s="203">
        <v>4.6383040099999997</v>
      </c>
      <c r="O173" s="217"/>
      <c r="P173" s="215"/>
    </row>
    <row r="174" spans="1:16" s="215" customFormat="1" ht="16.5" customHeight="1" outlineLevel="2">
      <c r="A174" s="208" t="s">
        <v>9</v>
      </c>
      <c r="B174" s="209">
        <v>1236.7804974000001</v>
      </c>
      <c r="C174" s="209">
        <v>669.34917398000005</v>
      </c>
      <c r="D174" s="209">
        <v>10.485033250000001</v>
      </c>
      <c r="E174" s="209">
        <v>35.60218879</v>
      </c>
      <c r="F174" s="210">
        <v>55.073268429999999</v>
      </c>
      <c r="G174" s="211"/>
    </row>
    <row r="175" spans="1:16" s="218" customFormat="1" ht="7.5" customHeight="1" outlineLevel="2"/>
    <row r="176" spans="1:16" s="196" customFormat="1" ht="15" customHeight="1" outlineLevel="2" thickBot="1">
      <c r="A176" s="282">
        <v>44012</v>
      </c>
      <c r="B176" s="282"/>
      <c r="C176" s="282"/>
      <c r="D176" s="282"/>
      <c r="E176" s="282"/>
      <c r="F176" s="282"/>
    </row>
    <row r="177" spans="1:15" s="10" customFormat="1" ht="27" customHeight="1" outlineLevel="2" thickBot="1">
      <c r="A177" s="13" t="s">
        <v>64</v>
      </c>
      <c r="B177" s="14" t="s">
        <v>65</v>
      </c>
      <c r="C177" s="14" t="s">
        <v>66</v>
      </c>
      <c r="D177" s="14" t="s">
        <v>67</v>
      </c>
      <c r="E177" s="14" t="s">
        <v>68</v>
      </c>
      <c r="F177" s="15" t="s">
        <v>69</v>
      </c>
      <c r="G177" s="196"/>
    </row>
    <row r="178" spans="1:15" s="10" customFormat="1" ht="16.5" customHeight="1" outlineLevel="2">
      <c r="A178" s="44" t="s">
        <v>6</v>
      </c>
      <c r="B178" s="202">
        <v>765.98370224509995</v>
      </c>
      <c r="C178" s="202">
        <v>542.48829063000005</v>
      </c>
      <c r="D178" s="202">
        <v>9.7334202100000002</v>
      </c>
      <c r="E178" s="202">
        <v>27.253847090000001</v>
      </c>
      <c r="F178" s="203">
        <v>9.1225190000000005</v>
      </c>
      <c r="G178" s="196"/>
    </row>
    <row r="179" spans="1:15" s="10" customFormat="1" ht="16.5" customHeight="1" outlineLevel="2">
      <c r="A179" s="52" t="s">
        <v>7</v>
      </c>
      <c r="B179" s="202">
        <v>188.00708238000001</v>
      </c>
      <c r="C179" s="202">
        <v>116.84976902</v>
      </c>
      <c r="D179" s="202">
        <v>0</v>
      </c>
      <c r="E179" s="202">
        <v>0</v>
      </c>
      <c r="F179" s="203">
        <v>0</v>
      </c>
      <c r="G179" s="196"/>
    </row>
    <row r="180" spans="1:15" s="10" customFormat="1" ht="16.5" customHeight="1" outlineLevel="2">
      <c r="A180" s="52" t="s">
        <v>8</v>
      </c>
      <c r="B180" s="203">
        <v>104.17059036320001</v>
      </c>
      <c r="C180" s="203">
        <v>31.976750150000001</v>
      </c>
      <c r="D180" s="203">
        <v>0</v>
      </c>
      <c r="E180" s="203">
        <v>7.0059836999999998</v>
      </c>
      <c r="F180" s="203">
        <v>3.7254052</v>
      </c>
    </row>
    <row r="181" spans="1:15" s="10" customFormat="1" ht="16.5" customHeight="1" outlineLevel="2">
      <c r="A181" s="208" t="s">
        <v>9</v>
      </c>
      <c r="B181" s="209">
        <v>1058.1613749882999</v>
      </c>
      <c r="C181" s="209">
        <v>691.31480980000003</v>
      </c>
      <c r="D181" s="209">
        <v>9.7334202100000002</v>
      </c>
      <c r="E181" s="209">
        <v>34.259830790000002</v>
      </c>
      <c r="F181" s="210">
        <v>12.8479242</v>
      </c>
    </row>
    <row r="182" spans="1:15" s="223" customFormat="1" ht="26.25" customHeight="1" outlineLevel="2">
      <c r="A182" s="268" t="s">
        <v>76</v>
      </c>
      <c r="B182" s="268"/>
      <c r="C182" s="268"/>
      <c r="D182" s="268"/>
      <c r="E182" s="268"/>
      <c r="F182" s="268"/>
      <c r="G182" s="10"/>
      <c r="H182" s="219"/>
      <c r="I182" s="220"/>
      <c r="J182" s="220"/>
      <c r="K182" s="220"/>
      <c r="L182" s="221"/>
      <c r="M182" s="222"/>
      <c r="N182" s="222"/>
      <c r="O182" s="222"/>
    </row>
    <row r="183" spans="1:15" s="224" customFormat="1" ht="12" customHeight="1" outlineLevel="2"/>
    <row r="184" spans="1:15" s="225" customFormat="1" ht="18" outlineLevel="2">
      <c r="A184" s="269" t="s">
        <v>77</v>
      </c>
      <c r="B184" s="269"/>
      <c r="C184" s="269"/>
      <c r="D184" s="269"/>
      <c r="E184" s="269"/>
      <c r="F184" s="269"/>
      <c r="G184" s="269"/>
      <c r="H184" s="269"/>
    </row>
    <row r="185" spans="1:15" s="10" customFormat="1" ht="12.6" customHeight="1" outlineLevel="2"/>
    <row r="186" spans="1:15" s="10" customFormat="1" ht="12.6" customHeight="1" outlineLevel="2"/>
    <row r="187" spans="1:15" s="10" customFormat="1" ht="12.6" customHeight="1" outlineLevel="2"/>
    <row r="188" spans="1:15" s="10" customFormat="1" ht="12.6" customHeight="1" outlineLevel="2"/>
    <row r="189" spans="1:15" s="10" customFormat="1" ht="12.6" customHeight="1" outlineLevel="2"/>
    <row r="190" spans="1:15" s="10" customFormat="1" ht="12.6" customHeight="1" outlineLevel="2"/>
    <row r="191" spans="1:15" s="10" customFormat="1" ht="12.6" customHeight="1" outlineLevel="2"/>
    <row r="192" spans="1:15" s="10" customFormat="1" ht="12.6" customHeight="1" outlineLevel="2"/>
    <row r="193" s="10" customFormat="1" ht="12.6" customHeight="1" outlineLevel="2"/>
    <row r="194" s="10" customFormat="1" ht="12.6" customHeight="1" outlineLevel="2"/>
    <row r="195" s="10" customFormat="1" ht="12.6" customHeight="1" outlineLevel="2"/>
    <row r="196" s="10" customFormat="1" ht="12.6" customHeight="1" outlineLevel="2"/>
    <row r="197" s="10" customFormat="1" ht="12.6" customHeight="1" outlineLevel="2"/>
    <row r="198" s="10" customFormat="1" ht="12.6" customHeight="1" outlineLevel="2"/>
    <row r="199" s="10" customFormat="1" ht="12.6" customHeight="1" outlineLevel="2"/>
    <row r="200" s="10" customFormat="1" ht="12.6" customHeight="1" outlineLevel="2"/>
    <row r="201" s="10" customFormat="1" ht="12.6" customHeight="1" outlineLevel="2"/>
    <row r="202" s="10" customFormat="1" ht="12.6" customHeight="1" outlineLevel="2"/>
    <row r="203" s="10" customFormat="1" ht="12.6" customHeight="1" outlineLevel="2"/>
    <row r="204" s="10" customFormat="1" ht="12.6" customHeight="1" outlineLevel="2"/>
    <row r="205" s="10" customFormat="1" ht="12.6" customHeight="1" outlineLevel="2"/>
    <row r="206" s="10" customFormat="1" ht="12.6" customHeight="1" outlineLevel="2"/>
    <row r="207" s="10" customFormat="1" ht="12.6" customHeight="1" outlineLevel="2"/>
    <row r="208" s="10" customFormat="1" ht="12.6" customHeight="1" outlineLevel="2"/>
    <row r="209" spans="1:14" s="10" customFormat="1" ht="12.6" customHeight="1" outlineLevel="2"/>
    <row r="210" spans="1:14" s="10" customFormat="1" ht="12.6" customHeight="1" outlineLevel="2"/>
    <row r="211" spans="1:14" s="10" customFormat="1" ht="12.6" customHeight="1" outlineLevel="2"/>
    <row r="212" spans="1:14" s="10" customFormat="1" ht="12.6" customHeight="1" outlineLevel="2"/>
    <row r="213" spans="1:14" s="10" customFormat="1" ht="12.6" customHeight="1" outlineLevel="2"/>
    <row r="214" spans="1:14" s="10" customFormat="1" ht="12.6" customHeight="1" outlineLevel="2"/>
    <row r="215" spans="1:14" s="10" customFormat="1" ht="12.6" customHeight="1" outlineLevel="2"/>
    <row r="216" spans="1:14" s="10" customFormat="1" ht="12.6" customHeight="1" outlineLevel="2"/>
    <row r="217" spans="1:14" s="82" customFormat="1" outlineLevel="2"/>
    <row r="218" spans="1:14" s="227" customFormat="1" ht="21" customHeight="1" outlineLevel="1">
      <c r="A218" s="226" t="s">
        <v>78</v>
      </c>
    </row>
    <row r="219" spans="1:14" s="225" customFormat="1" ht="29.45" customHeight="1" outlineLevel="2">
      <c r="A219" s="13" t="s">
        <v>23</v>
      </c>
      <c r="B219" s="14" t="s">
        <v>65</v>
      </c>
      <c r="C219" s="14" t="s">
        <v>66</v>
      </c>
      <c r="D219" s="14" t="s">
        <v>67</v>
      </c>
      <c r="E219" s="14" t="s">
        <v>68</v>
      </c>
      <c r="F219" s="15" t="s">
        <v>69</v>
      </c>
      <c r="G219" s="15" t="s">
        <v>9</v>
      </c>
      <c r="H219" s="228" t="s">
        <v>70</v>
      </c>
    </row>
    <row r="220" spans="1:14" s="233" customFormat="1" ht="17.45" customHeight="1" outlineLevel="2">
      <c r="A220" s="279">
        <v>44012</v>
      </c>
      <c r="B220" s="202">
        <v>1925.4493749883</v>
      </c>
      <c r="C220" s="202">
        <v>1336.6328097999999</v>
      </c>
      <c r="D220" s="202">
        <v>9.7334202100000002</v>
      </c>
      <c r="E220" s="202">
        <v>88.273830790000005</v>
      </c>
      <c r="F220" s="203">
        <v>12.9399242</v>
      </c>
      <c r="G220" s="229">
        <v>3373.0293599882998</v>
      </c>
      <c r="H220" s="230"/>
      <c r="I220" s="230"/>
      <c r="J220" s="230"/>
      <c r="K220" s="230"/>
      <c r="L220" s="230"/>
      <c r="M220" s="231"/>
      <c r="N220" s="232"/>
    </row>
    <row r="221" spans="1:14" s="225" customFormat="1" ht="17.45" customHeight="1" outlineLevel="3">
      <c r="A221" s="280">
        <v>44104</v>
      </c>
      <c r="B221" s="202">
        <v>1989.5798167298999</v>
      </c>
      <c r="C221" s="202">
        <v>1405.6709719</v>
      </c>
      <c r="D221" s="202">
        <v>11.037242689999999</v>
      </c>
      <c r="E221" s="202">
        <v>86.883830790000005</v>
      </c>
      <c r="F221" s="203">
        <v>15.05433891</v>
      </c>
      <c r="G221" s="229">
        <v>3508.2262010199001</v>
      </c>
      <c r="H221" s="231"/>
      <c r="I221" s="231"/>
      <c r="L221" s="234"/>
    </row>
    <row r="222" spans="1:14" s="225" customFormat="1" ht="17.45" customHeight="1" outlineLevel="3">
      <c r="A222" s="280">
        <v>44196</v>
      </c>
      <c r="B222" s="202">
        <v>2050.2280909879</v>
      </c>
      <c r="C222" s="202">
        <v>1366.31248716</v>
      </c>
      <c r="D222" s="202">
        <v>11.00886637</v>
      </c>
      <c r="E222" s="202">
        <v>87.026888790000001</v>
      </c>
      <c r="F222" s="203">
        <v>15.358027809999999</v>
      </c>
      <c r="G222" s="229">
        <v>3529.9343611179002</v>
      </c>
      <c r="H222" s="231"/>
      <c r="I222" s="231"/>
      <c r="L222" s="234"/>
    </row>
    <row r="223" spans="1:14" s="225" customFormat="1" ht="17.45" customHeight="1" outlineLevel="2">
      <c r="A223" s="280">
        <v>44286</v>
      </c>
      <c r="B223" s="202">
        <v>2106.2004974000001</v>
      </c>
      <c r="C223" s="202">
        <v>1370.49017398</v>
      </c>
      <c r="D223" s="202">
        <v>10.485033250000001</v>
      </c>
      <c r="E223" s="202">
        <v>90.35518879</v>
      </c>
      <c r="F223" s="203">
        <v>62.073268429999999</v>
      </c>
      <c r="G223" s="229">
        <v>3639.6041618499999</v>
      </c>
      <c r="H223" s="231"/>
      <c r="I223" s="231"/>
      <c r="L223" s="234"/>
    </row>
    <row r="224" spans="1:14" s="225" customFormat="1" ht="17.45" customHeight="1" outlineLevel="2">
      <c r="A224" s="281">
        <v>44377</v>
      </c>
      <c r="B224" s="235">
        <v>2199.91581197</v>
      </c>
      <c r="C224" s="235">
        <v>1323.1441371799999</v>
      </c>
      <c r="D224" s="235">
        <v>10.719453059999999</v>
      </c>
      <c r="E224" s="235">
        <v>115.99488879</v>
      </c>
      <c r="F224" s="236">
        <v>63.110249580000001</v>
      </c>
      <c r="G224" s="237">
        <f>SUM(B224:F224)</f>
        <v>3712.8845405799998</v>
      </c>
      <c r="H224" s="230"/>
      <c r="I224" s="230"/>
      <c r="J224" s="230"/>
      <c r="K224" s="230"/>
      <c r="L224" s="230"/>
      <c r="M224" s="231"/>
      <c r="N224" s="232"/>
    </row>
    <row r="225" spans="1:15" s="223" customFormat="1" ht="25.5" customHeight="1" outlineLevel="2">
      <c r="A225" s="268" t="s">
        <v>79</v>
      </c>
      <c r="B225" s="268"/>
      <c r="C225" s="268"/>
      <c r="D225" s="268"/>
      <c r="E225" s="268"/>
      <c r="F225" s="268"/>
      <c r="G225" s="268"/>
      <c r="H225" s="220"/>
      <c r="I225" s="220"/>
      <c r="J225" s="225"/>
      <c r="K225" s="233"/>
      <c r="L225" s="231"/>
      <c r="M225" s="231"/>
      <c r="N225" s="222"/>
      <c r="O225" s="222"/>
    </row>
    <row r="226" spans="1:15" s="225" customFormat="1" ht="15" customHeight="1" outlineLevel="2">
      <c r="A226" s="238"/>
      <c r="B226" s="238"/>
      <c r="C226" s="238"/>
      <c r="D226" s="238"/>
      <c r="E226" s="238"/>
      <c r="F226" s="238"/>
      <c r="G226" s="238"/>
      <c r="H226" s="238"/>
      <c r="J226" s="233"/>
    </row>
    <row r="227" spans="1:15" s="225" customFormat="1" ht="15" customHeight="1" outlineLevel="2">
      <c r="A227" s="238"/>
      <c r="B227" s="238"/>
      <c r="C227" s="238"/>
      <c r="D227" s="238"/>
      <c r="E227" s="238"/>
      <c r="F227" s="238"/>
      <c r="G227" s="238"/>
      <c r="H227" s="238"/>
      <c r="L227" s="234"/>
    </row>
    <row r="228" spans="1:15" s="225" customFormat="1" ht="15" customHeight="1" outlineLevel="2">
      <c r="A228" s="238"/>
      <c r="B228" s="238"/>
      <c r="C228" s="238"/>
      <c r="D228" s="238"/>
      <c r="E228" s="238"/>
      <c r="F228" s="238"/>
      <c r="G228" s="238"/>
      <c r="H228" s="238"/>
      <c r="L228" s="234"/>
    </row>
    <row r="229" spans="1:15" s="225" customFormat="1" ht="15" customHeight="1" outlineLevel="2">
      <c r="A229" s="238"/>
      <c r="B229" s="238"/>
      <c r="C229" s="238"/>
      <c r="D229" s="238"/>
      <c r="E229" s="238"/>
      <c r="F229" s="238"/>
      <c r="G229" s="238"/>
      <c r="H229" s="238"/>
    </row>
    <row r="230" spans="1:15" s="225" customFormat="1" ht="15" customHeight="1" outlineLevel="2">
      <c r="A230" s="238"/>
      <c r="B230" s="238"/>
      <c r="C230" s="238"/>
      <c r="D230" s="238"/>
      <c r="E230" s="238"/>
      <c r="F230" s="238"/>
      <c r="G230" s="238"/>
      <c r="H230" s="238"/>
    </row>
    <row r="231" spans="1:15" s="225" customFormat="1" ht="15" customHeight="1" outlineLevel="2">
      <c r="A231" s="238"/>
      <c r="B231" s="238"/>
      <c r="C231" s="238"/>
      <c r="D231" s="238"/>
      <c r="E231" s="238"/>
      <c r="F231" s="238"/>
      <c r="G231" s="238"/>
      <c r="H231" s="238"/>
    </row>
    <row r="232" spans="1:15" s="225" customFormat="1" ht="15" customHeight="1" outlineLevel="2">
      <c r="A232" s="238"/>
      <c r="B232" s="238"/>
      <c r="C232" s="238"/>
      <c r="D232" s="238"/>
      <c r="E232" s="238"/>
      <c r="F232" s="238"/>
      <c r="G232" s="238"/>
      <c r="H232" s="238"/>
    </row>
    <row r="233" spans="1:15" s="225" customFormat="1" ht="15" customHeight="1" outlineLevel="2">
      <c r="A233" s="238"/>
      <c r="B233" s="238"/>
      <c r="C233" s="238"/>
      <c r="D233" s="238"/>
      <c r="E233" s="238"/>
      <c r="F233" s="238"/>
      <c r="G233" s="238"/>
      <c r="H233" s="238"/>
    </row>
    <row r="234" spans="1:15" s="225" customFormat="1" ht="15" customHeight="1" outlineLevel="2">
      <c r="A234" s="238"/>
      <c r="B234" s="238"/>
      <c r="C234" s="238"/>
      <c r="D234" s="238"/>
      <c r="E234" s="238"/>
      <c r="F234" s="238"/>
      <c r="G234" s="238"/>
      <c r="H234" s="238"/>
    </row>
    <row r="235" spans="1:15" s="225" customFormat="1" ht="15" customHeight="1" outlineLevel="2">
      <c r="A235" s="238"/>
      <c r="B235" s="238"/>
      <c r="C235" s="238"/>
      <c r="D235" s="238"/>
      <c r="E235" s="238"/>
      <c r="F235" s="238"/>
      <c r="G235" s="238"/>
      <c r="H235" s="238"/>
    </row>
    <row r="236" spans="1:15" s="225" customFormat="1" ht="15" customHeight="1" outlineLevel="2">
      <c r="A236" s="238"/>
      <c r="B236" s="238"/>
      <c r="C236" s="238"/>
      <c r="D236" s="238"/>
      <c r="E236" s="238"/>
      <c r="F236" s="238"/>
      <c r="G236" s="238"/>
      <c r="H236" s="238"/>
    </row>
    <row r="237" spans="1:15" s="225" customFormat="1" ht="15" customHeight="1" outlineLevel="2">
      <c r="A237" s="238"/>
      <c r="B237" s="238"/>
      <c r="C237" s="238"/>
      <c r="D237" s="238"/>
      <c r="E237" s="238"/>
      <c r="F237" s="238"/>
      <c r="G237" s="238"/>
      <c r="H237" s="238"/>
    </row>
    <row r="238" spans="1:15" s="225" customFormat="1" ht="15" customHeight="1" outlineLevel="2">
      <c r="A238" s="238"/>
      <c r="B238" s="238"/>
      <c r="C238" s="238"/>
      <c r="D238" s="238"/>
      <c r="E238" s="238"/>
      <c r="F238" s="238"/>
      <c r="G238" s="238"/>
      <c r="H238" s="238"/>
    </row>
    <row r="239" spans="1:15" s="225" customFormat="1" ht="15" customHeight="1" outlineLevel="2">
      <c r="A239" s="238"/>
      <c r="B239" s="238"/>
      <c r="C239" s="238"/>
      <c r="D239" s="238"/>
      <c r="E239" s="238"/>
      <c r="F239" s="238"/>
      <c r="G239" s="238"/>
      <c r="H239" s="238"/>
    </row>
    <row r="240" spans="1:15" s="225" customFormat="1" ht="15" customHeight="1" outlineLevel="2">
      <c r="A240" s="238"/>
      <c r="B240" s="238"/>
      <c r="C240" s="238"/>
      <c r="D240" s="238"/>
      <c r="E240" s="238"/>
      <c r="F240" s="238"/>
      <c r="G240" s="238"/>
      <c r="H240" s="238"/>
    </row>
    <row r="241" spans="1:12" s="225" customFormat="1" ht="15" customHeight="1" outlineLevel="2">
      <c r="A241" s="238"/>
      <c r="B241" s="238"/>
      <c r="C241" s="238"/>
      <c r="D241" s="238"/>
      <c r="E241" s="238"/>
      <c r="F241" s="238"/>
      <c r="G241" s="238"/>
      <c r="H241" s="238"/>
    </row>
    <row r="242" spans="1:12" s="225" customFormat="1" ht="15" customHeight="1" outlineLevel="2">
      <c r="A242" s="238"/>
      <c r="B242" s="238"/>
      <c r="C242" s="238"/>
      <c r="D242" s="238"/>
      <c r="E242" s="238"/>
      <c r="F242" s="238"/>
      <c r="G242" s="238"/>
      <c r="H242" s="238"/>
    </row>
    <row r="243" spans="1:12" s="225" customFormat="1" ht="15" customHeight="1" outlineLevel="2">
      <c r="A243" s="238"/>
      <c r="B243" s="238"/>
      <c r="C243" s="238"/>
      <c r="D243" s="238"/>
      <c r="E243" s="238"/>
      <c r="F243" s="238"/>
      <c r="G243" s="238"/>
      <c r="H243" s="238"/>
    </row>
    <row r="244" spans="1:12" s="225" customFormat="1" ht="15" customHeight="1" outlineLevel="2">
      <c r="A244" s="238"/>
      <c r="B244" s="238"/>
      <c r="C244" s="238"/>
      <c r="D244" s="238"/>
      <c r="E244" s="238"/>
      <c r="F244" s="238"/>
      <c r="G244" s="238"/>
      <c r="H244" s="238"/>
    </row>
    <row r="245" spans="1:12" s="225" customFormat="1" ht="15" customHeight="1" outlineLevel="2">
      <c r="A245" s="238"/>
      <c r="B245" s="238"/>
      <c r="C245" s="238"/>
      <c r="D245" s="238"/>
      <c r="E245" s="238"/>
      <c r="F245" s="238"/>
      <c r="G245" s="238"/>
      <c r="H245" s="238"/>
    </row>
    <row r="246" spans="1:12" s="225" customFormat="1" ht="15" customHeight="1" outlineLevel="2">
      <c r="A246" s="238"/>
      <c r="B246" s="238"/>
      <c r="C246" s="238"/>
      <c r="D246" s="238"/>
      <c r="E246" s="238"/>
      <c r="F246" s="238"/>
      <c r="G246" s="238"/>
      <c r="H246" s="238"/>
    </row>
    <row r="247" spans="1:12" s="225" customFormat="1" ht="15" customHeight="1" outlineLevel="2">
      <c r="A247" s="238"/>
      <c r="B247" s="238"/>
      <c r="C247" s="238"/>
      <c r="D247" s="238"/>
      <c r="E247" s="238"/>
      <c r="F247" s="238"/>
      <c r="G247" s="238"/>
      <c r="H247" s="238"/>
    </row>
    <row r="248" spans="1:12" s="225" customFormat="1" ht="15" customHeight="1" outlineLevel="2">
      <c r="A248" s="238"/>
      <c r="B248" s="238"/>
      <c r="C248" s="238"/>
      <c r="D248" s="238"/>
      <c r="E248" s="238"/>
      <c r="F248" s="238"/>
      <c r="G248" s="238"/>
      <c r="H248" s="238"/>
    </row>
    <row r="249" spans="1:12" s="225" customFormat="1" ht="15" customHeight="1" outlineLevel="2">
      <c r="A249" s="238"/>
      <c r="B249" s="238"/>
      <c r="C249" s="238"/>
      <c r="D249" s="238"/>
      <c r="E249" s="238"/>
      <c r="F249" s="238"/>
      <c r="G249" s="238"/>
      <c r="H249" s="238"/>
    </row>
    <row r="250" spans="1:12" s="225" customFormat="1" ht="15" customHeight="1" outlineLevel="2">
      <c r="A250" s="238"/>
      <c r="B250" s="238"/>
      <c r="C250" s="238"/>
      <c r="D250" s="238"/>
      <c r="E250" s="238"/>
      <c r="F250" s="238"/>
      <c r="G250" s="238"/>
      <c r="H250" s="238"/>
    </row>
    <row r="251" spans="1:12" s="225" customFormat="1" ht="15" customHeight="1" outlineLevel="2">
      <c r="A251" s="238"/>
      <c r="B251" s="238"/>
      <c r="C251" s="238"/>
      <c r="D251" s="238"/>
      <c r="E251" s="238"/>
      <c r="F251" s="238"/>
      <c r="G251" s="238"/>
      <c r="H251" s="238"/>
    </row>
    <row r="252" spans="1:12" s="239" customFormat="1" ht="15" customHeight="1" outlineLevel="2"/>
    <row r="253" spans="1:12" s="240" customFormat="1" ht="24.75" customHeight="1" outlineLevel="1">
      <c r="A253" s="240" t="s">
        <v>80</v>
      </c>
    </row>
    <row r="254" spans="1:12" s="10" customFormat="1" ht="36" customHeight="1" outlineLevel="2">
      <c r="A254" s="13" t="s">
        <v>95</v>
      </c>
      <c r="B254" s="241" t="s">
        <v>6</v>
      </c>
      <c r="C254" s="241" t="s">
        <v>7</v>
      </c>
      <c r="D254" s="242" t="s">
        <v>8</v>
      </c>
      <c r="E254" s="14" t="s">
        <v>81</v>
      </c>
      <c r="F254" s="15" t="s">
        <v>82</v>
      </c>
      <c r="G254" s="228" t="s">
        <v>70</v>
      </c>
      <c r="H254" s="270" t="s">
        <v>44</v>
      </c>
      <c r="I254" s="270"/>
    </row>
    <row r="255" spans="1:12" s="10" customFormat="1" ht="20.45" customHeight="1" outlineLevel="2">
      <c r="A255" s="52" t="s">
        <v>66</v>
      </c>
      <c r="B255" s="202">
        <v>496.32888158999998</v>
      </c>
      <c r="C255" s="202">
        <v>95.391439160000004</v>
      </c>
      <c r="D255" s="203">
        <v>22.992816430000001</v>
      </c>
      <c r="E255" s="243">
        <f t="shared" ref="E255:E263" si="0">SUM(B255:D255)</f>
        <v>614.71313717999988</v>
      </c>
      <c r="F255" s="244">
        <v>1323.1441371799999</v>
      </c>
      <c r="G255" s="245"/>
      <c r="H255" s="246">
        <f>E255/'[6]Адміністрування НПФ'!E246-1</f>
        <v>-8.162561324327966E-2</v>
      </c>
      <c r="I255" s="246">
        <f>F255/'[6]Адміністрування НПФ'!F246-1</f>
        <v>-3.4546790410400319E-2</v>
      </c>
      <c r="J255" s="247"/>
      <c r="K255" s="247"/>
      <c r="L255" s="247"/>
    </row>
    <row r="256" spans="1:12" s="10" customFormat="1" ht="27" customHeight="1" outlineLevel="2">
      <c r="A256" s="52" t="s">
        <v>67</v>
      </c>
      <c r="B256" s="202">
        <v>10.719453059999999</v>
      </c>
      <c r="C256" s="202">
        <v>0</v>
      </c>
      <c r="D256" s="203">
        <v>0</v>
      </c>
      <c r="E256" s="243">
        <f t="shared" si="0"/>
        <v>10.719453059999999</v>
      </c>
      <c r="F256" s="248">
        <v>10.719453059999999</v>
      </c>
      <c r="G256" s="245"/>
      <c r="H256" s="249">
        <f>E256/'[6]Адміністрування НПФ'!E247-1</f>
        <v>2.2357564769763361E-2</v>
      </c>
      <c r="I256" s="249">
        <f>F256/'[6]Адміністрування НПФ'!F247-1</f>
        <v>2.2357564769763361E-2</v>
      </c>
      <c r="J256" s="247"/>
      <c r="K256" s="247"/>
      <c r="L256" s="247"/>
    </row>
    <row r="257" spans="1:15" s="10" customFormat="1" ht="21" customHeight="1" outlineLevel="2">
      <c r="A257" s="44" t="s">
        <v>68</v>
      </c>
      <c r="B257" s="202">
        <v>28.940905090000001</v>
      </c>
      <c r="C257" s="202">
        <v>0</v>
      </c>
      <c r="D257" s="203">
        <v>7.0059836999999998</v>
      </c>
      <c r="E257" s="243">
        <f t="shared" si="0"/>
        <v>35.946888790000003</v>
      </c>
      <c r="F257" s="248">
        <v>115.99488879</v>
      </c>
      <c r="G257" s="245"/>
      <c r="H257" s="249">
        <f>E257/'[6]Адміністрування НПФ'!E248-1</f>
        <v>9.6819889932391323E-3</v>
      </c>
      <c r="I257" s="249">
        <f>F257/'[6]Адміністрування НПФ'!F248-1</f>
        <v>0.28376566241913115</v>
      </c>
      <c r="J257" s="247"/>
      <c r="K257" s="247"/>
      <c r="L257" s="247"/>
    </row>
    <row r="258" spans="1:15" s="10" customFormat="1" ht="21" customHeight="1" outlineLevel="2">
      <c r="A258" s="250" t="s">
        <v>69</v>
      </c>
      <c r="B258" s="203">
        <v>56.837549770000003</v>
      </c>
      <c r="C258" s="203">
        <v>1.5525470800000001</v>
      </c>
      <c r="D258" s="203">
        <v>4.7031527300000002</v>
      </c>
      <c r="E258" s="229">
        <f t="shared" si="0"/>
        <v>63.093249580000005</v>
      </c>
      <c r="F258" s="248">
        <v>63.110249580000001</v>
      </c>
      <c r="G258" s="245"/>
      <c r="H258" s="249">
        <f>E258/'[6]Адміністрування НПФ'!E249-1</f>
        <v>0.1456238458081287</v>
      </c>
      <c r="I258" s="249">
        <f>F258/'[6]Адміністрування НПФ'!F249-1</f>
        <v>1.6705760405856696E-2</v>
      </c>
      <c r="J258" s="247"/>
      <c r="K258" s="247"/>
      <c r="L258" s="247"/>
    </row>
    <row r="259" spans="1:15" s="10" customFormat="1" ht="21" customHeight="1" outlineLevel="2">
      <c r="A259" s="251" t="s">
        <v>83</v>
      </c>
      <c r="B259" s="252">
        <v>38.357841069999999</v>
      </c>
      <c r="C259" s="252">
        <v>2.1578E-2</v>
      </c>
      <c r="D259" s="252">
        <v>8.4301514999999991</v>
      </c>
      <c r="E259" s="253">
        <f t="shared" si="0"/>
        <v>46.809570569999998</v>
      </c>
      <c r="F259" s="254">
        <v>54.462570569999997</v>
      </c>
      <c r="G259" s="245"/>
      <c r="H259" s="255">
        <f>E259/'[6]Адміністрування НПФ'!E250-1</f>
        <v>9.4721817082499493E-2</v>
      </c>
      <c r="I259" s="255">
        <f>F259/'[6]Адміністрування НПФ'!F250-1</f>
        <v>8.0342277840964593E-2</v>
      </c>
    </row>
    <row r="260" spans="1:15" s="10" customFormat="1" ht="31.15" customHeight="1" outlineLevel="2">
      <c r="A260" s="52" t="s">
        <v>84</v>
      </c>
      <c r="B260" s="202">
        <v>203.72970624000001</v>
      </c>
      <c r="C260" s="202">
        <v>34.061194589999999</v>
      </c>
      <c r="D260" s="202">
        <v>37.472225649999999</v>
      </c>
      <c r="E260" s="243">
        <f t="shared" si="0"/>
        <v>275.26312647999998</v>
      </c>
      <c r="F260" s="248">
        <v>302.35112648</v>
      </c>
      <c r="G260" s="245"/>
      <c r="H260" s="249">
        <f>E260/'[6]Адміністрування НПФ'!E251-1</f>
        <v>0.60567875770306645</v>
      </c>
      <c r="I260" s="249">
        <f>F260/'[6]Адміністрування НПФ'!F251-1</f>
        <v>0.3654725136725343</v>
      </c>
    </row>
    <row r="261" spans="1:15" s="10" customFormat="1" ht="31.15" customHeight="1" outlineLevel="2">
      <c r="A261" s="52" t="s">
        <v>85</v>
      </c>
      <c r="B261" s="202">
        <v>57.324531129999997</v>
      </c>
      <c r="C261" s="202">
        <v>31.954627089999999</v>
      </c>
      <c r="D261" s="202">
        <v>2.3802402800000002</v>
      </c>
      <c r="E261" s="243">
        <f t="shared" si="0"/>
        <v>91.659398499999995</v>
      </c>
      <c r="F261" s="248">
        <v>91.659398499999995</v>
      </c>
      <c r="G261" s="245"/>
      <c r="H261" s="249">
        <f>E261/'[6]Адміністрування НПФ'!E252-1</f>
        <v>-0.12537661370568265</v>
      </c>
      <c r="I261" s="249">
        <f>F261/'[6]Адміністрування НПФ'!F252-1</f>
        <v>-0.12537661370568265</v>
      </c>
    </row>
    <row r="262" spans="1:15" s="10" customFormat="1" ht="45" customHeight="1" outlineLevel="2">
      <c r="A262" s="52" t="s">
        <v>86</v>
      </c>
      <c r="B262" s="202">
        <v>693.64027909000094</v>
      </c>
      <c r="C262" s="202">
        <v>161.37940551</v>
      </c>
      <c r="D262" s="202">
        <v>73.52903182</v>
      </c>
      <c r="E262" s="243">
        <f t="shared" si="0"/>
        <v>928.54871642000091</v>
      </c>
      <c r="F262" s="248">
        <v>1751.4427164199999</v>
      </c>
      <c r="G262" s="245"/>
      <c r="H262" s="256">
        <f>E262/'[6]Адміністрування НПФ'!E253-1</f>
        <v>1.1720811445547596E-2</v>
      </c>
      <c r="I262" s="256">
        <f>F262/'[6]Адміністрування НПФ'!F253-1</f>
        <v>1.2650163557963667E-2</v>
      </c>
    </row>
    <row r="263" spans="1:15" s="10" customFormat="1" ht="18" customHeight="1" outlineLevel="2" thickBot="1">
      <c r="A263" s="257" t="s">
        <v>65</v>
      </c>
      <c r="B263" s="258">
        <f>SUM(B259:B262)</f>
        <v>993.05235753000102</v>
      </c>
      <c r="C263" s="258">
        <f>SUM(C259:C262)</f>
        <v>227.41680518999999</v>
      </c>
      <c r="D263" s="258">
        <f>SUM(D259:D262)</f>
        <v>121.81164925</v>
      </c>
      <c r="E263" s="209">
        <f t="shared" si="0"/>
        <v>1342.280811970001</v>
      </c>
      <c r="F263" s="210">
        <f>SUM(F259:F262)</f>
        <v>2199.91581197</v>
      </c>
      <c r="G263" s="247"/>
      <c r="H263" s="249">
        <f>E263/'[6]Адміністрування НПФ'!E254-1</f>
        <v>8.5302375637218653E-2</v>
      </c>
      <c r="I263" s="249">
        <f>F263/'[6]Адміністрування НПФ'!F254-1</f>
        <v>4.4494963649323482E-2</v>
      </c>
    </row>
    <row r="264" spans="1:15" s="10" customFormat="1" ht="18" hidden="1" customHeight="1" outlineLevel="3">
      <c r="A264" s="228" t="s">
        <v>87</v>
      </c>
      <c r="B264" s="259">
        <f>B263/B265</f>
        <v>0.62618413224204728</v>
      </c>
      <c r="C264" s="259">
        <f>C263/C265</f>
        <v>0.70112298156443054</v>
      </c>
      <c r="D264" s="259">
        <f>D263/D265</f>
        <v>0.77828155257962206</v>
      </c>
      <c r="E264" s="259">
        <f>E263/E265</f>
        <v>0.64946341477818958</v>
      </c>
      <c r="F264" s="260">
        <f>F263/F265</f>
        <v>0.59250854367433281</v>
      </c>
      <c r="H264" s="261"/>
      <c r="I264" s="261"/>
    </row>
    <row r="265" spans="1:15" s="10" customFormat="1" ht="18" customHeight="1" outlineLevel="2" collapsed="1" thickBot="1">
      <c r="A265" s="262" t="s">
        <v>9</v>
      </c>
      <c r="B265" s="263">
        <f>SUM(B255:B262)</f>
        <v>1585.8791470400008</v>
      </c>
      <c r="C265" s="263">
        <f>SUM(C255:C262)</f>
        <v>324.36079143000001</v>
      </c>
      <c r="D265" s="263">
        <f>SUM(D255:D262)</f>
        <v>156.51360210999999</v>
      </c>
      <c r="E265" s="263">
        <f>SUM(B265:D265)</f>
        <v>2066.7535405800008</v>
      </c>
      <c r="F265" s="264">
        <f>SUM(F255:F262)</f>
        <v>3712.8845405799998</v>
      </c>
      <c r="G265" s="265"/>
      <c r="H265" s="266">
        <f>E265/'[6]Адміністрування НПФ'!E256-1</f>
        <v>2.962370855003682E-2</v>
      </c>
      <c r="I265" s="266">
        <f>F265/'[6]Адміністрування НПФ'!F256-1</f>
        <v>2.0134161703109887E-2</v>
      </c>
    </row>
    <row r="266" spans="1:15" s="223" customFormat="1" ht="18" customHeight="1" outlineLevel="2">
      <c r="A266" s="268" t="s">
        <v>88</v>
      </c>
      <c r="B266" s="268"/>
      <c r="C266" s="268"/>
      <c r="D266" s="268"/>
      <c r="E266" s="268"/>
      <c r="F266" s="268"/>
      <c r="G266" s="10"/>
      <c r="H266" s="220"/>
      <c r="I266" s="220"/>
      <c r="J266" s="220"/>
      <c r="K266" s="220"/>
      <c r="L266" s="222"/>
      <c r="M266" s="222"/>
      <c r="N266" s="222"/>
      <c r="O266" s="222"/>
    </row>
    <row r="267" spans="1:15" s="10" customFormat="1" ht="12.6" customHeight="1" outlineLevel="2"/>
    <row r="268" spans="1:15" s="10" customFormat="1" ht="12.6" customHeight="1" outlineLevel="2"/>
    <row r="269" spans="1:15" s="10" customFormat="1" ht="12.6" customHeight="1" outlineLevel="2"/>
    <row r="270" spans="1:15" s="10" customFormat="1" ht="12.6" customHeight="1" outlineLevel="2"/>
    <row r="271" spans="1:15" s="10" customFormat="1" ht="12.6" customHeight="1" outlineLevel="2"/>
    <row r="272" spans="1:15" s="10" customFormat="1" ht="12.6" customHeight="1" outlineLevel="2"/>
    <row r="273" s="10" customFormat="1" ht="12.6" customHeight="1" outlineLevel="2"/>
    <row r="274" s="10" customFormat="1" ht="12.6" customHeight="1" outlineLevel="2"/>
    <row r="275" s="10" customFormat="1" ht="12.6" customHeight="1" outlineLevel="2"/>
    <row r="276" s="10" customFormat="1" ht="12.6" customHeight="1" outlineLevel="2"/>
    <row r="277" s="10" customFormat="1" ht="12.6" customHeight="1" outlineLevel="2"/>
    <row r="278" s="10" customFormat="1" ht="12.6" customHeight="1" outlineLevel="2"/>
    <row r="279" s="10" customFormat="1" ht="12.6" customHeight="1" outlineLevel="2"/>
    <row r="280" s="10" customFormat="1" ht="12.6" customHeight="1" outlineLevel="2"/>
    <row r="281" s="10" customFormat="1" ht="12.6" customHeight="1" outlineLevel="2"/>
    <row r="282" s="10" customFormat="1" ht="12.6" customHeight="1" outlineLevel="2"/>
    <row r="283" s="10" customFormat="1" ht="12.6" customHeight="1" outlineLevel="2"/>
    <row r="284" s="10" customFormat="1" ht="12.6" customHeight="1" outlineLevel="2"/>
    <row r="285" s="10" customFormat="1" ht="12.6" customHeight="1" outlineLevel="2"/>
    <row r="286" s="10" customFormat="1" ht="12.6" customHeight="1" outlineLevel="2"/>
    <row r="287" s="10" customFormat="1" ht="12.6" customHeight="1" outlineLevel="2"/>
    <row r="288" s="10" customFormat="1" ht="12.6" customHeight="1" outlineLevel="2"/>
    <row r="289" spans="5:5" s="10" customFormat="1" ht="12.6" customHeight="1" outlineLevel="2"/>
    <row r="290" spans="5:5" s="10" customFormat="1" ht="12.6" customHeight="1" outlineLevel="2"/>
    <row r="291" spans="5:5" s="10" customFormat="1" ht="12.6" customHeight="1" outlineLevel="2"/>
    <row r="292" spans="5:5" s="10" customFormat="1" ht="12.6" customHeight="1" outlineLevel="2"/>
    <row r="293" spans="5:5" s="10" customFormat="1" ht="12.6" customHeight="1" outlineLevel="2"/>
    <row r="294" spans="5:5" s="10" customFormat="1" ht="12.6" customHeight="1" outlineLevel="2"/>
    <row r="295" spans="5:5" s="10" customFormat="1" ht="12.6" customHeight="1" outlineLevel="2"/>
    <row r="296" spans="5:5" s="10" customFormat="1" ht="12.6" customHeight="1" outlineLevel="2"/>
    <row r="297" spans="5:5" s="10" customFormat="1" ht="12.6" customHeight="1" outlineLevel="2"/>
    <row r="298" spans="5:5" s="10" customFormat="1" outlineLevel="2">
      <c r="E298" s="204"/>
    </row>
    <row r="299" spans="5:5" s="10" customFormat="1" outlineLevel="2"/>
    <row r="300" spans="5:5" s="10" customFormat="1" outlineLevel="2"/>
    <row r="301" spans="5:5" s="10" customFormat="1" outlineLevel="2"/>
    <row r="302" spans="5:5" s="10" customFormat="1" outlineLevel="2"/>
    <row r="303" spans="5:5" s="10" customFormat="1" outlineLevel="2"/>
    <row r="304" spans="5:5" s="10" customFormat="1" outlineLevel="2"/>
    <row r="305" s="10" customFormat="1" outlineLevel="2"/>
    <row r="306" s="10" customFormat="1" outlineLevel="2"/>
    <row r="307" s="10" customFormat="1" outlineLevel="2"/>
    <row r="308" s="10" customFormat="1" outlineLevel="2"/>
    <row r="309" s="10" customFormat="1" outlineLevel="2"/>
    <row r="310" s="10" customFormat="1" outlineLevel="2"/>
    <row r="311" s="10" customFormat="1" outlineLevel="2"/>
    <row r="312" s="10" customFormat="1" outlineLevel="2"/>
    <row r="313" s="10" customFormat="1" outlineLevel="2"/>
    <row r="314" s="10" customFormat="1" outlineLevel="2"/>
    <row r="315" s="10" customFormat="1" outlineLevel="2"/>
    <row r="316" s="10" customFormat="1" outlineLevel="2"/>
    <row r="317" s="10" customFormat="1" outlineLevel="2"/>
    <row r="318" s="10" customFormat="1" outlineLevel="2"/>
    <row r="319" s="10" customFormat="1" outlineLevel="2"/>
    <row r="320" outlineLevel="1"/>
  </sheetData>
  <mergeCells count="34">
    <mergeCell ref="A1:XFD1"/>
    <mergeCell ref="A3:XFD3"/>
    <mergeCell ref="A28:XFD28"/>
    <mergeCell ref="A49:XFD49"/>
    <mergeCell ref="A71:XFD71"/>
    <mergeCell ref="A59:D59"/>
    <mergeCell ref="A9:L9"/>
    <mergeCell ref="A182:F182"/>
    <mergeCell ref="A184:H184"/>
    <mergeCell ref="A225:G225"/>
    <mergeCell ref="H254:I254"/>
    <mergeCell ref="A266:F266"/>
    <mergeCell ref="A162:F162"/>
    <mergeCell ref="H162:O162"/>
    <mergeCell ref="A169:F169"/>
    <mergeCell ref="A176:F176"/>
    <mergeCell ref="A158:G158"/>
    <mergeCell ref="B155:D155"/>
    <mergeCell ref="E155:G155"/>
    <mergeCell ref="B156:D156"/>
    <mergeCell ref="E156:G156"/>
    <mergeCell ref="B157:D157"/>
    <mergeCell ref="E157:G157"/>
    <mergeCell ref="A139:E139"/>
    <mergeCell ref="B153:D153"/>
    <mergeCell ref="E153:G153"/>
    <mergeCell ref="B154:D154"/>
    <mergeCell ref="E154:G154"/>
    <mergeCell ref="A152:XFD152"/>
    <mergeCell ref="A38:E38"/>
    <mergeCell ref="A101:E101"/>
    <mergeCell ref="A122:E122"/>
    <mergeCell ref="A116:XFD116"/>
    <mergeCell ref="A77:L77"/>
  </mergeCells>
  <conditionalFormatting sqref="C4">
    <cfRule type="cellIs" dxfId="13" priority="3" operator="lessThan">
      <formula>0</formula>
    </cfRule>
  </conditionalFormatting>
  <conditionalFormatting sqref="A28">
    <cfRule type="cellIs" dxfId="12" priority="4" operator="lessThan">
      <formula>0</formula>
    </cfRule>
  </conditionalFormatting>
  <conditionalFormatting sqref="E72:L72">
    <cfRule type="cellIs" dxfId="11" priority="5" operator="lessThan">
      <formula>0</formula>
    </cfRule>
  </conditionalFormatting>
  <conditionalFormatting sqref="A49">
    <cfRule type="cellIs" dxfId="10" priority="6" operator="lessThan">
      <formula>0</formula>
    </cfRule>
  </conditionalFormatting>
  <conditionalFormatting sqref="D72">
    <cfRule type="cellIs" dxfId="9" priority="7" operator="lessThan">
      <formula>0</formula>
    </cfRule>
  </conditionalFormatting>
  <conditionalFormatting sqref="C72 C117:E117 C135:E135">
    <cfRule type="cellIs" dxfId="8" priority="8" operator="lessThan">
      <formula>0</formula>
    </cfRule>
  </conditionalFormatting>
  <conditionalFormatting sqref="H164:O167">
    <cfRule type="cellIs" dxfId="7" priority="9" operator="lessThan">
      <formula>0</formula>
    </cfRule>
  </conditionalFormatting>
  <conditionalFormatting sqref="H255:I265">
    <cfRule type="cellIs" dxfId="6" priority="10" operator="lessThan">
      <formula>0</formula>
    </cfRule>
  </conditionalFormatting>
  <conditionalFormatting sqref="D4:L4 A3 C50:D50 C97:D97">
    <cfRule type="cellIs" dxfId="5" priority="11" operator="lessThan">
      <formula>0</formula>
    </cfRule>
  </conditionalFormatting>
  <conditionalFormatting sqref="E29 A116">
    <cfRule type="cellIs" dxfId="4" priority="12" operator="lessThan">
      <formula>0</formula>
    </cfRule>
  </conditionalFormatting>
  <conditionalFormatting sqref="A71">
    <cfRule type="cellIs" dxfId="3" priority="13" operator="lessThan">
      <formula>0</formula>
    </cfRule>
  </conditionalFormatting>
  <conditionalFormatting sqref="A152">
    <cfRule type="cellIs" dxfId="2" priority="14" operator="lessThan">
      <formula>0</formula>
    </cfRule>
  </conditionalFormatting>
  <conditionalFormatting sqref="C29:D29">
    <cfRule type="cellIs" dxfId="1" priority="1" operator="lessThan">
      <formula>0</formula>
    </cfRule>
  </conditionalFormatting>
  <pageMargins left="0.7" right="0.7" top="0.75" bottom="0.75" header="0.51180555555555496" footer="0.51180555555555496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1550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NPFs under management</vt:lpstr>
      <vt:lpstr>NPFs under administration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gavrylyuk</cp:lastModifiedBy>
  <cp:revision>3</cp:revision>
  <dcterms:created xsi:type="dcterms:W3CDTF">1996-10-08T23:32:33Z</dcterms:created>
  <dcterms:modified xsi:type="dcterms:W3CDTF">2021-10-25T10:02:41Z</dcterms:modified>
  <dc:language>en-US</dc:language>
</cp:coreProperties>
</file>