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I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0" hidden="1">'Ind+RoR'!$A$22:$C$22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<sst xmlns="http://schemas.openxmlformats.org/spreadsheetml/2006/main" count="319" uniqueCount="124">
  <si>
    <t>http://www.task.ua/</t>
  </si>
  <si>
    <t>http://univer.ua/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</si>
  <si>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</si>
  <si>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</si>
  <si>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</si>
  <si>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</si>
  <si>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</si>
  <si>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</si>
  <si>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</si>
  <si>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</si>
  <si>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Доходність закритих фондів. Сортування за датою досягнення нормативів</t>
  </si>
  <si>
    <t>http://ozoncap.com/</t>
  </si>
  <si>
    <t>Index*</t>
  </si>
  <si>
    <t>Monthly change</t>
  </si>
  <si>
    <t>YTD change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</si>
  <si>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</si>
  <si>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</si>
  <si>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</si>
  <si>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</si>
  <si>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</si>
  <si>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</si>
  <si>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</si>
  <si>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January</t>
  </si>
  <si>
    <t>February</t>
  </si>
  <si>
    <t>YTD 2023</t>
  </si>
  <si>
    <t>DJI (USA)</t>
  </si>
  <si>
    <t>FTSE 100  (UK)</t>
  </si>
  <si>
    <t>NIKKEI 225 (Japan)</t>
  </si>
  <si>
    <t>SHANGHAI SE COMPOSITE (China)</t>
  </si>
  <si>
    <t>WIG20 (Poland)</t>
  </si>
  <si>
    <t>S&amp;P 500 (USA)</t>
  </si>
  <si>
    <t>DAX (Germany)</t>
  </si>
  <si>
    <t>CAC 40 (France)</t>
  </si>
  <si>
    <t>HANG SENG (Hong-Kong)</t>
  </si>
  <si>
    <t>no data</t>
  </si>
  <si>
    <t>Open-Ended CIIs. Ranking by NAV</t>
  </si>
  <si>
    <t>No.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</si>
  <si>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</si>
  <si>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</si>
  <si>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</si>
  <si>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</si>
  <si>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</si>
  <si>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</si>
  <si>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</si>
  <si>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LLC AMC “Univer Menedzhment”</t>
  </si>
  <si>
    <t>LLC AMC "Altus Assets Activitis"</t>
  </si>
  <si>
    <t>LLC AMC "Altus Essets Activitis"</t>
  </si>
  <si>
    <t>LLC AMC "TASK-Invest"</t>
  </si>
  <si>
    <t>LLC AMC “ART-KAPITAL Menedzhment”</t>
  </si>
  <si>
    <t>LLC AMC  "OZON"</t>
  </si>
  <si>
    <t>LLC AMC "IVEKS ESSET MENEDZHMENT"</t>
  </si>
  <si>
    <t>LLC  AMC "Vsesvit"</t>
  </si>
  <si>
    <t>КІNТО-Кlasychnyi</t>
  </si>
  <si>
    <t>UNIVER.UA/Yaroslav Mudryi: Fond Aktsii</t>
  </si>
  <si>
    <t>UNIVER.UA/Мykhailo Hrushevskyi: Fond Derzhavnykh Paperiv</t>
  </si>
  <si>
    <t>Altus – Depozyt</t>
  </si>
  <si>
    <t>Altus – Zbalansovanyi</t>
  </si>
  <si>
    <t>KINTO-Kaznacheiskyi</t>
  </si>
  <si>
    <t>Sofiivskyi</t>
  </si>
  <si>
    <t>UNIVER.UA/Volodymyr Velykyi: Fond Zbalansovanyi</t>
  </si>
  <si>
    <t>КІNTO-Ekviti</t>
  </si>
  <si>
    <t>UNIVER.UA/Taras Shevchenko: Fond Zaoshchadzhen</t>
  </si>
  <si>
    <t>VSI</t>
  </si>
  <si>
    <t>ТАSK Resurs</t>
  </si>
  <si>
    <t>Nadbannia</t>
  </si>
  <si>
    <t>Arhentum</t>
  </si>
  <si>
    <t>Total</t>
  </si>
  <si>
    <t>(*) All funds are diversified unit funds.</t>
  </si>
  <si>
    <t>Others</t>
  </si>
  <si>
    <t>Rate of Return on Investment Certificates</t>
  </si>
  <si>
    <t>Rate of Return of Open-Ended CIIs. Ranking by Date of Reaching Compliance with Standards</t>
  </si>
  <si>
    <t>Fund</t>
  </si>
  <si>
    <t>Registration date</t>
  </si>
  <si>
    <t>Date of reaching compliance with standards</t>
  </si>
  <si>
    <t xml:space="preserve">3 months </t>
  </si>
  <si>
    <t xml:space="preserve">6 months </t>
  </si>
  <si>
    <t>1 year</t>
  </si>
  <si>
    <t xml:space="preserve">1 month 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</si>
  <si>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</si>
  <si>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</si>
  <si>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</si>
  <si>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</si>
  <si>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Аrhentum</t>
  </si>
  <si>
    <t>Average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</si>
  <si>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</si>
  <si>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</si>
  <si>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</si>
  <si>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</si>
  <si>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</si>
  <si>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</si>
  <si>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</si>
  <si>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</si>
  <si>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</si>
  <si>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</si>
  <si>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</si>
  <si>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</si>
  <si>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КINТО-Кlasychnyi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</si>
  <si>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</si>
  <si>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</si>
  <si>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</si>
  <si>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</si>
  <si>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</si>
  <si>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</si>
  <si>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</si>
  <si>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</si>
  <si>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Аurum</t>
  </si>
  <si>
    <t>unit</t>
  </si>
  <si>
    <t>specialized</t>
  </si>
  <si>
    <t>LLC AMC "ОZON"</t>
  </si>
  <si>
    <t>Rate of Return of Interval CIIs. Ranking by Date of Reaching Compliance with Standards</t>
  </si>
  <si>
    <t>Dynamics of Interval CIIs. Ranking by Net Inflow</t>
  </si>
  <si>
    <t>Net inflow/ outflow of capital during month, UAH, k</t>
  </si>
  <si>
    <t>1month*</t>
  </si>
  <si>
    <t>Closed-End CIIs. Ranking by NAV</t>
  </si>
  <si>
    <t>Number of securities in circulation</t>
  </si>
  <si>
    <t>NAV per one security, UAH</t>
  </si>
  <si>
    <t>Security nominal, UAH</t>
  </si>
  <si>
    <t>Іndeks Ukrainskoi Birzhi</t>
  </si>
  <si>
    <t xml:space="preserve"> KINTO-Hold</t>
  </si>
  <si>
    <t>non-diversified</t>
  </si>
  <si>
    <t>special bank met.</t>
  </si>
  <si>
    <t>Dynamics of Closed-End CIIs. Ranking by Net Inflow</t>
  </si>
  <si>
    <t>Number of Securities in Circulation</t>
  </si>
  <si>
    <t>KINTO-Hold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</si>
</sst>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dd/mm/yy;@"/>
    <numFmt numFmtId="190" formatCode="#,##0.00&quot; грн.&quot;;\-#,##0.00&quot; грн.&quot;"/>
    <numFmt numFmtId="191" formatCode="#,##0.00\ &quot;грн.&quot;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57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90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5" xfId="21" applyFont="1" applyFill="1" applyBorder="1" applyAlignment="1">
      <alignment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10" fontId="22" fillId="0" borderId="17" xfId="22" applyNumberFormat="1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9" xfId="21" applyFont="1" applyFill="1" applyBorder="1" applyAlignment="1">
      <alignment vertical="center" wrapText="1"/>
      <protection/>
    </xf>
    <xf numFmtId="10" fontId="22" fillId="0" borderId="20" xfId="22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wrapText="1" shrinkToFit="1"/>
    </xf>
    <xf numFmtId="4" fontId="12" fillId="0" borderId="23" xfId="0" applyNumberFormat="1" applyFont="1" applyFill="1" applyBorder="1" applyAlignment="1">
      <alignment horizontal="right" vertical="center" indent="1"/>
    </xf>
    <xf numFmtId="3" fontId="12" fillId="0" borderId="24" xfId="0" applyNumberFormat="1" applyFont="1" applyFill="1" applyBorder="1" applyAlignment="1">
      <alignment horizontal="right" vertical="center" indent="1"/>
    </xf>
    <xf numFmtId="4" fontId="12" fillId="0" borderId="25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7" xfId="0" applyNumberFormat="1" applyFont="1" applyFill="1" applyBorder="1" applyAlignment="1">
      <alignment horizontal="right" vertical="center" indent="1"/>
    </xf>
    <xf numFmtId="4" fontId="41" fillId="0" borderId="7" xfId="23" applyNumberFormat="1" applyFont="1" applyFill="1" applyBorder="1" applyAlignment="1">
      <alignment horizontal="right" vertical="center" wrapText="1" indent="1"/>
      <protection/>
    </xf>
    <xf numFmtId="3" fontId="41" fillId="0" borderId="7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6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right" vertical="center" indent="1"/>
    </xf>
    <xf numFmtId="0" fontId="11" fillId="0" borderId="27" xfId="0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10" fontId="11" fillId="0" borderId="28" xfId="0" applyNumberFormat="1" applyFont="1" applyBorder="1" applyAlignment="1">
      <alignment horizontal="right" vertical="center" indent="1"/>
    </xf>
    <xf numFmtId="10" fontId="11" fillId="0" borderId="12" xfId="0" applyNumberFormat="1" applyFont="1" applyBorder="1" applyAlignment="1">
      <alignment horizontal="right" vertical="center" indent="1"/>
    </xf>
    <xf numFmtId="0" fontId="11" fillId="0" borderId="29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31" xfId="27" applyNumberFormat="1" applyFont="1" applyFill="1" applyBorder="1" applyAlignment="1">
      <alignment horizontal="right" vertical="center" indent="1"/>
    </xf>
    <xf numFmtId="4" fontId="11" fillId="0" borderId="3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3" xfId="0" applyFont="1" applyFill="1" applyBorder="1" applyAlignment="1">
      <alignment horizontal="left" vertical="center" wrapText="1" shrinkToFit="1"/>
    </xf>
    <xf numFmtId="4" fontId="11" fillId="0" borderId="34" xfId="0" applyNumberFormat="1" applyFont="1" applyFill="1" applyBorder="1" applyAlignment="1">
      <alignment horizontal="right" vertical="center" indent="1"/>
    </xf>
    <xf numFmtId="10" fontId="11" fillId="0" borderId="34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7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5" xfId="22" applyNumberFormat="1" applyFont="1" applyFill="1" applyBorder="1" applyAlignment="1">
      <alignment horizontal="right" vertical="center" indent="1"/>
      <protection/>
    </xf>
    <xf numFmtId="10" fontId="22" fillId="0" borderId="25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6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0" fillId="0" borderId="28" xfId="0" applyNumberFormat="1" applyFont="1" applyBorder="1" applyAlignment="1">
      <alignment horizontal="right" vertical="center" indent="1"/>
    </xf>
    <xf numFmtId="10" fontId="22" fillId="0" borderId="36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0" fontId="41" fillId="0" borderId="38" xfId="22" applyNumberFormat="1" applyFont="1" applyFill="1" applyBorder="1" applyAlignment="1">
      <alignment horizontal="center" vertical="center" wrapText="1"/>
      <protection/>
    </xf>
    <xf numFmtId="10" fontId="41" fillId="0" borderId="38" xfId="22" applyNumberFormat="1" applyFont="1" applyFill="1" applyBorder="1" applyAlignment="1">
      <alignment horizontal="right" vertical="center" wrapText="1" indent="1"/>
      <protection/>
    </xf>
    <xf numFmtId="0" fontId="11" fillId="0" borderId="39" xfId="0" applyFont="1" applyFill="1" applyBorder="1" applyAlignment="1">
      <alignment horizontal="center" vertical="center"/>
    </xf>
    <xf numFmtId="10" fontId="20" fillId="0" borderId="35" xfId="0" applyNumberFormat="1" applyFont="1" applyBorder="1" applyAlignment="1">
      <alignment horizontal="right" vertical="center" indent="1"/>
    </xf>
    <xf numFmtId="10" fontId="11" fillId="0" borderId="40" xfId="0" applyNumberFormat="1" applyFont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22" fillId="0" borderId="41" xfId="22" applyNumberFormat="1" applyFont="1" applyFill="1" applyBorder="1" applyAlignment="1">
      <alignment horizontal="right" vertical="center" wrapText="1" indent="1"/>
      <protection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22" fillId="0" borderId="43" xfId="22" applyNumberFormat="1" applyFont="1" applyFill="1" applyBorder="1" applyAlignment="1">
      <alignment horizontal="right" vertical="center" wrapText="1" indent="1"/>
      <protection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37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22" fillId="0" borderId="2" xfId="21" applyFont="1" applyFill="1" applyBorder="1" applyAlignment="1">
      <alignment vertical="center" wrapText="1"/>
      <protection/>
    </xf>
    <xf numFmtId="0" fontId="22" fillId="0" borderId="47" xfId="21" applyFont="1" applyFill="1" applyBorder="1" applyAlignment="1">
      <alignment vertical="center" wrapText="1"/>
      <protection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2" fillId="0" borderId="51" xfId="20" applyFont="1" applyBorder="1" applyAlignment="1">
      <alignment vertical="center" wrapText="1"/>
      <protection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52" xfId="0" applyFont="1" applyBorder="1" applyAlignment="1">
      <alignment vertical="center"/>
    </xf>
    <xf numFmtId="14" fontId="11" fillId="0" borderId="52" xfId="0" applyNumberFormat="1" applyFont="1" applyBorder="1" applyAlignment="1">
      <alignment horizontal="center" vertical="center"/>
    </xf>
    <xf numFmtId="14" fontId="11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14" fontId="29" fillId="0" borderId="54" xfId="0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2" fillId="0" borderId="55" xfId="21" applyFont="1" applyFill="1" applyBorder="1" applyAlignment="1">
      <alignment vertical="center" wrapText="1"/>
      <protection/>
    </xf>
    <xf numFmtId="0" fontId="41" fillId="0" borderId="55" xfId="21" applyFont="1" applyFill="1" applyBorder="1" applyAlignment="1">
      <alignment vertical="center" wrapText="1"/>
      <protection/>
    </xf>
    <xf numFmtId="0" fontId="0" fillId="0" borderId="53" xfId="0" applyBorder="1" applyAlignment="1">
      <alignment/>
    </xf>
    <xf numFmtId="0" fontId="11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wrapText="1" shrinkToFi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2" fillId="0" borderId="58" xfId="21" applyFont="1" applyFill="1" applyBorder="1" applyAlignment="1">
      <alignment horizontal="left" vertical="center" wrapText="1"/>
      <protection/>
    </xf>
    <xf numFmtId="0" fontId="20" fillId="0" borderId="58" xfId="0" applyFont="1" applyBorder="1" applyAlignment="1">
      <alignment horizontal="left" vertical="center" wrapText="1"/>
    </xf>
    <xf numFmtId="0" fontId="22" fillId="0" borderId="58" xfId="21" applyFont="1" applyFill="1" applyBorder="1" applyAlignment="1">
      <alignment horizontal="left" vertical="center" wrapText="1"/>
      <protection/>
    </xf>
    <xf numFmtId="0" fontId="22" fillId="0" borderId="58" xfId="21" applyFont="1" applyBorder="1" applyAlignment="1">
      <alignment vertical="center" wrapText="1"/>
      <protection/>
    </xf>
    <xf numFmtId="0" fontId="22" fillId="0" borderId="61" xfId="21" applyFont="1" applyBorder="1" applyAlignment="1">
      <alignment vertical="center" wrapText="1"/>
      <protection/>
    </xf>
    <xf numFmtId="0" fontId="12" fillId="0" borderId="62" xfId="0" applyFont="1" applyBorder="1" applyAlignment="1">
      <alignment horizontal="center" vertical="center" wrapText="1"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0" fontId="12" fillId="0" borderId="63" xfId="0" applyFont="1" applyBorder="1" applyAlignment="1">
      <alignment horizontal="center" vertical="center" wrapText="1"/>
    </xf>
    <xf numFmtId="4" fontId="22" fillId="0" borderId="3" xfId="20" applyNumberFormat="1" applyFont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0" fontId="7" fillId="0" borderId="64" xfId="0" applyFont="1" applyBorder="1" applyAlignment="1">
      <alignment horizontal="left" vertical="center"/>
    </xf>
    <xf numFmtId="0" fontId="41" fillId="0" borderId="18" xfId="23" applyFont="1" applyFill="1" applyBorder="1" applyAlignment="1">
      <alignment horizontal="center" vertical="center" wrapText="1"/>
      <protection/>
    </xf>
    <xf numFmtId="0" fontId="41" fillId="0" borderId="65" xfId="23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7" fillId="0" borderId="64" xfId="0" applyFont="1" applyBorder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1" fillId="0" borderId="72" xfId="23" applyFont="1" applyFill="1" applyBorder="1" applyAlignment="1">
      <alignment horizontal="center" vertical="center" wrapText="1"/>
      <protection/>
    </xf>
    <xf numFmtId="0" fontId="41" fillId="0" borderId="15" xfId="23" applyFont="1" applyFill="1" applyBorder="1" applyAlignment="1">
      <alignment horizontal="center" vertical="center" wrapText="1"/>
      <protection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Indexes and Rate of Return 
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-0.02344737846178624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-0.162526342678332</c:v>
                </c:pt>
                <c:pt idx="1">
                  <c:v>-0.04169589751410707</c:v>
                </c:pt>
                <c:pt idx="2">
                  <c:v>-0.19744555846478062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0.025062340607815592</c:v>
                </c:pt>
                <c:pt idx="1">
                  <c:v>0.03814645523920978</c:v>
                </c:pt>
                <c:pt idx="2">
                  <c:v>0.07033029128233027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-0.16734331635117494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0.10157907381666309</c:v>
                </c:pt>
                <c:pt idx="1">
                  <c:v>-0.14535477259646823</c:v>
                </c:pt>
                <c:pt idx="2">
                  <c:v>-0.06141809915540497</c:v>
                </c:pt>
              </c:numCache>
            </c:numRef>
          </c:val>
        </c:ser>
        <c:overlap val="-10"/>
        <c:gapWidth val="40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4621589"/>
        <c:crosses val="autoZero"/>
        <c:auto val="1"/>
        <c:lblOffset val="0"/>
        <c:noMultiLvlLbl val="0"/>
      </c:catAx>
      <c:valAx>
        <c:axId val="54621589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Indexes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'Ind+RoR'!$A$23:$A$38</c:f>
              <c:strCache>
                <c:ptCount val="11"/>
                <c:pt idx="0">
                  <c:v>HANG SENG (Hong-Kong)</c:v>
                </c:pt>
                <c:pt idx="1">
                  <c:v>DJI (USA)</c:v>
                </c:pt>
                <c:pt idx="2">
                  <c:v>UX Index</c:v>
                </c:pt>
                <c:pt idx="3">
                  <c:v>WIG20 (Poland)</c:v>
                </c:pt>
                <c:pt idx="4">
                  <c:v>S&amp;P 500 (USA)</c:v>
                </c:pt>
                <c:pt idx="5">
                  <c:v>PFTS Index</c:v>
                </c:pt>
                <c:pt idx="6">
                  <c:v>NIKKEI 225 (Japan)</c:v>
                </c:pt>
                <c:pt idx="7">
                  <c:v>SHANGHAI SE COMPOSITE (China)</c:v>
                </c:pt>
                <c:pt idx="8">
                  <c:v>FTSE 100  (UK)</c:v>
                </c:pt>
                <c:pt idx="9">
                  <c:v>DAX (Germany)</c:v>
                </c:pt>
                <c:pt idx="10">
                  <c:v>CAC 40 (France)</c:v>
                </c:pt>
              </c:strCache>
            </c:strRef>
          </c:cat>
          <c:val>
            <c:numRef>
              <c:f>'Ind+RoR'!$B$23:$B$33</c:f>
              <c:numCache>
                <c:ptCount val="11"/>
                <c:pt idx="0">
                  <c:v>-0.09414700721031144</c:v>
                </c:pt>
                <c:pt idx="1">
                  <c:v>-0.041933295859536646</c:v>
                </c:pt>
                <c:pt idx="2">
                  <c:v>-0.04169589751410707</c:v>
                </c:pt>
                <c:pt idx="3">
                  <c:v>-0.028550400841109158</c:v>
                </c:pt>
                <c:pt idx="4">
                  <c:v>-0.026112446646715304</c:v>
                </c:pt>
                <c:pt idx="5">
                  <c:v>0</c:v>
                </c:pt>
                <c:pt idx="6">
                  <c:v>0.004334523482358854</c:v>
                </c:pt>
                <c:pt idx="7">
                  <c:v>0.0073533251220179174</c:v>
                </c:pt>
                <c:pt idx="8">
                  <c:v>0.013456515305531491</c:v>
                </c:pt>
                <c:pt idx="9">
                  <c:v>0.01565744133334479</c:v>
                </c:pt>
                <c:pt idx="10">
                  <c:v>0.026193024418207367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'Ind+RoR'!$A$23:$A$38</c:f>
              <c:strCache>
                <c:ptCount val="11"/>
                <c:pt idx="0">
                  <c:v>HANG SENG (Hong-Kong)</c:v>
                </c:pt>
                <c:pt idx="1">
                  <c:v>DJI (USA)</c:v>
                </c:pt>
                <c:pt idx="2">
                  <c:v>UX Index</c:v>
                </c:pt>
                <c:pt idx="3">
                  <c:v>WIG20 (Poland)</c:v>
                </c:pt>
                <c:pt idx="4">
                  <c:v>S&amp;P 500 (USA)</c:v>
                </c:pt>
                <c:pt idx="5">
                  <c:v>PFTS Index</c:v>
                </c:pt>
                <c:pt idx="6">
                  <c:v>NIKKEI 225 (Japan)</c:v>
                </c:pt>
                <c:pt idx="7">
                  <c:v>SHANGHAI SE COMPOSITE (China)</c:v>
                </c:pt>
                <c:pt idx="8">
                  <c:v>FTSE 100  (UK)</c:v>
                </c:pt>
                <c:pt idx="9">
                  <c:v>DAX (Germany)</c:v>
                </c:pt>
                <c:pt idx="10">
                  <c:v>CAC 40 (France)</c:v>
                </c:pt>
              </c:strCache>
            </c:strRef>
          </c:cat>
          <c:val>
            <c:numRef>
              <c:f>'Ind+RoR'!$C$23:$C$33</c:f>
              <c:numCache>
                <c:ptCount val="11"/>
                <c:pt idx="0">
                  <c:v>0.000229002887053964</c:v>
                </c:pt>
                <c:pt idx="1">
                  <c:v>-0.01479911606543527</c:v>
                </c:pt>
                <c:pt idx="2">
                  <c:v>-0.19744555846478062</c:v>
                </c:pt>
                <c:pt idx="3">
                  <c:v>0.031210763332794045</c:v>
                </c:pt>
                <c:pt idx="4">
                  <c:v>0.03402786821200676</c:v>
                </c:pt>
                <c:pt idx="5">
                  <c:v>-0.02344737846178624</c:v>
                </c:pt>
                <c:pt idx="6">
                  <c:v>0.05177566153787194</c:v>
                </c:pt>
                <c:pt idx="7">
                  <c:v>0.06161669784997059</c:v>
                </c:pt>
                <c:pt idx="8">
                  <c:v>0.05697192870390011</c:v>
                </c:pt>
                <c:pt idx="9">
                  <c:v>0.10353292505740264</c:v>
                </c:pt>
                <c:pt idx="10">
                  <c:v>0.12267523046884654</c:v>
                </c:pt>
              </c:numCache>
            </c:numRef>
          </c:val>
        </c:ser>
        <c:overlap val="-20"/>
        <c:gapWidth val="100"/>
        <c:axId val="21832254"/>
        <c:axId val="62272559"/>
      </c:barChart>
      <c:catAx>
        <c:axId val="21832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72559"/>
        <c:crosses val="autoZero"/>
        <c:auto val="0"/>
        <c:lblOffset val="100"/>
        <c:tickLblSkip val="1"/>
        <c:noMultiLvlLbl val="0"/>
      </c:catAx>
      <c:valAx>
        <c:axId val="62272559"/>
        <c:scaling>
          <c:orientation val="minMax"/>
          <c:max val="0.14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225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O_NAV!$B$21:$B$31</c:f>
              <c:strCache>
                <c:ptCount val="11"/>
                <c:pt idx="0">
                  <c:v>Others</c:v>
                </c:pt>
                <c:pt idx="1">
                  <c:v>КІNТО-Кlasychnyi</c:v>
                </c:pt>
                <c:pt idx="2">
                  <c:v>UNIVER.UA/Yaroslav Mudryi: Fond Aktsii</c:v>
                </c:pt>
                <c:pt idx="3">
                  <c:v>UNIVER.UA/Мykhailo Hrushevskyi: Fond Derzhavnykh Paperiv</c:v>
                </c:pt>
                <c:pt idx="4">
                  <c:v>Altus – Depozyt</c:v>
                </c:pt>
                <c:pt idx="5">
                  <c:v>Altus – Zbalansovanyi</c:v>
                </c:pt>
                <c:pt idx="6">
                  <c:v>KINTO-Kaznacheiskyi</c:v>
                </c:pt>
                <c:pt idx="7">
                  <c:v>Sofiivskyi</c:v>
                </c:pt>
                <c:pt idx="8">
                  <c:v>UNIVER.UA/Volodymyr Velykyi: Fond Zbalansovanyi</c:v>
                </c:pt>
                <c:pt idx="9">
                  <c:v>КІNTO-Ekviti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O_NAV!$C$21:$C$31</c:f>
              <c:numCache>
                <c:ptCount val="11"/>
                <c:pt idx="0">
                  <c:v>3490514.130099997</c:v>
                </c:pt>
                <c:pt idx="1">
                  <c:v>21896712.5</c:v>
                </c:pt>
                <c:pt idx="2">
                  <c:v>8950943.22</c:v>
                </c:pt>
                <c:pt idx="3">
                  <c:v>5813810.43</c:v>
                </c:pt>
                <c:pt idx="4">
                  <c:v>5571687.3</c:v>
                </c:pt>
                <c:pt idx="5">
                  <c:v>4262082.22</c:v>
                </c:pt>
                <c:pt idx="6">
                  <c:v>4206691.26</c:v>
                </c:pt>
                <c:pt idx="7">
                  <c:v>3031907.57</c:v>
                </c:pt>
                <c:pt idx="8">
                  <c:v>1614515.54</c:v>
                </c:pt>
                <c:pt idx="9">
                  <c:v>1593587.7</c:v>
                </c:pt>
                <c:pt idx="10">
                  <c:v>1554200.07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O_NAV!$B$21:$B$31</c:f>
              <c:strCache>
                <c:ptCount val="11"/>
                <c:pt idx="0">
                  <c:v>Others</c:v>
                </c:pt>
                <c:pt idx="1">
                  <c:v>КІNТО-Кlasychnyi</c:v>
                </c:pt>
                <c:pt idx="2">
                  <c:v>UNIVER.UA/Yaroslav Mudryi: Fond Aktsii</c:v>
                </c:pt>
                <c:pt idx="3">
                  <c:v>UNIVER.UA/Мykhailo Hrushevskyi: Fond Derzhavnykh Paperiv</c:v>
                </c:pt>
                <c:pt idx="4">
                  <c:v>Altus – Depozyt</c:v>
                </c:pt>
                <c:pt idx="5">
                  <c:v>Altus – Zbalansovanyi</c:v>
                </c:pt>
                <c:pt idx="6">
                  <c:v>KINTO-Kaznacheiskyi</c:v>
                </c:pt>
                <c:pt idx="7">
                  <c:v>Sofiivskyi</c:v>
                </c:pt>
                <c:pt idx="8">
                  <c:v>UNIVER.UA/Volodymyr Velykyi: Fond Zbalansovanyi</c:v>
                </c:pt>
                <c:pt idx="9">
                  <c:v>КІNTO-Ekviti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O_NAV!$D$21:$D$31</c:f>
              <c:numCache>
                <c:ptCount val="11"/>
                <c:pt idx="0">
                  <c:v>0.056310738213010934</c:v>
                </c:pt>
                <c:pt idx="1">
                  <c:v>0.3532488336546973</c:v>
                </c:pt>
                <c:pt idx="2">
                  <c:v>0.14440114024305797</c:v>
                </c:pt>
                <c:pt idx="3">
                  <c:v>0.09379132842370808</c:v>
                </c:pt>
                <c:pt idx="4">
                  <c:v>0.0898852757103921</c:v>
                </c:pt>
                <c:pt idx="5">
                  <c:v>0.06875806462524559</c:v>
                </c:pt>
                <c:pt idx="6">
                  <c:v>0.06786446966138907</c:v>
                </c:pt>
                <c:pt idx="7">
                  <c:v>0.04891226538464837</c:v>
                </c:pt>
                <c:pt idx="8">
                  <c:v>0.026046180741624285</c:v>
                </c:pt>
                <c:pt idx="9">
                  <c:v>0.02570856224885227</c:v>
                </c:pt>
                <c:pt idx="10">
                  <c:v>0.025073141093374125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69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UNIVER.UA/Мykhailo Hrushevskyi: Fond Derzhavnykh Paperiv</c:v>
                </c:pt>
                <c:pt idx="1">
                  <c:v>UNIVER.UA/Taras Shevchenko: Fond Zaoshchadzhen</c:v>
                </c:pt>
                <c:pt idx="2">
                  <c:v>UNIVER.UA/Volodymyr Velykyi: Fond Zbalansovanyi</c:v>
                </c:pt>
                <c:pt idx="3">
                  <c:v>Sofiivskyi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Аrhentum</c:v>
                </c:pt>
                <c:pt idx="7">
                  <c:v>КІNTO-Ekviti</c:v>
                </c:pt>
                <c:pt idx="8">
                  <c:v>КІNТО-Кlasychnyi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'O_Dynamics NAV'!$C$57:$C$67</c:f>
              <c:numCache>
                <c:ptCount val="11"/>
                <c:pt idx="0">
                  <c:v>1376.7581099999993</c:v>
                </c:pt>
                <c:pt idx="1">
                  <c:v>212.09409000000008</c:v>
                </c:pt>
                <c:pt idx="2">
                  <c:v>194.89446999999996</c:v>
                </c:pt>
                <c:pt idx="3">
                  <c:v>45.68531000000006</c:v>
                </c:pt>
                <c:pt idx="4">
                  <c:v>30.078969999999742</c:v>
                </c:pt>
                <c:pt idx="5">
                  <c:v>-97.39567999999993</c:v>
                </c:pt>
                <c:pt idx="6">
                  <c:v>-295.45487000000105</c:v>
                </c:pt>
                <c:pt idx="7">
                  <c:v>-140.1392400000002</c:v>
                </c:pt>
                <c:pt idx="8">
                  <c:v>-681.7690099999998</c:v>
                </c:pt>
                <c:pt idx="9">
                  <c:v>-859.4004700000002</c:v>
                </c:pt>
                <c:pt idx="10">
                  <c:v>29.813590000000204</c:v>
                </c:pt>
              </c:numCache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UNIVER.UA/Мykhailo Hrushevskyi: Fond Derzhavnykh Paperiv</c:v>
                </c:pt>
                <c:pt idx="1">
                  <c:v>UNIVER.UA/Taras Shevchenko: Fond Zaoshchadzhen</c:v>
                </c:pt>
                <c:pt idx="2">
                  <c:v>UNIVER.UA/Volodymyr Velykyi: Fond Zbalansovanyi</c:v>
                </c:pt>
                <c:pt idx="3">
                  <c:v>Sofiivskyi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Аrhentum</c:v>
                </c:pt>
                <c:pt idx="7">
                  <c:v>КІNTO-Ekviti</c:v>
                </c:pt>
                <c:pt idx="8">
                  <c:v>КІNТО-Кlasychnyi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'O_Dynamics NAV'!$E$57:$E$67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-46.82288568713866</c:v>
                </c:pt>
                <c:pt idx="8">
                  <c:v>-637.5962891904442</c:v>
                </c:pt>
                <c:pt idx="9">
                  <c:v>-854.6820852129865</c:v>
                </c:pt>
                <c:pt idx="10">
                  <c:v>0</c:v>
                </c:pt>
              </c:numCache>
            </c:numRef>
          </c:val>
        </c:ser>
        <c:overlap val="-30"/>
        <c:axId val="23582120"/>
        <c:axId val="10912489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>
                <c:ptCount val="10"/>
                <c:pt idx="0">
                  <c:v>UNIVER.UA/Мykhailo Hrushevskyi: Fond Derzhavnykh Paperiv</c:v>
                </c:pt>
                <c:pt idx="1">
                  <c:v>UNIVER.UA/Taras Shevchenko: Fond Zaoshchadzhen</c:v>
                </c:pt>
                <c:pt idx="2">
                  <c:v>UNIVER.UA/Volodymyr Velykyi: Fond Zbalansovanyi</c:v>
                </c:pt>
                <c:pt idx="3">
                  <c:v>Sofiivskyi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Аrhentum</c:v>
                </c:pt>
                <c:pt idx="7">
                  <c:v>КІNTO-Ekviti</c:v>
                </c:pt>
                <c:pt idx="8">
                  <c:v>КІNТО-Кlasychnyi</c:v>
                </c:pt>
                <c:pt idx="9">
                  <c:v>VSI</c:v>
                </c:pt>
              </c:strCache>
            </c:strRef>
          </c:cat>
          <c:val>
            <c:numRef>
              <c:f>'O_Dynamics NAV'!$D$57:$D$66</c:f>
              <c:numCache>
                <c:ptCount val="10"/>
                <c:pt idx="0">
                  <c:v>0.31028665219796175</c:v>
                </c:pt>
                <c:pt idx="1">
                  <c:v>0.158030806181193</c:v>
                </c:pt>
                <c:pt idx="2">
                  <c:v>0.13728626188958998</c:v>
                </c:pt>
                <c:pt idx="3">
                  <c:v>0.015298697157257162</c:v>
                </c:pt>
                <c:pt idx="4">
                  <c:v>0.005427841198585708</c:v>
                </c:pt>
                <c:pt idx="5">
                  <c:v>-0.05759706520592765</c:v>
                </c:pt>
                <c:pt idx="6">
                  <c:v>-0.013313475203841752</c:v>
                </c:pt>
                <c:pt idx="7">
                  <c:v>-0.03223940754073576</c:v>
                </c:pt>
                <c:pt idx="8">
                  <c:v>-0.07077643281782121</c:v>
                </c:pt>
                <c:pt idx="9">
                  <c:v>-0.3994948080857557</c:v>
                </c:pt>
              </c:numCache>
            </c:numRef>
          </c:val>
          <c:smooth val="0"/>
        </c:ser>
        <c:axId val="31103538"/>
        <c:axId val="11496387"/>
      </c:lineChart>
      <c:catAx>
        <c:axId val="23582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0912489"/>
        <c:crosses val="autoZero"/>
        <c:auto val="0"/>
        <c:lblOffset val="40"/>
        <c:noMultiLvlLbl val="0"/>
      </c:catAx>
      <c:valAx>
        <c:axId val="10912489"/>
        <c:scaling>
          <c:orientation val="minMax"/>
          <c:max val="1500"/>
          <c:min val="-1000"/>
        </c:scaling>
        <c:axPos val="l"/>
        <c:delete val="0"/>
        <c:numFmt formatCode="#,##0" sourceLinked="0"/>
        <c:majorTickMark val="in"/>
        <c:minorTickMark val="none"/>
        <c:tickLblPos val="nextTo"/>
        <c:crossAx val="23582120"/>
        <c:crossesAt val="1"/>
        <c:crossBetween val="between"/>
        <c:dispUnits/>
      </c:valAx>
      <c:catAx>
        <c:axId val="31103538"/>
        <c:scaling>
          <c:orientation val="minMax"/>
        </c:scaling>
        <c:axPos val="b"/>
        <c:delete val="1"/>
        <c:majorTickMark val="in"/>
        <c:minorTickMark val="none"/>
        <c:tickLblPos val="nextTo"/>
        <c:crossAx val="11496387"/>
        <c:crosses val="autoZero"/>
        <c:auto val="0"/>
        <c:lblOffset val="100"/>
        <c:noMultiLvlLbl val="0"/>
      </c:catAx>
      <c:valAx>
        <c:axId val="1149638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11035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 of Return:  Open-Ended CIIs, Bank Deposits, and Indexes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1"/>
          <c:h val="0.8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(RoR)'!$A$2:$A$22</c:f>
              <c:strCache>
                <c:ptCount val="21"/>
                <c:pt idx="0">
                  <c:v>КІNTO-Ekviti</c:v>
                </c:pt>
                <c:pt idx="1">
                  <c:v>KINTO-Kaznacheiskyi</c:v>
                </c:pt>
                <c:pt idx="2">
                  <c:v>КINТО-Кlasychnyi</c:v>
                </c:pt>
                <c:pt idx="3">
                  <c:v>UNIVER.UA/Yaroslav Mudryi: Fond Aktsii</c:v>
                </c:pt>
                <c:pt idx="4">
                  <c:v>VSI</c:v>
                </c:pt>
                <c:pt idx="5">
                  <c:v>Аrhentum</c:v>
                </c:pt>
                <c:pt idx="6">
                  <c:v>Nadbannia</c:v>
                </c:pt>
                <c:pt idx="7">
                  <c:v>ТАSK Resurs</c:v>
                </c:pt>
                <c:pt idx="8">
                  <c:v>Altus – Depozyt</c:v>
                </c:pt>
                <c:pt idx="9">
                  <c:v>Altus – Zbalansovanyi</c:v>
                </c:pt>
                <c:pt idx="10">
                  <c:v>Sofiivskyi</c:v>
                </c:pt>
                <c:pt idx="11">
                  <c:v>UNIVER.UA/Volodymyr Velykyi: Fond Zbalansovanyi</c:v>
                </c:pt>
                <c:pt idx="12">
                  <c:v>UNIVER.UA/Taras Shevchenko: Fond Zaoshchadzhen</c:v>
                </c:pt>
                <c:pt idx="13">
                  <c:v>UNIVER.UA/Мykhailo Hrushevskyi: Fond Derzhavnykh Paperiv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'O_Diagram (RoR)'!$B$2:$B$22</c:f>
              <c:numCache>
                <c:ptCount val="21"/>
                <c:pt idx="0">
                  <c:v>-0.05759715134230903</c:v>
                </c:pt>
                <c:pt idx="1">
                  <c:v>-0.021726462432962834</c:v>
                </c:pt>
                <c:pt idx="2">
                  <c:v>-0.013313530810302732</c:v>
                </c:pt>
                <c:pt idx="3">
                  <c:v>-0.005087063179790685</c:v>
                </c:pt>
                <c:pt idx="4">
                  <c:v>-0.002978022291328264</c:v>
                </c:pt>
                <c:pt idx="5">
                  <c:v>-0.0008192795381759543</c:v>
                </c:pt>
                <c:pt idx="6">
                  <c:v>0.0009548883733125901</c:v>
                </c:pt>
                <c:pt idx="7">
                  <c:v>0.0018002808448003282</c:v>
                </c:pt>
                <c:pt idx="8">
                  <c:v>0.005428241816299861</c:v>
                </c:pt>
                <c:pt idx="9">
                  <c:v>0.006486002253800693</c:v>
                </c:pt>
                <c:pt idx="10">
                  <c:v>0.0152987074993165</c:v>
                </c:pt>
                <c:pt idx="11">
                  <c:v>0.13728628145189115</c:v>
                </c:pt>
                <c:pt idx="12">
                  <c:v>0.1580308213111139</c:v>
                </c:pt>
                <c:pt idx="13">
                  <c:v>0.3102866593932714</c:v>
                </c:pt>
                <c:pt idx="14">
                  <c:v>0.03814645523920978</c:v>
                </c:pt>
                <c:pt idx="15">
                  <c:v>-0.04169589751410707</c:v>
                </c:pt>
                <c:pt idx="16">
                  <c:v>0</c:v>
                </c:pt>
                <c:pt idx="17">
                  <c:v>-0.03172077093673409</c:v>
                </c:pt>
                <c:pt idx="18">
                  <c:v>7.671232876704792E-06</c:v>
                </c:pt>
                <c:pt idx="19">
                  <c:v>0.013041095890410961</c:v>
                </c:pt>
                <c:pt idx="20">
                  <c:v>-0.05966981330393628</c:v>
                </c:pt>
              </c:numCache>
            </c:numRef>
          </c:val>
        </c:ser>
        <c:gapWidth val="60"/>
        <c:axId val="36358620"/>
        <c:axId val="58792125"/>
      </c:barChart>
      <c:catAx>
        <c:axId val="36358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2125"/>
        <c:crosses val="autoZero"/>
        <c:auto val="0"/>
        <c:lblOffset val="0"/>
        <c:tickLblSkip val="1"/>
        <c:noMultiLvlLbl val="0"/>
      </c:catAx>
      <c:valAx>
        <c:axId val="58792125"/>
        <c:scaling>
          <c:orientation val="minMax"/>
          <c:max val="0.3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5862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NAV'!$C$32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NAV'!$B$33:$B$33</c:f>
              <c:strCache>
                <c:ptCount val="1"/>
                <c:pt idx="0">
                  <c:v>Аurum</c:v>
                </c:pt>
              </c:strCache>
            </c:strRef>
          </c:cat>
          <c:val>
            <c:numRef>
              <c:f>'І_Dynamics NAV'!$C$33:$C$33</c:f>
              <c:numCache>
                <c:ptCount val="1"/>
                <c:pt idx="0">
                  <c:v>-66.04683000000003</c:v>
                </c:pt>
              </c:numCache>
            </c:numRef>
          </c:val>
        </c:ser>
        <c:ser>
          <c:idx val="0"/>
          <c:order val="1"/>
          <c:tx>
            <c:strRef>
              <c:f>'І_Dynamics NAV'!$E$32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NAV'!$B$33:$B$33</c:f>
              <c:strCache>
                <c:ptCount val="1"/>
                <c:pt idx="0">
                  <c:v>Аurum</c:v>
                </c:pt>
              </c:strCache>
            </c:strRef>
          </c:cat>
          <c:val>
            <c:numRef>
              <c:f>'І_Dynamics NAV'!$E$33:$E$33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9367078"/>
        <c:axId val="64541655"/>
      </c:barChart>
      <c:lineChart>
        <c:grouping val="standard"/>
        <c:varyColors val="0"/>
        <c:ser>
          <c:idx val="2"/>
          <c:order val="2"/>
          <c:tx>
            <c:strRef>
              <c:f>'І_Dynamics NAV'!$D$32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NAV'!$D$33:$D$33</c:f>
              <c:numCache>
                <c:ptCount val="1"/>
                <c:pt idx="0">
                  <c:v>-0.16734309799094027</c:v>
                </c:pt>
              </c:numCache>
            </c:numRef>
          </c:val>
          <c:smooth val="0"/>
        </c:ser>
        <c:axId val="44003984"/>
        <c:axId val="60491537"/>
      </c:lineChart>
      <c:catAx>
        <c:axId val="59367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4541655"/>
        <c:crosses val="autoZero"/>
        <c:auto val="0"/>
        <c:lblOffset val="100"/>
        <c:noMultiLvlLbl val="0"/>
      </c:catAx>
      <c:valAx>
        <c:axId val="64541655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367078"/>
        <c:crossesAt val="1"/>
        <c:crossBetween val="between"/>
        <c:dispUnits/>
      </c:valAx>
      <c:catAx>
        <c:axId val="44003984"/>
        <c:scaling>
          <c:orientation val="minMax"/>
        </c:scaling>
        <c:axPos val="b"/>
        <c:delete val="1"/>
        <c:majorTickMark val="in"/>
        <c:minorTickMark val="none"/>
        <c:tickLblPos val="nextTo"/>
        <c:crossAx val="60491537"/>
        <c:crosses val="autoZero"/>
        <c:auto val="0"/>
        <c:lblOffset val="100"/>
        <c:noMultiLvlLbl val="0"/>
      </c:catAx>
      <c:valAx>
        <c:axId val="6049153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003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Interval CIIs,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5"/>
          <c:w val="0.964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Аurum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-0.16734331635117494</c:v>
                </c:pt>
                <c:pt idx="1">
                  <c:v>-0.16734331635117494</c:v>
                </c:pt>
                <c:pt idx="2">
                  <c:v>-0.04169589751410707</c:v>
                </c:pt>
                <c:pt idx="3">
                  <c:v>0</c:v>
                </c:pt>
                <c:pt idx="4">
                  <c:v>-0.03172077093673409</c:v>
                </c:pt>
                <c:pt idx="5">
                  <c:v>7.671232876704792E-06</c:v>
                </c:pt>
                <c:pt idx="6">
                  <c:v>0.013041095890410961</c:v>
                </c:pt>
                <c:pt idx="7">
                  <c:v>-0.05966981330393628</c:v>
                </c:pt>
              </c:numCache>
            </c:numRef>
          </c:val>
        </c:ser>
        <c:gapWidth val="60"/>
        <c:axId val="7552922"/>
        <c:axId val="867435"/>
      </c:barChart>
      <c:catAx>
        <c:axId val="755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435"/>
        <c:crosses val="autoZero"/>
        <c:auto val="0"/>
        <c:lblOffset val="100"/>
        <c:tickLblSkip val="1"/>
        <c:noMultiLvlLbl val="0"/>
      </c:catAx>
      <c:valAx>
        <c:axId val="867435"/>
        <c:scaling>
          <c:orientation val="minMax"/>
          <c:max val="0.0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5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25"/>
          <c:w val="1"/>
          <c:h val="0.6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ptCount val="2"/>
                <c:pt idx="0">
                  <c:v>-207.12281000000004</c:v>
                </c:pt>
                <c:pt idx="1">
                  <c:v>-770.5661699999999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7806916"/>
        <c:axId val="3153381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NAV'!$D$35:$D$36</c:f>
              <c:numCache>
                <c:ptCount val="2"/>
                <c:pt idx="0">
                  <c:v>-0.062356052522484134</c:v>
                </c:pt>
                <c:pt idx="1">
                  <c:v>-0.22835246432731054</c:v>
                </c:pt>
              </c:numCache>
            </c:numRef>
          </c:val>
          <c:smooth val="0"/>
        </c:ser>
        <c:axId val="28380430"/>
        <c:axId val="54097279"/>
      </c:lineChart>
      <c:catAx>
        <c:axId val="78069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53381"/>
        <c:crosses val="autoZero"/>
        <c:auto val="0"/>
        <c:lblOffset val="100"/>
        <c:noMultiLvlLbl val="0"/>
      </c:catAx>
      <c:valAx>
        <c:axId val="31533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806916"/>
        <c:crossesAt val="1"/>
        <c:crossBetween val="between"/>
        <c:dispUnits/>
      </c:valAx>
      <c:catAx>
        <c:axId val="28380430"/>
        <c:scaling>
          <c:orientation val="minMax"/>
        </c:scaling>
        <c:axPos val="b"/>
        <c:delete val="1"/>
        <c:majorTickMark val="in"/>
        <c:minorTickMark val="none"/>
        <c:tickLblPos val="nextTo"/>
        <c:crossAx val="54097279"/>
        <c:crosses val="autoZero"/>
        <c:auto val="0"/>
        <c:lblOffset val="100"/>
        <c:noMultiLvlLbl val="0"/>
      </c:catAx>
      <c:valAx>
        <c:axId val="5409727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3804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Closed-End CIIs,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KINTO-Hold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ptCount val="9"/>
                <c:pt idx="0">
                  <c:v>-0.22835090728360652</c:v>
                </c:pt>
                <c:pt idx="1">
                  <c:v>-0.06235863790932994</c:v>
                </c:pt>
                <c:pt idx="2">
                  <c:v>-0.14535477259646823</c:v>
                </c:pt>
                <c:pt idx="3">
                  <c:v>-0.04169589751410707</c:v>
                </c:pt>
                <c:pt idx="4">
                  <c:v>0</c:v>
                </c:pt>
                <c:pt idx="5">
                  <c:v>-0.03172077093673409</c:v>
                </c:pt>
                <c:pt idx="6">
                  <c:v>7.671232876704792E-06</c:v>
                </c:pt>
                <c:pt idx="7">
                  <c:v>0.013041095890410961</c:v>
                </c:pt>
                <c:pt idx="8">
                  <c:v>-0.05966981330393628</c:v>
                </c:pt>
              </c:numCache>
            </c:numRef>
          </c:val>
        </c:ser>
        <c:gapWidth val="60"/>
        <c:axId val="17113464"/>
        <c:axId val="19803449"/>
      </c:barChart>
      <c:catAx>
        <c:axId val="1711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03449"/>
        <c:crosses val="autoZero"/>
        <c:auto val="0"/>
        <c:lblOffset val="100"/>
        <c:tickLblSkip val="1"/>
        <c:noMultiLvlLbl val="0"/>
      </c:catAx>
      <c:valAx>
        <c:axId val="19803449"/>
        <c:scaling>
          <c:orientation val="minMax"/>
          <c:max val="0.02"/>
          <c:min val="-0.2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134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31</xdr:row>
      <xdr:rowOff>95250</xdr:rowOff>
    </xdr:from>
    <xdr:to>
      <xdr:col>4</xdr:col>
      <xdr:colOff>609600</xdr:colOff>
      <xdr:row>55</xdr:row>
      <xdr:rowOff>95250</xdr:rowOff>
    </xdr:to>
    <xdr:graphicFrame>
      <xdr:nvGraphicFramePr>
        <xdr:cNvPr id="1" name="Chart 2"/>
        <xdr:cNvGraphicFramePr/>
      </xdr:nvGraphicFramePr>
      <xdr:xfrm>
        <a:off x="304800" y="59531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38100</xdr:rowOff>
    </xdr:from>
    <xdr:to>
      <xdr:col>7</xdr:col>
      <xdr:colOff>19050</xdr:colOff>
      <xdr:row>47</xdr:row>
      <xdr:rowOff>104775</xdr:rowOff>
    </xdr:to>
    <xdr:graphicFrame>
      <xdr:nvGraphicFramePr>
        <xdr:cNvPr id="1" name="Chart 7"/>
        <xdr:cNvGraphicFramePr/>
      </xdr:nvGraphicFramePr>
      <xdr:xfrm>
        <a:off x="47625" y="4448175"/>
        <a:ext cx="14411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114300</xdr:rowOff>
    </xdr:from>
    <xdr:to>
      <xdr:col>9</xdr:col>
      <xdr:colOff>466725</xdr:colOff>
      <xdr:row>26</xdr:row>
      <xdr:rowOff>95250</xdr:rowOff>
    </xdr:to>
    <xdr:graphicFrame>
      <xdr:nvGraphicFramePr>
        <xdr:cNvPr id="1" name="Chart 8"/>
        <xdr:cNvGraphicFramePr/>
      </xdr:nvGraphicFramePr>
      <xdr:xfrm>
        <a:off x="142875" y="2038350"/>
        <a:ext cx="15316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1" t="s">
        <v>15</v>
      </c>
      <c r="B1" s="151"/>
      <c r="C1" s="151"/>
      <c r="D1" s="60"/>
      <c r="E1" s="60"/>
      <c r="F1" s="60"/>
    </row>
    <row r="2" spans="1:9" ht="30.75" thickBot="1">
      <c r="A2" s="152" t="s">
        <v>16</v>
      </c>
      <c r="B2" s="152" t="s">
        <v>17</v>
      </c>
      <c r="C2" s="152" t="s">
        <v>18</v>
      </c>
      <c r="D2" s="148" t="s">
        <v>19</v>
      </c>
      <c r="E2" s="148" t="s">
        <v>20</v>
      </c>
      <c r="F2" s="148" t="s">
        <v>21</v>
      </c>
      <c r="G2" s="2"/>
      <c r="I2" s="1"/>
    </row>
    <row r="3" spans="1:12" ht="14.25">
      <c r="A3" s="73" t="s">
        <v>22</v>
      </c>
      <c r="B3" s="74">
        <v>-0.02344737846178624</v>
      </c>
      <c r="C3" s="74">
        <v>-0.162526342678332</v>
      </c>
      <c r="D3" s="74">
        <v>0.025062340607815592</v>
      </c>
      <c r="E3" s="74" t="s">
        <v>34</v>
      </c>
      <c r="F3" s="74">
        <v>0.10157907381666309</v>
      </c>
      <c r="G3" s="48"/>
      <c r="H3" s="48"/>
      <c r="I3" s="2"/>
      <c r="J3" s="2"/>
      <c r="K3" s="2"/>
      <c r="L3" s="2"/>
    </row>
    <row r="4" spans="1:12" ht="14.25">
      <c r="A4" s="73" t="s">
        <v>23</v>
      </c>
      <c r="B4" s="74">
        <v>0</v>
      </c>
      <c r="C4" s="74">
        <v>-0.04169589751410707</v>
      </c>
      <c r="D4" s="74">
        <v>0.03814645523920978</v>
      </c>
      <c r="E4" s="74">
        <v>-0.16734331635117494</v>
      </c>
      <c r="F4" s="74">
        <v>-0.14535477259646823</v>
      </c>
      <c r="G4" s="48"/>
      <c r="H4" s="48"/>
      <c r="I4" s="2"/>
      <c r="J4" s="2"/>
      <c r="K4" s="2"/>
      <c r="L4" s="2"/>
    </row>
    <row r="5" spans="1:12" ht="15" thickBot="1">
      <c r="A5" s="63" t="s">
        <v>24</v>
      </c>
      <c r="B5" s="65">
        <v>-0.02344737846178624</v>
      </c>
      <c r="C5" s="65">
        <v>-0.19744555846478062</v>
      </c>
      <c r="D5" s="65">
        <v>0.07033029128233027</v>
      </c>
      <c r="E5" s="65" t="s">
        <v>34</v>
      </c>
      <c r="F5" s="65">
        <v>-0.06141809915540497</v>
      </c>
      <c r="G5" s="48"/>
      <c r="H5" s="48"/>
      <c r="I5" s="2"/>
      <c r="J5" s="2"/>
      <c r="K5" s="2"/>
      <c r="L5" s="2"/>
    </row>
    <row r="6" spans="1:14" ht="14.25">
      <c r="A6" s="58"/>
      <c r="B6" s="57"/>
      <c r="C6" s="57"/>
      <c r="D6" s="59"/>
      <c r="E6" s="59"/>
      <c r="F6" s="59"/>
      <c r="G6" s="10"/>
      <c r="J6" s="2"/>
      <c r="K6" s="2"/>
      <c r="L6" s="2"/>
      <c r="M6" s="2"/>
      <c r="N6" s="2"/>
    </row>
    <row r="7" spans="1:14" ht="14.25">
      <c r="A7" s="58"/>
      <c r="B7" s="59"/>
      <c r="C7" s="59"/>
      <c r="D7" s="59"/>
      <c r="E7" s="59"/>
      <c r="F7" s="59"/>
      <c r="J7" s="4"/>
      <c r="K7" s="4"/>
      <c r="L7" s="4"/>
      <c r="M7" s="4"/>
      <c r="N7" s="4"/>
    </row>
    <row r="8" spans="1:6" ht="14.25">
      <c r="A8" s="58"/>
      <c r="B8" s="59"/>
      <c r="C8" s="59"/>
      <c r="D8" s="59"/>
      <c r="E8" s="59"/>
      <c r="F8" s="59"/>
    </row>
    <row r="9" spans="1:6" ht="14.25">
      <c r="A9" s="58"/>
      <c r="B9" s="59"/>
      <c r="C9" s="59"/>
      <c r="D9" s="59"/>
      <c r="E9" s="59"/>
      <c r="F9" s="59"/>
    </row>
    <row r="10" spans="1:14" ht="14.25">
      <c r="A10" s="58"/>
      <c r="B10" s="59"/>
      <c r="C10" s="59"/>
      <c r="D10" s="59"/>
      <c r="E10" s="59"/>
      <c r="F10" s="59"/>
      <c r="N10" s="10"/>
    </row>
    <row r="11" spans="1:6" ht="14.25">
      <c r="A11" s="58"/>
      <c r="B11" s="59"/>
      <c r="C11" s="59"/>
      <c r="D11" s="59"/>
      <c r="E11" s="59"/>
      <c r="F11" s="59"/>
    </row>
    <row r="12" spans="1:6" ht="14.25">
      <c r="A12" s="58"/>
      <c r="B12" s="59"/>
      <c r="C12" s="59"/>
      <c r="D12" s="59"/>
      <c r="E12" s="59"/>
      <c r="F12" s="59"/>
    </row>
    <row r="13" spans="1:6" ht="14.25">
      <c r="A13" s="58"/>
      <c r="B13" s="59"/>
      <c r="C13" s="59"/>
      <c r="D13" s="59"/>
      <c r="E13" s="59"/>
      <c r="F13" s="59"/>
    </row>
    <row r="14" spans="1:6" ht="14.25">
      <c r="A14" s="58"/>
      <c r="B14" s="59"/>
      <c r="C14" s="59"/>
      <c r="D14" s="59"/>
      <c r="E14" s="59"/>
      <c r="F14" s="59"/>
    </row>
    <row r="15" spans="1:6" ht="14.25">
      <c r="A15" s="58"/>
      <c r="B15" s="59"/>
      <c r="C15" s="59"/>
      <c r="D15" s="59"/>
      <c r="E15" s="59"/>
      <c r="F15" s="59"/>
    </row>
    <row r="16" spans="1:6" ht="14.25">
      <c r="A16" s="58"/>
      <c r="B16" s="59"/>
      <c r="C16" s="59"/>
      <c r="D16" s="59"/>
      <c r="E16" s="59"/>
      <c r="F16" s="59"/>
    </row>
    <row r="17" spans="1:6" ht="14.25">
      <c r="A17" s="58"/>
      <c r="B17" s="59"/>
      <c r="C17" s="59"/>
      <c r="D17" s="59"/>
      <c r="E17" s="59"/>
      <c r="F17" s="59"/>
    </row>
    <row r="18" spans="1:6" ht="14.25">
      <c r="A18" s="58"/>
      <c r="B18" s="59"/>
      <c r="C18" s="59"/>
      <c r="D18" s="59"/>
      <c r="E18" s="59"/>
      <c r="F18" s="59"/>
    </row>
    <row r="19" spans="1:6" ht="14.25">
      <c r="A19" s="58"/>
      <c r="B19" s="59"/>
      <c r="C19" s="59"/>
      <c r="D19" s="59"/>
      <c r="E19" s="59"/>
      <c r="F19" s="59"/>
    </row>
    <row r="20" spans="1:6" ht="14.25">
      <c r="A20" s="58"/>
      <c r="B20" s="59"/>
      <c r="C20" s="59"/>
      <c r="D20" s="59"/>
      <c r="E20" s="59"/>
      <c r="F20" s="59"/>
    </row>
    <row r="21" spans="1:6" ht="15" thickBot="1">
      <c r="A21" s="58"/>
      <c r="B21" s="59"/>
      <c r="C21" s="59"/>
      <c r="D21" s="59"/>
      <c r="E21" s="59"/>
      <c r="F21" s="59"/>
    </row>
    <row r="22" spans="1:6" ht="15.75" thickBot="1">
      <c r="A22" s="148" t="s">
        <v>12</v>
      </c>
      <c r="B22" s="149" t="s">
        <v>13</v>
      </c>
      <c r="C22" s="150" t="s">
        <v>14</v>
      </c>
      <c r="D22" s="62"/>
      <c r="E22" s="59"/>
      <c r="F22" s="59"/>
    </row>
    <row r="23" spans="1:6" ht="14.25">
      <c r="A23" s="22" t="s">
        <v>33</v>
      </c>
      <c r="B23" s="23">
        <v>-0.09414700721031144</v>
      </c>
      <c r="C23" s="54">
        <v>0.000229002887053964</v>
      </c>
      <c r="D23" s="62"/>
      <c r="E23" s="59"/>
      <c r="F23" s="59"/>
    </row>
    <row r="24" spans="1:6" ht="14.25">
      <c r="A24" s="22" t="s">
        <v>25</v>
      </c>
      <c r="B24" s="23">
        <v>-0.041933295859536646</v>
      </c>
      <c r="C24" s="54">
        <v>-0.01479911606543527</v>
      </c>
      <c r="D24" s="62"/>
      <c r="E24" s="59"/>
      <c r="F24" s="59"/>
    </row>
    <row r="25" spans="1:6" ht="14.25">
      <c r="A25" s="22" t="s">
        <v>18</v>
      </c>
      <c r="B25" s="23">
        <v>-0.04169589751410707</v>
      </c>
      <c r="C25" s="54">
        <v>-0.19744555846478062</v>
      </c>
      <c r="D25" s="62"/>
      <c r="E25" s="59"/>
      <c r="F25" s="59"/>
    </row>
    <row r="26" spans="1:6" ht="14.25">
      <c r="A26" s="22" t="s">
        <v>29</v>
      </c>
      <c r="B26" s="23">
        <v>-0.028550400841109158</v>
      </c>
      <c r="C26" s="54">
        <v>0.031210763332794045</v>
      </c>
      <c r="D26" s="62"/>
      <c r="E26" s="59"/>
      <c r="F26" s="59"/>
    </row>
    <row r="27" spans="1:6" ht="14.25">
      <c r="A27" s="22" t="s">
        <v>30</v>
      </c>
      <c r="B27" s="23">
        <v>-0.026112446646715304</v>
      </c>
      <c r="C27" s="54">
        <v>0.03402786821200676</v>
      </c>
      <c r="D27" s="62"/>
      <c r="E27" s="59"/>
      <c r="F27" s="59"/>
    </row>
    <row r="28" spans="1:6" ht="14.25">
      <c r="A28" s="22" t="s">
        <v>17</v>
      </c>
      <c r="B28" s="23">
        <v>0</v>
      </c>
      <c r="C28" s="54">
        <v>-0.02344737846178624</v>
      </c>
      <c r="D28" s="62"/>
      <c r="E28" s="59"/>
      <c r="F28" s="59"/>
    </row>
    <row r="29" spans="1:6" ht="14.25">
      <c r="A29" s="22" t="s">
        <v>27</v>
      </c>
      <c r="B29" s="23">
        <v>0.004334523482358854</v>
      </c>
      <c r="C29" s="54">
        <v>0.05177566153787194</v>
      </c>
      <c r="D29" s="62"/>
      <c r="E29" s="59"/>
      <c r="F29" s="59"/>
    </row>
    <row r="30" spans="1:6" ht="28.5">
      <c r="A30" s="22" t="s">
        <v>28</v>
      </c>
      <c r="B30" s="23">
        <v>0.0073533251220179174</v>
      </c>
      <c r="C30" s="54">
        <v>0.06161669784997059</v>
      </c>
      <c r="D30" s="62"/>
      <c r="E30" s="59"/>
      <c r="F30" s="59"/>
    </row>
    <row r="31" spans="1:6" ht="14.25">
      <c r="A31" s="153" t="s">
        <v>26</v>
      </c>
      <c r="B31" s="23">
        <v>0.013456515305531491</v>
      </c>
      <c r="C31" s="54">
        <v>0.05697192870390011</v>
      </c>
      <c r="D31" s="62"/>
      <c r="E31" s="59"/>
      <c r="F31" s="59"/>
    </row>
    <row r="32" spans="1:6" ht="14.25">
      <c r="A32" s="22" t="s">
        <v>31</v>
      </c>
      <c r="B32" s="23">
        <v>0.01565744133334479</v>
      </c>
      <c r="C32" s="54">
        <v>0.10353292505740264</v>
      </c>
      <c r="D32" s="62"/>
      <c r="E32" s="59"/>
      <c r="F32" s="59"/>
    </row>
    <row r="33" spans="1:6" ht="15" thickBot="1">
      <c r="A33" s="154" t="s">
        <v>32</v>
      </c>
      <c r="B33" s="64">
        <v>0.026193024418207367</v>
      </c>
      <c r="C33" s="65">
        <v>0.12267523046884654</v>
      </c>
      <c r="D33" s="62"/>
      <c r="E33" s="59"/>
      <c r="F33" s="59"/>
    </row>
    <row r="34" spans="1:6" ht="14.25">
      <c r="A34" s="58"/>
      <c r="B34" s="59"/>
      <c r="C34" s="59"/>
      <c r="D34" s="62"/>
      <c r="E34" s="59"/>
      <c r="F34" s="59"/>
    </row>
    <row r="35" spans="1:6" ht="14.25">
      <c r="A35" s="58"/>
      <c r="B35" s="59"/>
      <c r="C35" s="59"/>
      <c r="D35" s="62"/>
      <c r="E35" s="59"/>
      <c r="F35" s="5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1" sqref="A1:J1"/>
    </sheetView>
  </sheetViews>
  <sheetFormatPr defaultColWidth="9.00390625" defaultRowHeight="12.75"/>
  <cols>
    <col min="1" max="1" width="4.75390625" style="26" customWidth="1"/>
    <col min="2" max="2" width="37.00390625" style="24" bestFit="1" customWidth="1"/>
    <col min="3" max="3" width="12.75390625" style="26" customWidth="1"/>
    <col min="4" max="4" width="17.875" style="26" bestFit="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.75" thickBot="1">
      <c r="A2" s="188" t="s">
        <v>36</v>
      </c>
      <c r="B2" s="174" t="s">
        <v>71</v>
      </c>
      <c r="C2" s="155" t="s">
        <v>103</v>
      </c>
      <c r="D2" s="185" t="s">
        <v>104</v>
      </c>
      <c r="E2" s="185" t="s">
        <v>37</v>
      </c>
      <c r="F2" s="185" t="s">
        <v>114</v>
      </c>
      <c r="G2" s="185" t="s">
        <v>115</v>
      </c>
      <c r="H2" s="185" t="s">
        <v>116</v>
      </c>
      <c r="I2" s="157" t="s">
        <v>41</v>
      </c>
      <c r="J2" s="158" t="s">
        <v>42</v>
      </c>
    </row>
    <row r="3" spans="1:11" ht="14.25">
      <c r="A3" s="18">
        <v>1</v>
      </c>
      <c r="B3" s="90" t="s">
        <v>118</v>
      </c>
      <c r="C3" s="186" t="s">
        <v>106</v>
      </c>
      <c r="D3" s="187" t="s">
        <v>120</v>
      </c>
      <c r="E3" s="91">
        <v>3114492.36</v>
      </c>
      <c r="F3" s="92">
        <v>173506</v>
      </c>
      <c r="G3" s="91">
        <v>17.9503</v>
      </c>
      <c r="H3" s="41">
        <v>10</v>
      </c>
      <c r="I3" s="160" t="s">
        <v>43</v>
      </c>
      <c r="J3" s="93" t="s">
        <v>5</v>
      </c>
      <c r="K3" s="38"/>
    </row>
    <row r="4" spans="1:11" ht="14.25">
      <c r="A4" s="18">
        <v>2</v>
      </c>
      <c r="B4" s="161" t="s">
        <v>117</v>
      </c>
      <c r="C4" s="189" t="s">
        <v>106</v>
      </c>
      <c r="D4" s="190" t="s">
        <v>119</v>
      </c>
      <c r="E4" s="91">
        <v>2603893.45</v>
      </c>
      <c r="F4" s="92">
        <v>164425</v>
      </c>
      <c r="G4" s="91">
        <v>15.8364</v>
      </c>
      <c r="H4" s="41">
        <v>100</v>
      </c>
      <c r="I4" s="160" t="s">
        <v>43</v>
      </c>
      <c r="J4" s="93" t="s">
        <v>5</v>
      </c>
      <c r="K4" s="38"/>
    </row>
    <row r="5" spans="1:10" ht="15.75" thickBot="1">
      <c r="A5" s="192" t="s">
        <v>66</v>
      </c>
      <c r="B5" s="193"/>
      <c r="C5" s="94" t="s">
        <v>2</v>
      </c>
      <c r="D5" s="94" t="s">
        <v>2</v>
      </c>
      <c r="E5" s="82">
        <f>SUM(E3:E4)</f>
        <v>5718385.8100000005</v>
      </c>
      <c r="F5" s="83">
        <f>SUM(F3:F4)</f>
        <v>337931</v>
      </c>
      <c r="G5" s="94" t="s">
        <v>2</v>
      </c>
      <c r="H5" s="94" t="s">
        <v>2</v>
      </c>
      <c r="I5" s="94" t="s">
        <v>2</v>
      </c>
      <c r="J5" s="95" t="s">
        <v>2</v>
      </c>
    </row>
    <row r="6" spans="1:10" ht="15" thickBot="1">
      <c r="A6" s="213"/>
      <c r="B6" s="213"/>
      <c r="C6" s="213"/>
      <c r="D6" s="213"/>
      <c r="E6" s="213"/>
      <c r="F6" s="213"/>
      <c r="G6" s="213"/>
      <c r="H6" s="213"/>
      <c r="I6" s="136"/>
      <c r="J6" s="136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A1" sqref="A1:J1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1" width="21.375" style="26" bestFit="1" customWidth="1"/>
    <col min="12" max="16384" width="9.125" style="26" customWidth="1"/>
  </cols>
  <sheetData>
    <row r="1" spans="1:10" s="39" customFormat="1" ht="16.5" thickBot="1">
      <c r="A1" s="209" t="s">
        <v>10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s="19" customFormat="1" ht="15.75" customHeight="1" thickBot="1">
      <c r="A2" s="198" t="s">
        <v>36</v>
      </c>
      <c r="B2" s="164"/>
      <c r="C2" s="165"/>
      <c r="D2" s="166"/>
      <c r="E2" s="199" t="s">
        <v>69</v>
      </c>
      <c r="F2" s="199"/>
      <c r="G2" s="199"/>
      <c r="H2" s="199"/>
      <c r="I2" s="199"/>
      <c r="J2" s="199"/>
      <c r="K2" s="199"/>
    </row>
    <row r="3" spans="1:11" s="19" customFormat="1" ht="51.75" thickBot="1">
      <c r="A3" s="198"/>
      <c r="B3" s="167" t="s">
        <v>71</v>
      </c>
      <c r="C3" s="168" t="s">
        <v>72</v>
      </c>
      <c r="D3" s="168" t="s">
        <v>73</v>
      </c>
      <c r="E3" s="157" t="s">
        <v>77</v>
      </c>
      <c r="F3" s="157" t="s">
        <v>74</v>
      </c>
      <c r="G3" s="157" t="s">
        <v>75</v>
      </c>
      <c r="H3" s="15" t="s">
        <v>76</v>
      </c>
      <c r="I3" s="15" t="s">
        <v>78</v>
      </c>
      <c r="J3" s="158" t="s">
        <v>79</v>
      </c>
      <c r="K3" s="169" t="s">
        <v>80</v>
      </c>
    </row>
    <row r="4" spans="1:11" s="19" customFormat="1" ht="14.25" collapsed="1">
      <c r="A4" s="18">
        <v>1</v>
      </c>
      <c r="B4" s="161" t="s">
        <v>117</v>
      </c>
      <c r="C4" s="86">
        <v>40555</v>
      </c>
      <c r="D4" s="86">
        <v>40626</v>
      </c>
      <c r="E4" s="84">
        <v>-0.22835090728360652</v>
      </c>
      <c r="F4" s="84">
        <v>-0.12330738825717735</v>
      </c>
      <c r="G4" s="84">
        <v>-0.803310207092875</v>
      </c>
      <c r="H4" s="84">
        <v>-0.8042943913395412</v>
      </c>
      <c r="I4" s="84">
        <v>-0.123215165624879</v>
      </c>
      <c r="J4" s="87">
        <v>-0.841636</v>
      </c>
      <c r="K4" s="103">
        <v>-0.14299492697609684</v>
      </c>
    </row>
    <row r="5" spans="1:11" s="19" customFormat="1" ht="14.25">
      <c r="A5" s="18">
        <v>2</v>
      </c>
      <c r="B5" s="90" t="s">
        <v>118</v>
      </c>
      <c r="C5" s="86">
        <v>41848</v>
      </c>
      <c r="D5" s="86">
        <v>42032</v>
      </c>
      <c r="E5" s="84">
        <v>-0.06235863790932994</v>
      </c>
      <c r="F5" s="84">
        <v>0.029821290267060707</v>
      </c>
      <c r="G5" s="84">
        <v>0.031596793195597606</v>
      </c>
      <c r="H5" s="84">
        <v>0.17180533342037396</v>
      </c>
      <c r="I5" s="84">
        <v>0.00037896731406905637</v>
      </c>
      <c r="J5" s="87">
        <v>0.7950299999999999</v>
      </c>
      <c r="K5" s="141">
        <v>0.07498908609009947</v>
      </c>
    </row>
    <row r="6" spans="1:11" s="19" customFormat="1" ht="15.75" customHeight="1" collapsed="1" thickBot="1">
      <c r="A6" s="217" t="s">
        <v>83</v>
      </c>
      <c r="B6" s="218"/>
      <c r="C6" s="137" t="s">
        <v>2</v>
      </c>
      <c r="D6" s="137" t="s">
        <v>2</v>
      </c>
      <c r="E6" s="138">
        <f>AVERAGE(E4:E5)</f>
        <v>-0.14535477259646823</v>
      </c>
      <c r="F6" s="138">
        <f>AVERAGE(F4:F5)</f>
        <v>-0.04674304899505832</v>
      </c>
      <c r="G6" s="138">
        <f>AVERAGE(G4:G5)</f>
        <v>-0.3858567069486387</v>
      </c>
      <c r="H6" s="138">
        <f>AVERAGE(H4:H5)</f>
        <v>-0.3162445289595836</v>
      </c>
      <c r="I6" s="138">
        <f>AVERAGE(I4:I5)</f>
        <v>-0.06141809915540497</v>
      </c>
      <c r="J6" s="137" t="s">
        <v>2</v>
      </c>
      <c r="K6" s="138">
        <f>AVERAGE(K4:K5)</f>
        <v>-0.034002920442998685</v>
      </c>
    </row>
    <row r="7" spans="1:11" s="19" customFormat="1" ht="14.25" hidden="1">
      <c r="A7" s="216" t="s">
        <v>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s="19" customFormat="1" ht="15" hidden="1" thickBot="1">
      <c r="A8" s="215" t="s">
        <v>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3:4" s="19" customFormat="1" ht="15.75" customHeight="1" hidden="1">
      <c r="C9" s="53"/>
      <c r="D9" s="53"/>
    </row>
    <row r="10" spans="1:11" ht="15" thickBot="1">
      <c r="A10" s="214"/>
      <c r="B10" s="214"/>
      <c r="C10" s="214"/>
      <c r="D10" s="214"/>
      <c r="E10" s="214"/>
      <c r="F10" s="214"/>
      <c r="G10" s="214"/>
      <c r="H10" s="214"/>
      <c r="I10" s="139"/>
      <c r="J10" s="139"/>
      <c r="K10" s="139"/>
    </row>
    <row r="11" spans="2:5" ht="14.25">
      <c r="B11" s="24"/>
      <c r="C11" s="88"/>
      <c r="E11" s="88"/>
    </row>
    <row r="12" spans="5:6" ht="14.25">
      <c r="E12" s="88"/>
      <c r="F12" s="88"/>
    </row>
  </sheetData>
  <mergeCells count="7">
    <mergeCell ref="A10:H10"/>
    <mergeCell ref="A8:K8"/>
    <mergeCell ref="A1:J1"/>
    <mergeCell ref="A2:A3"/>
    <mergeCell ref="E2:K2"/>
    <mergeCell ref="A7:K7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A1" sqref="A1:G1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0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11" t="s">
        <v>121</v>
      </c>
      <c r="B1" s="211"/>
      <c r="C1" s="211"/>
      <c r="D1" s="211"/>
      <c r="E1" s="211"/>
      <c r="F1" s="211"/>
      <c r="G1" s="211"/>
    </row>
    <row r="2" spans="1:7" s="24" customFormat="1" ht="15.75" customHeight="1" thickBot="1">
      <c r="A2" s="198" t="s">
        <v>36</v>
      </c>
      <c r="B2" s="164"/>
      <c r="C2" s="212" t="s">
        <v>86</v>
      </c>
      <c r="D2" s="212"/>
      <c r="E2" s="212" t="s">
        <v>122</v>
      </c>
      <c r="F2" s="212"/>
      <c r="G2" s="172"/>
    </row>
    <row r="3" spans="1:7" s="24" customFormat="1" ht="45.75" thickBot="1">
      <c r="A3" s="198"/>
      <c r="B3" s="157" t="s">
        <v>71</v>
      </c>
      <c r="C3" s="167" t="s">
        <v>88</v>
      </c>
      <c r="D3" s="167" t="s">
        <v>89</v>
      </c>
      <c r="E3" s="167" t="s">
        <v>90</v>
      </c>
      <c r="F3" s="167" t="s">
        <v>89</v>
      </c>
      <c r="G3" s="158" t="s">
        <v>111</v>
      </c>
    </row>
    <row r="4" spans="1:7" s="24" customFormat="1" ht="14.25">
      <c r="A4" s="18">
        <v>1</v>
      </c>
      <c r="B4" s="90" t="s">
        <v>118</v>
      </c>
      <c r="C4" s="31">
        <v>-207.12281000000004</v>
      </c>
      <c r="D4" s="84">
        <v>-0.062356052522484134</v>
      </c>
      <c r="E4" s="32">
        <v>0</v>
      </c>
      <c r="F4" s="84">
        <v>0</v>
      </c>
      <c r="G4" s="33">
        <v>0</v>
      </c>
    </row>
    <row r="5" spans="1:7" s="24" customFormat="1" ht="14.25">
      <c r="A5" s="18">
        <v>2</v>
      </c>
      <c r="B5" s="161" t="s">
        <v>117</v>
      </c>
      <c r="C5" s="31">
        <v>-770.5661699999999</v>
      </c>
      <c r="D5" s="84">
        <v>-0.22835246432731054</v>
      </c>
      <c r="E5" s="32">
        <v>0</v>
      </c>
      <c r="F5" s="84">
        <v>0</v>
      </c>
      <c r="G5" s="33">
        <v>0</v>
      </c>
    </row>
    <row r="6" spans="1:7" s="24" customFormat="1" ht="15.75" thickBot="1">
      <c r="A6" s="98"/>
      <c r="B6" s="76" t="s">
        <v>66</v>
      </c>
      <c r="C6" s="77">
        <v>-977.68898</v>
      </c>
      <c r="D6" s="81">
        <v>-0.14600926821487906</v>
      </c>
      <c r="E6" s="78">
        <v>0</v>
      </c>
      <c r="F6" s="81">
        <v>0</v>
      </c>
      <c r="G6" s="99">
        <v>0</v>
      </c>
    </row>
    <row r="7" spans="1:8" s="24" customFormat="1" ht="15" customHeight="1" thickBot="1">
      <c r="A7" s="194"/>
      <c r="B7" s="194"/>
      <c r="C7" s="194"/>
      <c r="D7" s="194"/>
      <c r="E7" s="194"/>
      <c r="F7" s="194"/>
      <c r="G7" s="194"/>
      <c r="H7" s="7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pans="2:5" s="24" customFormat="1" ht="15" thickBot="1">
      <c r="B28" s="67"/>
      <c r="C28" s="67"/>
      <c r="D28" s="68"/>
      <c r="E28" s="67"/>
    </row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pans="2:5" s="24" customFormat="1" ht="30.75" thickBot="1">
      <c r="B34" s="176" t="s">
        <v>71</v>
      </c>
      <c r="C34" s="167" t="s">
        <v>92</v>
      </c>
      <c r="D34" s="167" t="s">
        <v>93</v>
      </c>
      <c r="E34" s="177" t="s">
        <v>94</v>
      </c>
    </row>
    <row r="35" spans="2:5" s="24" customFormat="1" ht="14.25">
      <c r="B35" s="90" t="s">
        <v>118</v>
      </c>
      <c r="C35" s="142">
        <f>C4</f>
        <v>-207.12281000000004</v>
      </c>
      <c r="D35" s="143">
        <f>D4</f>
        <v>-0.062356052522484134</v>
      </c>
      <c r="E35" s="144">
        <f>G4</f>
        <v>0</v>
      </c>
    </row>
    <row r="36" spans="2:5" s="24" customFormat="1" ht="14.25">
      <c r="B36" s="161" t="s">
        <v>117</v>
      </c>
      <c r="C36" s="145">
        <f>C5</f>
        <v>-770.5661699999999</v>
      </c>
      <c r="D36" s="146">
        <f>D5</f>
        <v>-0.22835246432731054</v>
      </c>
      <c r="E36" s="147">
        <f>G5</f>
        <v>0</v>
      </c>
    </row>
    <row r="37" spans="2:6" ht="14.25">
      <c r="B37" s="24"/>
      <c r="C37" s="24"/>
      <c r="D37" s="6"/>
      <c r="F37" s="16"/>
    </row>
    <row r="38" spans="2:6" ht="14.25">
      <c r="B38" s="24"/>
      <c r="C38" s="24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4" ht="14.25">
      <c r="B43" s="24"/>
      <c r="C43" s="24"/>
      <c r="D43" s="6"/>
    </row>
    <row r="44" spans="2:4" ht="14.25">
      <c r="B44" s="24"/>
      <c r="C44" s="24"/>
      <c r="D44" s="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95</v>
      </c>
      <c r="C1" s="10"/>
      <c r="D1" s="10"/>
    </row>
    <row r="2" spans="1:4" ht="14.25">
      <c r="A2" s="161" t="s">
        <v>117</v>
      </c>
      <c r="B2" s="117">
        <v>-0.22835090728360652</v>
      </c>
      <c r="C2" s="10"/>
      <c r="D2" s="10"/>
    </row>
    <row r="3" spans="1:4" ht="14.25">
      <c r="A3" s="22" t="s">
        <v>123</v>
      </c>
      <c r="B3" s="117">
        <v>-0.06235863790932994</v>
      </c>
      <c r="C3" s="10"/>
      <c r="D3" s="10"/>
    </row>
    <row r="4" spans="1:4" ht="14.25">
      <c r="A4" s="183" t="s">
        <v>97</v>
      </c>
      <c r="B4" s="118">
        <v>-0.14535477259646823</v>
      </c>
      <c r="C4" s="10"/>
      <c r="D4" s="10"/>
    </row>
    <row r="5" spans="1:4" ht="14.25">
      <c r="A5" s="183" t="s">
        <v>18</v>
      </c>
      <c r="B5" s="118">
        <v>-0.04169589751410707</v>
      </c>
      <c r="C5" s="10"/>
      <c r="D5" s="10"/>
    </row>
    <row r="6" spans="1:4" ht="14.25">
      <c r="A6" s="183" t="s">
        <v>17</v>
      </c>
      <c r="B6" s="118">
        <v>0</v>
      </c>
      <c r="C6" s="10"/>
      <c r="D6" s="10"/>
    </row>
    <row r="7" spans="1:4" ht="14.25">
      <c r="A7" s="183" t="s">
        <v>98</v>
      </c>
      <c r="B7" s="118">
        <v>-0.03172077093673409</v>
      </c>
      <c r="C7" s="10"/>
      <c r="D7" s="10"/>
    </row>
    <row r="8" spans="1:4" ht="14.25">
      <c r="A8" s="183" t="s">
        <v>99</v>
      </c>
      <c r="B8" s="118">
        <v>7.671232876704792E-06</v>
      </c>
      <c r="C8" s="10"/>
      <c r="D8" s="10"/>
    </row>
    <row r="9" spans="1:4" ht="14.25">
      <c r="A9" s="183" t="s">
        <v>100</v>
      </c>
      <c r="B9" s="118">
        <v>0.013041095890410961</v>
      </c>
      <c r="C9" s="10"/>
      <c r="D9" s="10"/>
    </row>
    <row r="10" spans="1:4" ht="15" thickBot="1">
      <c r="A10" s="184" t="s">
        <v>101</v>
      </c>
      <c r="B10" s="119">
        <v>-0.05966981330393628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0" zoomScaleNormal="80" workbookViewId="0" topLeftCell="A1">
      <selection activeCell="A1" sqref="A1:H1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43.1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1" t="s">
        <v>35</v>
      </c>
      <c r="B1" s="191"/>
      <c r="C1" s="191"/>
      <c r="D1" s="191"/>
      <c r="E1" s="191"/>
      <c r="F1" s="191"/>
      <c r="G1" s="191"/>
      <c r="H1" s="191"/>
      <c r="I1" s="13"/>
    </row>
    <row r="2" spans="1:9" ht="30.75" thickBot="1">
      <c r="A2" s="155" t="s">
        <v>36</v>
      </c>
      <c r="B2" s="156"/>
      <c r="C2" s="157" t="s">
        <v>37</v>
      </c>
      <c r="D2" s="157" t="s">
        <v>38</v>
      </c>
      <c r="E2" s="157" t="s">
        <v>39</v>
      </c>
      <c r="F2" s="157" t="s">
        <v>40</v>
      </c>
      <c r="G2" s="157" t="s">
        <v>41</v>
      </c>
      <c r="H2" s="158" t="s">
        <v>42</v>
      </c>
      <c r="I2" s="16"/>
    </row>
    <row r="3" spans="1:9" ht="14.25">
      <c r="A3" s="18">
        <v>1</v>
      </c>
      <c r="B3" s="69" t="s">
        <v>52</v>
      </c>
      <c r="C3" s="70">
        <v>21896712.5</v>
      </c>
      <c r="D3" s="71">
        <v>44697</v>
      </c>
      <c r="E3" s="70">
        <v>489.8922</v>
      </c>
      <c r="F3" s="71">
        <v>100</v>
      </c>
      <c r="G3" s="160" t="s">
        <v>43</v>
      </c>
      <c r="H3" s="72" t="s">
        <v>5</v>
      </c>
      <c r="I3" s="16"/>
    </row>
    <row r="4" spans="1:9" ht="14.25">
      <c r="A4" s="18">
        <v>2</v>
      </c>
      <c r="B4" s="159" t="s">
        <v>53</v>
      </c>
      <c r="C4" s="70">
        <v>8950943.22</v>
      </c>
      <c r="D4" s="71">
        <v>8445</v>
      </c>
      <c r="E4" s="70">
        <v>1059.9104</v>
      </c>
      <c r="F4" s="71">
        <v>1000</v>
      </c>
      <c r="G4" s="161" t="s">
        <v>44</v>
      </c>
      <c r="H4" s="72" t="s">
        <v>1</v>
      </c>
      <c r="I4" s="16"/>
    </row>
    <row r="5" spans="1:9" ht="14.25" customHeight="1">
      <c r="A5" s="18">
        <v>3</v>
      </c>
      <c r="B5" s="159" t="s">
        <v>54</v>
      </c>
      <c r="C5" s="70">
        <v>5813810.43</v>
      </c>
      <c r="D5" s="71">
        <v>1085</v>
      </c>
      <c r="E5" s="70">
        <v>5358.3506</v>
      </c>
      <c r="F5" s="71">
        <v>1000</v>
      </c>
      <c r="G5" s="161" t="s">
        <v>44</v>
      </c>
      <c r="H5" s="72" t="s">
        <v>1</v>
      </c>
      <c r="I5" s="16"/>
    </row>
    <row r="6" spans="1:9" ht="14.25">
      <c r="A6" s="18">
        <v>4</v>
      </c>
      <c r="B6" s="159" t="s">
        <v>55</v>
      </c>
      <c r="C6" s="70">
        <v>5571687.3</v>
      </c>
      <c r="D6" s="71">
        <v>1256</v>
      </c>
      <c r="E6" s="70">
        <v>4436.06</v>
      </c>
      <c r="F6" s="71">
        <v>1000</v>
      </c>
      <c r="G6" s="162" t="s">
        <v>45</v>
      </c>
      <c r="H6" s="72" t="s">
        <v>3</v>
      </c>
      <c r="I6" s="16"/>
    </row>
    <row r="7" spans="1:9" ht="14.25" customHeight="1">
      <c r="A7" s="18">
        <v>5</v>
      </c>
      <c r="B7" s="159" t="s">
        <v>56</v>
      </c>
      <c r="C7" s="70">
        <v>4262082.22</v>
      </c>
      <c r="D7" s="71">
        <v>675</v>
      </c>
      <c r="E7" s="70">
        <v>6314.2</v>
      </c>
      <c r="F7" s="71">
        <v>1000</v>
      </c>
      <c r="G7" s="162" t="s">
        <v>46</v>
      </c>
      <c r="H7" s="72" t="s">
        <v>3</v>
      </c>
      <c r="I7" s="16"/>
    </row>
    <row r="8" spans="1:9" ht="14.25">
      <c r="A8" s="18">
        <v>6</v>
      </c>
      <c r="B8" s="159" t="s">
        <v>57</v>
      </c>
      <c r="C8" s="70">
        <v>4206691.26</v>
      </c>
      <c r="D8" s="71">
        <v>15373</v>
      </c>
      <c r="E8" s="70">
        <v>273.6415</v>
      </c>
      <c r="F8" s="71">
        <v>100</v>
      </c>
      <c r="G8" s="160" t="s">
        <v>43</v>
      </c>
      <c r="H8" s="72" t="s">
        <v>5</v>
      </c>
      <c r="I8" s="16"/>
    </row>
    <row r="9" spans="1:9" ht="14.25">
      <c r="A9" s="18">
        <v>7</v>
      </c>
      <c r="B9" s="159" t="s">
        <v>58</v>
      </c>
      <c r="C9" s="70">
        <v>3031907.57</v>
      </c>
      <c r="D9" s="71">
        <v>2678</v>
      </c>
      <c r="E9" s="70">
        <v>1132.1537</v>
      </c>
      <c r="F9" s="71">
        <v>1000</v>
      </c>
      <c r="G9" s="163" t="s">
        <v>50</v>
      </c>
      <c r="H9" s="72" t="s">
        <v>6</v>
      </c>
      <c r="I9" s="16"/>
    </row>
    <row r="10" spans="1:9" ht="14.25">
      <c r="A10" s="18">
        <v>8</v>
      </c>
      <c r="B10" s="159" t="s">
        <v>59</v>
      </c>
      <c r="C10" s="70">
        <v>1614515.54</v>
      </c>
      <c r="D10" s="71">
        <v>529</v>
      </c>
      <c r="E10" s="70">
        <v>3052.0143</v>
      </c>
      <c r="F10" s="71">
        <v>1000</v>
      </c>
      <c r="G10" s="161" t="s">
        <v>44</v>
      </c>
      <c r="H10" s="72" t="s">
        <v>1</v>
      </c>
      <c r="I10" s="16"/>
    </row>
    <row r="11" spans="1:9" ht="14.25">
      <c r="A11" s="18">
        <v>9</v>
      </c>
      <c r="B11" s="159" t="s">
        <v>60</v>
      </c>
      <c r="C11" s="70">
        <v>1593587.7</v>
      </c>
      <c r="D11" s="71">
        <v>3281</v>
      </c>
      <c r="E11" s="70">
        <v>485.7018</v>
      </c>
      <c r="F11" s="71">
        <v>1000</v>
      </c>
      <c r="G11" s="160" t="s">
        <v>43</v>
      </c>
      <c r="H11" s="72" t="s">
        <v>5</v>
      </c>
      <c r="I11" s="16"/>
    </row>
    <row r="12" spans="1:9" ht="14.25">
      <c r="A12" s="18">
        <v>10</v>
      </c>
      <c r="B12" s="159" t="s">
        <v>61</v>
      </c>
      <c r="C12" s="70">
        <v>1554200.07</v>
      </c>
      <c r="D12" s="71">
        <v>366</v>
      </c>
      <c r="E12" s="70">
        <v>4246.4483</v>
      </c>
      <c r="F12" s="71">
        <v>1000</v>
      </c>
      <c r="G12" s="161" t="s">
        <v>44</v>
      </c>
      <c r="H12" s="72" t="s">
        <v>1</v>
      </c>
      <c r="I12" s="16"/>
    </row>
    <row r="13" spans="1:9" ht="14.25">
      <c r="A13" s="18">
        <v>11</v>
      </c>
      <c r="B13" s="69" t="s">
        <v>62</v>
      </c>
      <c r="C13" s="70">
        <v>1291817.65</v>
      </c>
      <c r="D13" s="71">
        <v>786</v>
      </c>
      <c r="E13" s="70">
        <v>1643.5339</v>
      </c>
      <c r="F13" s="71">
        <v>1000</v>
      </c>
      <c r="G13" s="69" t="s">
        <v>51</v>
      </c>
      <c r="H13" s="72" t="s">
        <v>4</v>
      </c>
      <c r="I13" s="16"/>
    </row>
    <row r="14" spans="1:9" ht="14.25">
      <c r="A14" s="18">
        <v>12</v>
      </c>
      <c r="B14" s="159" t="s">
        <v>63</v>
      </c>
      <c r="C14" s="70">
        <v>1040636.8401</v>
      </c>
      <c r="D14" s="71">
        <v>953</v>
      </c>
      <c r="E14" s="70">
        <v>1091.9589</v>
      </c>
      <c r="F14" s="71">
        <v>1000</v>
      </c>
      <c r="G14" s="163" t="s">
        <v>47</v>
      </c>
      <c r="H14" s="72" t="s">
        <v>0</v>
      </c>
      <c r="I14" s="16"/>
    </row>
    <row r="15" spans="1:9" ht="14.25">
      <c r="A15" s="18">
        <v>13</v>
      </c>
      <c r="B15" s="159" t="s">
        <v>64</v>
      </c>
      <c r="C15" s="70">
        <v>806293.52</v>
      </c>
      <c r="D15" s="71">
        <v>7881</v>
      </c>
      <c r="E15" s="70">
        <v>102.3085</v>
      </c>
      <c r="F15" s="71">
        <v>100</v>
      </c>
      <c r="G15" s="163" t="s">
        <v>48</v>
      </c>
      <c r="H15" s="72" t="s">
        <v>9</v>
      </c>
      <c r="I15" s="16"/>
    </row>
    <row r="16" spans="1:9" ht="14.25">
      <c r="A16" s="18">
        <v>14</v>
      </c>
      <c r="B16" s="69" t="s">
        <v>65</v>
      </c>
      <c r="C16" s="70">
        <v>351766.12</v>
      </c>
      <c r="D16" s="71">
        <v>22187</v>
      </c>
      <c r="E16" s="70">
        <v>15.8546</v>
      </c>
      <c r="F16" s="71">
        <v>100</v>
      </c>
      <c r="G16" s="69" t="s">
        <v>49</v>
      </c>
      <c r="H16" s="72" t="s">
        <v>11</v>
      </c>
      <c r="I16" s="16"/>
    </row>
    <row r="17" spans="1:8" ht="15" customHeight="1" thickBot="1">
      <c r="A17" s="192" t="s">
        <v>66</v>
      </c>
      <c r="B17" s="193"/>
      <c r="C17" s="82">
        <f>SUM(C3:C16)</f>
        <v>61986651.94009999</v>
      </c>
      <c r="D17" s="83">
        <f>SUM(D3:D16)</f>
        <v>110192</v>
      </c>
      <c r="E17" s="45" t="s">
        <v>2</v>
      </c>
      <c r="F17" s="45" t="s">
        <v>2</v>
      </c>
      <c r="G17" s="45" t="s">
        <v>2</v>
      </c>
      <c r="H17" s="46" t="s">
        <v>2</v>
      </c>
    </row>
    <row r="18" spans="1:8" ht="15" customHeight="1">
      <c r="A18" s="195" t="s">
        <v>67</v>
      </c>
      <c r="B18" s="195"/>
      <c r="C18" s="195"/>
      <c r="D18" s="195"/>
      <c r="E18" s="195"/>
      <c r="F18" s="195"/>
      <c r="G18" s="195"/>
      <c r="H18" s="195"/>
    </row>
    <row r="19" spans="1:8" ht="15" customHeight="1" thickBot="1">
      <c r="A19" s="194"/>
      <c r="B19" s="194"/>
      <c r="C19" s="194"/>
      <c r="D19" s="194"/>
      <c r="E19" s="194"/>
      <c r="F19" s="194"/>
      <c r="G19" s="194"/>
      <c r="H19" s="194"/>
    </row>
    <row r="21" spans="2:4" ht="14.25">
      <c r="B21" s="17" t="s">
        <v>68</v>
      </c>
      <c r="C21" s="20">
        <f>C17-SUM(C3:C12)</f>
        <v>3490514.130099997</v>
      </c>
      <c r="D21" s="110">
        <f>C21/$C$17</f>
        <v>0.056310738213010934</v>
      </c>
    </row>
    <row r="22" spans="2:8" ht="14.25">
      <c r="B22" s="69" t="str">
        <f>B3</f>
        <v>КІNТО-Кlasychnyi</v>
      </c>
      <c r="C22" s="70">
        <f>C3</f>
        <v>21896712.5</v>
      </c>
      <c r="D22" s="110">
        <f>C22/$C$17</f>
        <v>0.3532488336546973</v>
      </c>
      <c r="H22" s="16"/>
    </row>
    <row r="23" spans="2:8" ht="14.25">
      <c r="B23" s="69" t="str">
        <f>B4</f>
        <v>UNIVER.UA/Yaroslav Mudryi: Fond Aktsii</v>
      </c>
      <c r="C23" s="70">
        <f>C4</f>
        <v>8950943.22</v>
      </c>
      <c r="D23" s="110">
        <f aca="true" t="shared" si="0" ref="D23:D31">C23/$C$17</f>
        <v>0.14440114024305797</v>
      </c>
      <c r="H23" s="16"/>
    </row>
    <row r="24" spans="2:8" ht="14.25">
      <c r="B24" s="69" t="str">
        <f aca="true" t="shared" si="1" ref="B24:C31">B5</f>
        <v>UNIVER.UA/Мykhailo Hrushevskyi: Fond Derzhavnykh Paperiv</v>
      </c>
      <c r="C24" s="70">
        <f t="shared" si="1"/>
        <v>5813810.43</v>
      </c>
      <c r="D24" s="110">
        <f t="shared" si="0"/>
        <v>0.09379132842370808</v>
      </c>
      <c r="H24" s="16"/>
    </row>
    <row r="25" spans="2:8" ht="14.25">
      <c r="B25" s="69" t="str">
        <f t="shared" si="1"/>
        <v>Altus – Depozyt</v>
      </c>
      <c r="C25" s="70">
        <f t="shared" si="1"/>
        <v>5571687.3</v>
      </c>
      <c r="D25" s="110">
        <f t="shared" si="0"/>
        <v>0.0898852757103921</v>
      </c>
      <c r="H25" s="16"/>
    </row>
    <row r="26" spans="2:8" ht="14.25">
      <c r="B26" s="69" t="str">
        <f t="shared" si="1"/>
        <v>Altus – Zbalansovanyi</v>
      </c>
      <c r="C26" s="70">
        <f t="shared" si="1"/>
        <v>4262082.22</v>
      </c>
      <c r="D26" s="110">
        <f t="shared" si="0"/>
        <v>0.06875806462524559</v>
      </c>
      <c r="H26" s="16"/>
    </row>
    <row r="27" spans="2:8" ht="14.25">
      <c r="B27" s="69" t="str">
        <f t="shared" si="1"/>
        <v>KINTO-Kaznacheiskyi</v>
      </c>
      <c r="C27" s="70">
        <f t="shared" si="1"/>
        <v>4206691.26</v>
      </c>
      <c r="D27" s="110">
        <f t="shared" si="0"/>
        <v>0.06786446966138907</v>
      </c>
      <c r="H27" s="16"/>
    </row>
    <row r="28" spans="2:8" ht="14.25">
      <c r="B28" s="69" t="str">
        <f t="shared" si="1"/>
        <v>Sofiivskyi</v>
      </c>
      <c r="C28" s="70">
        <f t="shared" si="1"/>
        <v>3031907.57</v>
      </c>
      <c r="D28" s="110">
        <f t="shared" si="0"/>
        <v>0.04891226538464837</v>
      </c>
      <c r="H28" s="16"/>
    </row>
    <row r="29" spans="2:8" ht="14.25">
      <c r="B29" s="69" t="str">
        <f t="shared" si="1"/>
        <v>UNIVER.UA/Volodymyr Velykyi: Fond Zbalansovanyi</v>
      </c>
      <c r="C29" s="70">
        <f t="shared" si="1"/>
        <v>1614515.54</v>
      </c>
      <c r="D29" s="110">
        <f t="shared" si="0"/>
        <v>0.026046180741624285</v>
      </c>
      <c r="H29" s="16"/>
    </row>
    <row r="30" spans="2:4" ht="14.25">
      <c r="B30" s="69" t="str">
        <f t="shared" si="1"/>
        <v>КІNTO-Ekviti</v>
      </c>
      <c r="C30" s="70">
        <f t="shared" si="1"/>
        <v>1593587.7</v>
      </c>
      <c r="D30" s="110">
        <f t="shared" si="0"/>
        <v>0.02570856224885227</v>
      </c>
    </row>
    <row r="31" spans="2:4" ht="14.25">
      <c r="B31" s="69" t="str">
        <f t="shared" si="1"/>
        <v>UNIVER.UA/Taras Shevchenko: Fond Zaoshchadzhen</v>
      </c>
      <c r="C31" s="70">
        <f t="shared" si="1"/>
        <v>1554200.07</v>
      </c>
      <c r="D31" s="110">
        <f t="shared" si="0"/>
        <v>0.025073141093374125</v>
      </c>
    </row>
  </sheetData>
  <mergeCells count="4">
    <mergeCell ref="A1:H1"/>
    <mergeCell ref="A17:B17"/>
    <mergeCell ref="A19:H19"/>
    <mergeCell ref="A18:H18"/>
  </mergeCells>
  <hyperlinks>
    <hyperlink ref="H17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9"/>
  <sheetViews>
    <sheetView zoomScale="80" zoomScaleNormal="80" workbookViewId="0" topLeftCell="A1">
      <selection activeCell="A1" sqref="A1:I1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1" width="20.75390625" style="27" customWidth="1"/>
    <col min="12" max="16384" width="9.125" style="27" customWidth="1"/>
  </cols>
  <sheetData>
    <row r="1" spans="1:10" s="14" customFormat="1" ht="16.5" thickBot="1">
      <c r="A1" s="197" t="s">
        <v>70</v>
      </c>
      <c r="B1" s="197"/>
      <c r="C1" s="197"/>
      <c r="D1" s="197"/>
      <c r="E1" s="197"/>
      <c r="F1" s="197"/>
      <c r="G1" s="197"/>
      <c r="H1" s="197"/>
      <c r="I1" s="197"/>
      <c r="J1" s="85"/>
    </row>
    <row r="2" spans="1:11" s="17" customFormat="1" ht="15.75" customHeight="1" thickBot="1">
      <c r="A2" s="198" t="s">
        <v>36</v>
      </c>
      <c r="B2" s="164"/>
      <c r="C2" s="165"/>
      <c r="D2" s="166"/>
      <c r="E2" s="199" t="s">
        <v>69</v>
      </c>
      <c r="F2" s="199"/>
      <c r="G2" s="199"/>
      <c r="H2" s="199"/>
      <c r="I2" s="199"/>
      <c r="J2" s="199"/>
      <c r="K2" s="199"/>
    </row>
    <row r="3" spans="1:11" s="19" customFormat="1" ht="66" customHeight="1" thickBot="1">
      <c r="A3" s="198"/>
      <c r="B3" s="167" t="s">
        <v>71</v>
      </c>
      <c r="C3" s="168" t="s">
        <v>72</v>
      </c>
      <c r="D3" s="168" t="s">
        <v>73</v>
      </c>
      <c r="E3" s="157" t="s">
        <v>77</v>
      </c>
      <c r="F3" s="157" t="s">
        <v>74</v>
      </c>
      <c r="G3" s="157" t="s">
        <v>75</v>
      </c>
      <c r="H3" s="15" t="s">
        <v>76</v>
      </c>
      <c r="I3" s="15" t="s">
        <v>78</v>
      </c>
      <c r="J3" s="158" t="s">
        <v>79</v>
      </c>
      <c r="K3" s="169" t="s">
        <v>80</v>
      </c>
    </row>
    <row r="4" spans="1:11" s="17" customFormat="1" ht="14.25" collapsed="1">
      <c r="A4" s="18">
        <v>1</v>
      </c>
      <c r="B4" s="170" t="s">
        <v>52</v>
      </c>
      <c r="C4" s="125">
        <v>38118</v>
      </c>
      <c r="D4" s="125">
        <v>38182</v>
      </c>
      <c r="E4" s="126">
        <v>-0.013313530810302732</v>
      </c>
      <c r="F4" s="126">
        <v>0.02922313320354375</v>
      </c>
      <c r="G4" s="126">
        <v>-0.30551128594043986</v>
      </c>
      <c r="H4" s="126">
        <v>-0.29646203376409563</v>
      </c>
      <c r="I4" s="126">
        <v>0.007786141043436112</v>
      </c>
      <c r="J4" s="127">
        <v>3.8989219999999003</v>
      </c>
      <c r="K4" s="103">
        <v>0.08899484917437217</v>
      </c>
    </row>
    <row r="5" spans="1:11" s="17" customFormat="1" ht="14.25" collapsed="1">
      <c r="A5" s="18">
        <v>2</v>
      </c>
      <c r="B5" s="170" t="s">
        <v>56</v>
      </c>
      <c r="C5" s="125">
        <v>38828</v>
      </c>
      <c r="D5" s="125">
        <v>39028</v>
      </c>
      <c r="E5" s="126">
        <v>0.006486002253800693</v>
      </c>
      <c r="F5" s="126">
        <v>0.016095446221368048</v>
      </c>
      <c r="G5" s="126">
        <v>0.04152955168140604</v>
      </c>
      <c r="H5" s="126">
        <v>0.07047735945983358</v>
      </c>
      <c r="I5" s="126">
        <v>0.013920491496542509</v>
      </c>
      <c r="J5" s="127">
        <v>5.314199999999641</v>
      </c>
      <c r="K5" s="104">
        <v>0.11953446302130355</v>
      </c>
    </row>
    <row r="6" spans="1:11" s="17" customFormat="1" ht="14.25" collapsed="1">
      <c r="A6" s="18">
        <v>3</v>
      </c>
      <c r="B6" s="161" t="s">
        <v>59</v>
      </c>
      <c r="C6" s="125">
        <v>38919</v>
      </c>
      <c r="D6" s="125">
        <v>39092</v>
      </c>
      <c r="E6" s="126">
        <v>0.13728628145189115</v>
      </c>
      <c r="F6" s="126">
        <v>0.09920858433174029</v>
      </c>
      <c r="G6" s="126">
        <v>0.037078068658782826</v>
      </c>
      <c r="H6" s="126">
        <v>0.011962655570006087</v>
      </c>
      <c r="I6" s="126">
        <v>0.12119729644284316</v>
      </c>
      <c r="J6" s="127">
        <v>2.052014299999926</v>
      </c>
      <c r="K6" s="104">
        <v>0.0715545148521497</v>
      </c>
    </row>
    <row r="7" spans="1:11" s="17" customFormat="1" ht="14.25" collapsed="1">
      <c r="A7" s="18">
        <v>4</v>
      </c>
      <c r="B7" s="161" t="s">
        <v>53</v>
      </c>
      <c r="C7" s="125">
        <v>38919</v>
      </c>
      <c r="D7" s="125">
        <v>39092</v>
      </c>
      <c r="E7" s="126">
        <v>-0.005087063179790685</v>
      </c>
      <c r="F7" s="126">
        <v>-0.014959385014735593</v>
      </c>
      <c r="G7" s="126">
        <v>-0.01802329723606122</v>
      </c>
      <c r="H7" s="126">
        <v>0.1643830379433766</v>
      </c>
      <c r="I7" s="126">
        <v>0.0007241701169260484</v>
      </c>
      <c r="J7" s="127">
        <v>0.05991040000004255</v>
      </c>
      <c r="K7" s="104">
        <v>0.003610319194929934</v>
      </c>
    </row>
    <row r="8" spans="1:11" s="17" customFormat="1" ht="14.25" collapsed="1">
      <c r="A8" s="18">
        <v>5</v>
      </c>
      <c r="B8" s="161" t="s">
        <v>63</v>
      </c>
      <c r="C8" s="125">
        <v>39429</v>
      </c>
      <c r="D8" s="125">
        <v>39618</v>
      </c>
      <c r="E8" s="126">
        <v>0.0018002808448003282</v>
      </c>
      <c r="F8" s="126">
        <v>0.003921139945688656</v>
      </c>
      <c r="G8" s="126">
        <v>0.006664610240073365</v>
      </c>
      <c r="H8" s="126">
        <v>0.0028346758385073834</v>
      </c>
      <c r="I8" s="126">
        <v>0.004759352457923027</v>
      </c>
      <c r="J8" s="127">
        <v>0.09195889999997764</v>
      </c>
      <c r="K8" s="104">
        <v>0.006000834797307952</v>
      </c>
    </row>
    <row r="9" spans="1:11" s="17" customFormat="1" ht="14.25" collapsed="1">
      <c r="A9" s="18">
        <v>6</v>
      </c>
      <c r="B9" s="161" t="s">
        <v>64</v>
      </c>
      <c r="C9" s="125">
        <v>39560</v>
      </c>
      <c r="D9" s="125">
        <v>39770</v>
      </c>
      <c r="E9" s="126">
        <v>0.0009548883733125901</v>
      </c>
      <c r="F9" s="126">
        <v>0.08768593046842876</v>
      </c>
      <c r="G9" s="126">
        <v>-0.16061795701681247</v>
      </c>
      <c r="H9" s="126">
        <v>-0.16621299817269064</v>
      </c>
      <c r="I9" s="126">
        <v>0.126166801203748</v>
      </c>
      <c r="J9" s="127">
        <v>0.023085000000158562</v>
      </c>
      <c r="K9" s="104">
        <v>0.0015986377174876942</v>
      </c>
    </row>
    <row r="10" spans="1:11" s="17" customFormat="1" ht="14.25" collapsed="1">
      <c r="A10" s="18">
        <v>7</v>
      </c>
      <c r="B10" s="161" t="s">
        <v>60</v>
      </c>
      <c r="C10" s="125">
        <v>39884</v>
      </c>
      <c r="D10" s="125">
        <v>40001</v>
      </c>
      <c r="E10" s="126">
        <v>-0.05759715134230903</v>
      </c>
      <c r="F10" s="126">
        <v>-0.025445665838216835</v>
      </c>
      <c r="G10" s="126">
        <v>-0.6626982057374167</v>
      </c>
      <c r="H10" s="126">
        <v>-0.6674063316095</v>
      </c>
      <c r="I10" s="126">
        <v>-0.024192189026239985</v>
      </c>
      <c r="J10" s="127">
        <v>-0.514298200000054</v>
      </c>
      <c r="K10" s="104">
        <v>-0.05151276630334756</v>
      </c>
    </row>
    <row r="11" spans="1:11" s="17" customFormat="1" ht="14.25" collapsed="1">
      <c r="A11" s="18">
        <v>8</v>
      </c>
      <c r="B11" s="153" t="s">
        <v>82</v>
      </c>
      <c r="C11" s="125">
        <v>40031</v>
      </c>
      <c r="D11" s="125">
        <v>40129</v>
      </c>
      <c r="E11" s="126">
        <v>-0.0008192795381759543</v>
      </c>
      <c r="F11" s="126">
        <v>-0.05228777704321341</v>
      </c>
      <c r="G11" s="126">
        <v>-0.7415491531955358</v>
      </c>
      <c r="H11" s="126">
        <v>-0.744858335272485</v>
      </c>
      <c r="I11" s="126" t="s">
        <v>34</v>
      </c>
      <c r="J11" s="127">
        <v>-0.841454000000002</v>
      </c>
      <c r="K11" s="104">
        <v>-0.1292772803707649</v>
      </c>
    </row>
    <row r="12" spans="1:11" s="17" customFormat="1" ht="14.25" collapsed="1">
      <c r="A12" s="18">
        <v>9</v>
      </c>
      <c r="B12" s="161" t="s">
        <v>58</v>
      </c>
      <c r="C12" s="125">
        <v>40114</v>
      </c>
      <c r="D12" s="125">
        <v>40401</v>
      </c>
      <c r="E12" s="126">
        <v>0.0152987074993165</v>
      </c>
      <c r="F12" s="126">
        <v>0.17093070975657643</v>
      </c>
      <c r="G12" s="126">
        <v>-0.15972704336365318</v>
      </c>
      <c r="H12" s="126">
        <v>-0.29643444470203906</v>
      </c>
      <c r="I12" s="126">
        <v>0.1780874473822065</v>
      </c>
      <c r="J12" s="127">
        <v>0.13215369999999815</v>
      </c>
      <c r="K12" s="104">
        <v>0.009932166890609162</v>
      </c>
    </row>
    <row r="13" spans="1:11" s="17" customFormat="1" ht="14.25" collapsed="1">
      <c r="A13" s="18">
        <v>10</v>
      </c>
      <c r="B13" s="161" t="s">
        <v>55</v>
      </c>
      <c r="C13" s="125">
        <v>40226</v>
      </c>
      <c r="D13" s="125">
        <v>40430</v>
      </c>
      <c r="E13" s="126">
        <v>0.005428241816299861</v>
      </c>
      <c r="F13" s="126">
        <v>0.017067053067475246</v>
      </c>
      <c r="G13" s="126">
        <v>0.03326625112962045</v>
      </c>
      <c r="H13" s="126">
        <v>0.10651427773240574</v>
      </c>
      <c r="I13" s="126">
        <v>0.011528902063588031</v>
      </c>
      <c r="J13" s="127">
        <v>3.436059999999866</v>
      </c>
      <c r="K13" s="104">
        <v>0.12679527610396635</v>
      </c>
    </row>
    <row r="14" spans="1:11" s="17" customFormat="1" ht="14.25">
      <c r="A14" s="18">
        <v>11</v>
      </c>
      <c r="B14" s="161" t="s">
        <v>61</v>
      </c>
      <c r="C14" s="125">
        <v>40427</v>
      </c>
      <c r="D14" s="125">
        <v>40543</v>
      </c>
      <c r="E14" s="126">
        <v>0.1580308213111139</v>
      </c>
      <c r="F14" s="126">
        <v>0.1475789343395404</v>
      </c>
      <c r="G14" s="126">
        <v>0.0208527918362722</v>
      </c>
      <c r="H14" s="126">
        <v>0.05338307276983967</v>
      </c>
      <c r="I14" s="126">
        <v>0.16053697181271653</v>
      </c>
      <c r="J14" s="127">
        <v>3.2464482999998463</v>
      </c>
      <c r="K14" s="104">
        <v>0.1261727251917697</v>
      </c>
    </row>
    <row r="15" spans="1:11" s="17" customFormat="1" ht="14.25">
      <c r="A15" s="18">
        <v>12</v>
      </c>
      <c r="B15" s="124" t="s">
        <v>62</v>
      </c>
      <c r="C15" s="125">
        <v>40444</v>
      </c>
      <c r="D15" s="125">
        <v>40638</v>
      </c>
      <c r="E15" s="126">
        <v>-0.002978022291328264</v>
      </c>
      <c r="F15" s="126">
        <v>-0.01244248730293418</v>
      </c>
      <c r="G15" s="126">
        <v>-0.012153952225274045</v>
      </c>
      <c r="H15" s="126">
        <v>0.1693956508628529</v>
      </c>
      <c r="I15" s="126">
        <v>-0.013688769324401995</v>
      </c>
      <c r="J15" s="127">
        <v>0.6435339000000115</v>
      </c>
      <c r="K15" s="104">
        <v>0.04260081835281504</v>
      </c>
    </row>
    <row r="16" spans="1:11" s="17" customFormat="1" ht="14.25">
      <c r="A16" s="18">
        <v>13</v>
      </c>
      <c r="B16" s="170" t="s">
        <v>54</v>
      </c>
      <c r="C16" s="125">
        <v>40427</v>
      </c>
      <c r="D16" s="125">
        <v>40708</v>
      </c>
      <c r="E16" s="126">
        <v>0.3102866593932714</v>
      </c>
      <c r="F16" s="126">
        <v>0.3346599187472661</v>
      </c>
      <c r="G16" s="126">
        <v>0.057362795976958036</v>
      </c>
      <c r="H16" s="126">
        <v>0.12983287706494928</v>
      </c>
      <c r="I16" s="126">
        <v>0.32647767321227583</v>
      </c>
      <c r="J16" s="127">
        <v>4.358350599999373</v>
      </c>
      <c r="K16" s="104">
        <v>0.1540261663090683</v>
      </c>
    </row>
    <row r="17" spans="1:11" s="17" customFormat="1" ht="14.25" collapsed="1">
      <c r="A17" s="18">
        <v>14</v>
      </c>
      <c r="B17" s="161" t="s">
        <v>57</v>
      </c>
      <c r="C17" s="125">
        <v>41026</v>
      </c>
      <c r="D17" s="125">
        <v>41242</v>
      </c>
      <c r="E17" s="126">
        <v>-0.021726462432962834</v>
      </c>
      <c r="F17" s="126">
        <v>0.013247610379477415</v>
      </c>
      <c r="G17" s="126">
        <v>-0.1786893197181315</v>
      </c>
      <c r="H17" s="126">
        <v>-0.13513845799861535</v>
      </c>
      <c r="I17" s="126">
        <v>0.0009894977887296985</v>
      </c>
      <c r="J17" s="127">
        <v>1.7364150000000453</v>
      </c>
      <c r="K17" s="104">
        <v>0.10314336529454082</v>
      </c>
    </row>
    <row r="18" spans="1:12" s="17" customFormat="1" ht="15.75" thickBot="1">
      <c r="A18" s="123"/>
      <c r="B18" s="171" t="s">
        <v>83</v>
      </c>
      <c r="C18" s="129" t="s">
        <v>2</v>
      </c>
      <c r="D18" s="129" t="s">
        <v>2</v>
      </c>
      <c r="E18" s="130">
        <f>AVERAGE(E4:E17)</f>
        <v>0.03814645523920978</v>
      </c>
      <c r="F18" s="130">
        <f>AVERAGE(F4:F17)</f>
        <v>0.05817736751871465</v>
      </c>
      <c r="G18" s="130">
        <f>AVERAGE(G4:G17)</f>
        <v>-0.14587258177930087</v>
      </c>
      <c r="H18" s="130">
        <f>AVERAGE(H4:H17)</f>
        <v>-0.11412349959126103</v>
      </c>
      <c r="I18" s="130">
        <f>AVERAGE(I4:I17)</f>
        <v>0.07033029128233027</v>
      </c>
      <c r="J18" s="129" t="s">
        <v>2</v>
      </c>
      <c r="K18" s="130">
        <f>AVERAGE(K4:K17)</f>
        <v>0.048083863587586276</v>
      </c>
      <c r="L18" s="131"/>
    </row>
    <row r="19" spans="1:11" s="17" customFormat="1" ht="14.25">
      <c r="A19" s="173" t="s">
        <v>81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1" s="17" customFormat="1" ht="15" collapsed="1" thickBot="1">
      <c r="A20" s="196"/>
      <c r="B20" s="196"/>
      <c r="C20" s="196"/>
      <c r="D20" s="196"/>
      <c r="E20" s="196"/>
      <c r="F20" s="196"/>
      <c r="G20" s="196"/>
      <c r="H20" s="196"/>
      <c r="I20" s="135"/>
      <c r="J20" s="135"/>
      <c r="K20" s="135"/>
    </row>
    <row r="21" spans="5:10" s="17" customFormat="1" ht="14.25" collapsed="1">
      <c r="E21" s="88"/>
      <c r="J21" s="16"/>
    </row>
    <row r="22" spans="5:10" s="17" customFormat="1" ht="14.25" collapsed="1">
      <c r="E22" s="89"/>
      <c r="J22" s="16"/>
    </row>
    <row r="23" spans="5:10" s="17" customFormat="1" ht="14.25">
      <c r="E23" s="88"/>
      <c r="F23" s="88"/>
      <c r="J23" s="16"/>
    </row>
    <row r="24" spans="5:10" s="17" customFormat="1" ht="14.25" collapsed="1">
      <c r="E24" s="89"/>
      <c r="I24" s="89"/>
      <c r="J24" s="16"/>
    </row>
    <row r="25" s="17" customFormat="1" ht="14.25" collapsed="1"/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 collapsed="1"/>
    <row r="38" s="17" customFormat="1" ht="14.25"/>
    <row r="39" s="17" customFormat="1" ht="14.25"/>
    <row r="40" spans="3:8" s="24" customFormat="1" ht="14.25">
      <c r="C40" s="25"/>
      <c r="D40" s="25"/>
      <c r="E40" s="26"/>
      <c r="F40" s="26"/>
      <c r="G40" s="26"/>
      <c r="H40" s="26"/>
    </row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  <row r="59" spans="3:8" s="24" customFormat="1" ht="14.25">
      <c r="C59" s="25"/>
      <c r="D59" s="25"/>
      <c r="E59" s="26"/>
      <c r="F59" s="26"/>
      <c r="G59" s="26"/>
      <c r="H59" s="26"/>
    </row>
  </sheetData>
  <mergeCells count="5">
    <mergeCell ref="A20:H20"/>
    <mergeCell ref="A1:I1"/>
    <mergeCell ref="A2:A3"/>
    <mergeCell ref="E2:K2"/>
    <mergeCell ref="A19:K1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K72" sqref="K72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1" t="s">
        <v>84</v>
      </c>
      <c r="B1" s="201"/>
      <c r="C1" s="201"/>
      <c r="D1" s="201"/>
      <c r="E1" s="201"/>
      <c r="F1" s="201"/>
      <c r="G1" s="201"/>
    </row>
    <row r="2" spans="1:7" ht="15.75" customHeight="1" thickBot="1">
      <c r="A2" s="203" t="s">
        <v>85</v>
      </c>
      <c r="B2" s="164"/>
      <c r="C2" s="202" t="s">
        <v>86</v>
      </c>
      <c r="D2" s="198"/>
      <c r="E2" s="202" t="s">
        <v>87</v>
      </c>
      <c r="F2" s="198"/>
      <c r="G2" s="172"/>
    </row>
    <row r="3" spans="1:7" ht="45.75" thickBot="1">
      <c r="A3" s="204"/>
      <c r="B3" s="174" t="s">
        <v>71</v>
      </c>
      <c r="C3" s="167" t="s">
        <v>88</v>
      </c>
      <c r="D3" s="167" t="s">
        <v>89</v>
      </c>
      <c r="E3" s="167" t="s">
        <v>90</v>
      </c>
      <c r="F3" s="167" t="s">
        <v>89</v>
      </c>
      <c r="G3" s="158" t="s">
        <v>91</v>
      </c>
    </row>
    <row r="4" spans="1:8" ht="15" customHeight="1">
      <c r="A4" s="18">
        <v>1</v>
      </c>
      <c r="B4" s="170" t="s">
        <v>54</v>
      </c>
      <c r="C4" s="31">
        <v>1376.7581099999993</v>
      </c>
      <c r="D4" s="80">
        <v>0.31028665219796175</v>
      </c>
      <c r="E4" s="32">
        <v>0</v>
      </c>
      <c r="F4" s="80">
        <v>0</v>
      </c>
      <c r="G4" s="33">
        <v>0</v>
      </c>
      <c r="H4" s="42"/>
    </row>
    <row r="5" spans="1:8" ht="14.25" customHeight="1">
      <c r="A5" s="18">
        <v>2</v>
      </c>
      <c r="B5" s="161" t="s">
        <v>61</v>
      </c>
      <c r="C5" s="31">
        <v>212.09409000000008</v>
      </c>
      <c r="D5" s="80">
        <v>0.158030806181193</v>
      </c>
      <c r="E5" s="32">
        <v>0</v>
      </c>
      <c r="F5" s="80">
        <v>0</v>
      </c>
      <c r="G5" s="33">
        <v>0</v>
      </c>
      <c r="H5" s="42"/>
    </row>
    <row r="6" spans="1:7" ht="14.25">
      <c r="A6" s="18">
        <v>3</v>
      </c>
      <c r="B6" s="161" t="s">
        <v>59</v>
      </c>
      <c r="C6" s="31">
        <v>194.89446999999996</v>
      </c>
      <c r="D6" s="80">
        <v>0.13728626188958998</v>
      </c>
      <c r="E6" s="32">
        <v>0</v>
      </c>
      <c r="F6" s="80">
        <v>0</v>
      </c>
      <c r="G6" s="33">
        <v>0</v>
      </c>
    </row>
    <row r="7" spans="1:7" ht="14.25">
      <c r="A7" s="18">
        <v>4</v>
      </c>
      <c r="B7" s="175" t="s">
        <v>58</v>
      </c>
      <c r="C7" s="31">
        <v>45.68531000000006</v>
      </c>
      <c r="D7" s="80">
        <v>0.015298697157257162</v>
      </c>
      <c r="E7" s="32">
        <v>0</v>
      </c>
      <c r="F7" s="80">
        <v>0</v>
      </c>
      <c r="G7" s="33">
        <v>0</v>
      </c>
    </row>
    <row r="8" spans="1:7" ht="14.25">
      <c r="A8" s="18">
        <v>5</v>
      </c>
      <c r="B8" s="161" t="s">
        <v>55</v>
      </c>
      <c r="C8" s="31">
        <v>30.078969999999742</v>
      </c>
      <c r="D8" s="80">
        <v>0.005427841198585708</v>
      </c>
      <c r="E8" s="32">
        <v>0</v>
      </c>
      <c r="F8" s="80">
        <v>0</v>
      </c>
      <c r="G8" s="33">
        <v>0</v>
      </c>
    </row>
    <row r="9" spans="1:7" ht="14.25">
      <c r="A9" s="18">
        <v>6</v>
      </c>
      <c r="B9" s="170" t="s">
        <v>56</v>
      </c>
      <c r="C9" s="31">
        <v>27.462080000000075</v>
      </c>
      <c r="D9" s="80">
        <v>0.0064851342250500125</v>
      </c>
      <c r="E9" s="32">
        <v>0</v>
      </c>
      <c r="F9" s="80">
        <v>0</v>
      </c>
      <c r="G9" s="33">
        <v>0</v>
      </c>
    </row>
    <row r="10" spans="1:8" ht="14.25">
      <c r="A10" s="18">
        <v>7</v>
      </c>
      <c r="B10" s="161" t="s">
        <v>63</v>
      </c>
      <c r="C10" s="31">
        <v>1.870090000000084</v>
      </c>
      <c r="D10" s="80">
        <v>0.0018002982862322598</v>
      </c>
      <c r="E10" s="32">
        <v>0</v>
      </c>
      <c r="F10" s="80">
        <v>0</v>
      </c>
      <c r="G10" s="33">
        <v>0</v>
      </c>
      <c r="H10" s="42"/>
    </row>
    <row r="11" spans="1:7" ht="14.25">
      <c r="A11" s="18">
        <v>10</v>
      </c>
      <c r="B11" s="161" t="s">
        <v>64</v>
      </c>
      <c r="C11" s="31">
        <v>0.7697299999999814</v>
      </c>
      <c r="D11" s="80">
        <v>0.0009555645774285342</v>
      </c>
      <c r="E11" s="32">
        <v>0</v>
      </c>
      <c r="F11" s="80">
        <v>0</v>
      </c>
      <c r="G11" s="33">
        <v>0</v>
      </c>
    </row>
    <row r="12" spans="1:7" ht="14.25">
      <c r="A12" s="18">
        <v>11</v>
      </c>
      <c r="B12" s="30" t="s">
        <v>82</v>
      </c>
      <c r="C12" s="31">
        <v>-0.2883099999999977</v>
      </c>
      <c r="D12" s="80">
        <v>-0.0008189358673884537</v>
      </c>
      <c r="E12" s="32">
        <v>0</v>
      </c>
      <c r="F12" s="80">
        <v>0</v>
      </c>
      <c r="G12" s="33">
        <v>0</v>
      </c>
    </row>
    <row r="13" spans="1:7" ht="14.25">
      <c r="A13" s="18">
        <v>12</v>
      </c>
      <c r="B13" s="175" t="s">
        <v>60</v>
      </c>
      <c r="C13" s="31">
        <v>-97.39567999999993</v>
      </c>
      <c r="D13" s="80">
        <v>-0.05759706520592765</v>
      </c>
      <c r="E13" s="32">
        <v>0</v>
      </c>
      <c r="F13" s="80">
        <v>0</v>
      </c>
      <c r="G13" s="33">
        <v>0</v>
      </c>
    </row>
    <row r="14" spans="1:7" ht="14.25">
      <c r="A14" s="18">
        <v>13</v>
      </c>
      <c r="B14" s="170" t="s">
        <v>52</v>
      </c>
      <c r="C14" s="31">
        <v>-295.45487000000105</v>
      </c>
      <c r="D14" s="80">
        <v>-0.013313475203841752</v>
      </c>
      <c r="E14" s="32">
        <v>0</v>
      </c>
      <c r="F14" s="80">
        <v>0</v>
      </c>
      <c r="G14" s="33">
        <v>0</v>
      </c>
    </row>
    <row r="15" spans="1:7" ht="14.25">
      <c r="A15" s="18">
        <v>14</v>
      </c>
      <c r="B15" s="161" t="s">
        <v>57</v>
      </c>
      <c r="C15" s="31">
        <v>-140.1392400000002</v>
      </c>
      <c r="D15" s="80">
        <v>-0.03223940754073576</v>
      </c>
      <c r="E15" s="32">
        <v>-167</v>
      </c>
      <c r="F15" s="80">
        <v>-0.010746460746460747</v>
      </c>
      <c r="G15" s="33">
        <v>-46.82288568713866</v>
      </c>
    </row>
    <row r="16" spans="1:7" ht="14.25">
      <c r="A16" s="18">
        <v>15</v>
      </c>
      <c r="B16" s="161" t="s">
        <v>53</v>
      </c>
      <c r="C16" s="31">
        <v>-681.7690099999998</v>
      </c>
      <c r="D16" s="80">
        <v>-0.07077643281782121</v>
      </c>
      <c r="E16" s="32">
        <v>-597</v>
      </c>
      <c r="F16" s="80">
        <v>-0.06602521566025216</v>
      </c>
      <c r="G16" s="33">
        <v>-637.5962891904442</v>
      </c>
    </row>
    <row r="17" spans="1:7" ht="13.5" customHeight="1">
      <c r="A17" s="18">
        <v>16</v>
      </c>
      <c r="B17" s="30" t="s">
        <v>62</v>
      </c>
      <c r="C17" s="31">
        <v>-859.4004700000002</v>
      </c>
      <c r="D17" s="80">
        <v>-0.3994948080857557</v>
      </c>
      <c r="E17" s="32">
        <v>-519</v>
      </c>
      <c r="F17" s="80">
        <v>-0.39770114942528734</v>
      </c>
      <c r="G17" s="33">
        <v>-854.6820852129865</v>
      </c>
    </row>
    <row r="18" spans="1:8" ht="15.75" thickBot="1">
      <c r="A18" s="75"/>
      <c r="B18" s="76" t="s">
        <v>66</v>
      </c>
      <c r="C18" s="77">
        <v>-184.8347300000015</v>
      </c>
      <c r="D18" s="81">
        <v>-0.002972982309089509</v>
      </c>
      <c r="E18" s="78">
        <v>-1283</v>
      </c>
      <c r="F18" s="81">
        <v>-0.011509307019511101</v>
      </c>
      <c r="G18" s="79">
        <v>-1539.1012600905692</v>
      </c>
      <c r="H18" s="42"/>
    </row>
    <row r="19" spans="1:8" ht="15" customHeight="1" thickBot="1">
      <c r="A19" s="200"/>
      <c r="B19" s="200"/>
      <c r="C19" s="200"/>
      <c r="D19" s="200"/>
      <c r="E19" s="200"/>
      <c r="F19" s="200"/>
      <c r="G19" s="200"/>
      <c r="H19" s="134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.75" thickBot="1">
      <c r="B48" s="66"/>
      <c r="C48" s="66"/>
      <c r="D48" s="66"/>
      <c r="E48" s="66"/>
    </row>
    <row r="51" ht="14.25" customHeight="1"/>
    <row r="52" ht="14.25">
      <c r="F52" s="42"/>
    </row>
    <row r="54" ht="14.25">
      <c r="F54"/>
    </row>
    <row r="55" ht="14.25">
      <c r="F55"/>
    </row>
    <row r="56" spans="2:6" ht="30.75" thickBot="1">
      <c r="B56" s="176" t="s">
        <v>71</v>
      </c>
      <c r="C56" s="167" t="s">
        <v>92</v>
      </c>
      <c r="D56" s="167" t="s">
        <v>93</v>
      </c>
      <c r="E56" s="177" t="s">
        <v>94</v>
      </c>
      <c r="F56"/>
    </row>
    <row r="57" spans="2:5" ht="14.25">
      <c r="B57" s="30" t="str">
        <f aca="true" t="shared" si="0" ref="B57:D61">B4</f>
        <v>UNIVER.UA/Мykhailo Hrushevskyi: Fond Derzhavnykh Paperiv</v>
      </c>
      <c r="C57" s="31">
        <f t="shared" si="0"/>
        <v>1376.7581099999993</v>
      </c>
      <c r="D57" s="80">
        <f t="shared" si="0"/>
        <v>0.31028665219796175</v>
      </c>
      <c r="E57" s="33">
        <f>G4</f>
        <v>0</v>
      </c>
    </row>
    <row r="58" spans="2:5" ht="14.25">
      <c r="B58" s="30" t="str">
        <f t="shared" si="0"/>
        <v>UNIVER.UA/Taras Shevchenko: Fond Zaoshchadzhen</v>
      </c>
      <c r="C58" s="31">
        <f t="shared" si="0"/>
        <v>212.09409000000008</v>
      </c>
      <c r="D58" s="80">
        <f t="shared" si="0"/>
        <v>0.158030806181193</v>
      </c>
      <c r="E58" s="33">
        <f>G5</f>
        <v>0</v>
      </c>
    </row>
    <row r="59" spans="2:5" ht="14.25">
      <c r="B59" s="30" t="str">
        <f t="shared" si="0"/>
        <v>UNIVER.UA/Volodymyr Velykyi: Fond Zbalansovanyi</v>
      </c>
      <c r="C59" s="31">
        <f t="shared" si="0"/>
        <v>194.89446999999996</v>
      </c>
      <c r="D59" s="80">
        <f t="shared" si="0"/>
        <v>0.13728626188958998</v>
      </c>
      <c r="E59" s="33">
        <f>G6</f>
        <v>0</v>
      </c>
    </row>
    <row r="60" spans="2:5" ht="14.25">
      <c r="B60" s="30" t="str">
        <f t="shared" si="0"/>
        <v>Sofiivskyi</v>
      </c>
      <c r="C60" s="31">
        <f t="shared" si="0"/>
        <v>45.68531000000006</v>
      </c>
      <c r="D60" s="80">
        <f t="shared" si="0"/>
        <v>0.015298697157257162</v>
      </c>
      <c r="E60" s="33">
        <f>G7</f>
        <v>0</v>
      </c>
    </row>
    <row r="61" spans="2:5" ht="14.25">
      <c r="B61" s="106" t="str">
        <f t="shared" si="0"/>
        <v>Altus – Depozyt</v>
      </c>
      <c r="C61" s="107">
        <f t="shared" si="0"/>
        <v>30.078969999999742</v>
      </c>
      <c r="D61" s="108">
        <f t="shared" si="0"/>
        <v>0.005427841198585708</v>
      </c>
      <c r="E61" s="109">
        <f>G8</f>
        <v>0</v>
      </c>
    </row>
    <row r="62" spans="2:5" ht="14.25">
      <c r="B62" s="105" t="str">
        <f>B11</f>
        <v>Nadbannia</v>
      </c>
      <c r="C62" s="31">
        <f aca="true" t="shared" si="1" ref="C62:D66">C13</f>
        <v>-97.39567999999993</v>
      </c>
      <c r="D62" s="80">
        <f t="shared" si="1"/>
        <v>-0.05759706520592765</v>
      </c>
      <c r="E62" s="33">
        <f>G13</f>
        <v>0</v>
      </c>
    </row>
    <row r="63" spans="2:5" ht="14.25">
      <c r="B63" s="105" t="str">
        <f>B12</f>
        <v>Аrhentum</v>
      </c>
      <c r="C63" s="31">
        <f t="shared" si="1"/>
        <v>-295.45487000000105</v>
      </c>
      <c r="D63" s="80">
        <f t="shared" si="1"/>
        <v>-0.013313475203841752</v>
      </c>
      <c r="E63" s="33">
        <f>G14</f>
        <v>0</v>
      </c>
    </row>
    <row r="64" spans="2:5" ht="14.25">
      <c r="B64" s="105" t="str">
        <f>B13</f>
        <v>КІNTO-Ekviti</v>
      </c>
      <c r="C64" s="31">
        <f t="shared" si="1"/>
        <v>-140.1392400000002</v>
      </c>
      <c r="D64" s="80">
        <f t="shared" si="1"/>
        <v>-0.03223940754073576</v>
      </c>
      <c r="E64" s="33">
        <f>G15</f>
        <v>-46.82288568713866</v>
      </c>
    </row>
    <row r="65" spans="2:5" ht="14.25">
      <c r="B65" s="105" t="str">
        <f>B14</f>
        <v>КІNТО-Кlasychnyi</v>
      </c>
      <c r="C65" s="31">
        <f t="shared" si="1"/>
        <v>-681.7690099999998</v>
      </c>
      <c r="D65" s="80">
        <f t="shared" si="1"/>
        <v>-0.07077643281782121</v>
      </c>
      <c r="E65" s="33">
        <f>G16</f>
        <v>-637.5962891904442</v>
      </c>
    </row>
    <row r="66" spans="2:5" ht="14.25">
      <c r="B66" s="105" t="str">
        <f>B17</f>
        <v>VSI</v>
      </c>
      <c r="C66" s="31">
        <f t="shared" si="1"/>
        <v>-859.4004700000002</v>
      </c>
      <c r="D66" s="80">
        <f t="shared" si="1"/>
        <v>-0.3994948080857557</v>
      </c>
      <c r="E66" s="33">
        <f>G17</f>
        <v>-854.6820852129865</v>
      </c>
    </row>
    <row r="67" spans="2:5" ht="14.25">
      <c r="B67" s="113" t="s">
        <v>68</v>
      </c>
      <c r="C67" s="114">
        <f>C18-SUM(C57:C66)</f>
        <v>29.813590000000204</v>
      </c>
      <c r="D67" s="115"/>
      <c r="E67" s="114">
        <f>G18-SUM(E57:E66)</f>
        <v>0</v>
      </c>
    </row>
    <row r="68" spans="2:5" ht="15">
      <c r="B68" s="111" t="s">
        <v>66</v>
      </c>
      <c r="C68" s="112">
        <f>SUM(C57:C67)</f>
        <v>-184.8347300000015</v>
      </c>
      <c r="D68" s="112"/>
      <c r="E68" s="112">
        <f>SUM(E57:E67)</f>
        <v>-1539.1012600905692</v>
      </c>
    </row>
  </sheetData>
  <mergeCells count="5">
    <mergeCell ref="A19:G19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D49" sqref="D4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178" t="s">
        <v>71</v>
      </c>
      <c r="B1" s="179" t="s">
        <v>95</v>
      </c>
      <c r="C1" s="10"/>
    </row>
    <row r="2" spans="1:3" ht="14.25">
      <c r="A2" s="180" t="s">
        <v>60</v>
      </c>
      <c r="B2" s="133">
        <v>-0.05759715134230903</v>
      </c>
      <c r="C2" s="10"/>
    </row>
    <row r="3" spans="1:3" ht="14.25">
      <c r="A3" s="181" t="s">
        <v>57</v>
      </c>
      <c r="B3" s="120">
        <v>-0.021726462432962834</v>
      </c>
      <c r="C3" s="10"/>
    </row>
    <row r="4" spans="1:3" ht="14.25">
      <c r="A4" s="17" t="s">
        <v>96</v>
      </c>
      <c r="B4" s="120">
        <v>-0.013313530810302732</v>
      </c>
      <c r="C4" s="10"/>
    </row>
    <row r="5" spans="1:3" ht="14.25">
      <c r="A5" s="180" t="s">
        <v>53</v>
      </c>
      <c r="B5" s="121">
        <v>-0.005087063179790685</v>
      </c>
      <c r="C5" s="10"/>
    </row>
    <row r="6" spans="1:3" ht="14.25">
      <c r="A6" s="116" t="s">
        <v>62</v>
      </c>
      <c r="B6" s="121">
        <v>-0.002978022291328264</v>
      </c>
      <c r="C6" s="10"/>
    </row>
    <row r="7" spans="1:3" ht="14.25">
      <c r="A7" s="116" t="s">
        <v>82</v>
      </c>
      <c r="B7" s="121">
        <v>-0.0008192795381759543</v>
      </c>
      <c r="C7" s="10"/>
    </row>
    <row r="8" spans="1:3" ht="14.25">
      <c r="A8" s="180" t="s">
        <v>64</v>
      </c>
      <c r="B8" s="140">
        <v>0.0009548883733125901</v>
      </c>
      <c r="C8" s="10"/>
    </row>
    <row r="9" spans="1:3" ht="14.25">
      <c r="A9" s="181" t="s">
        <v>63</v>
      </c>
      <c r="B9" s="121">
        <v>0.0018002808448003282</v>
      </c>
      <c r="C9" s="10"/>
    </row>
    <row r="10" spans="1:3" ht="14.25">
      <c r="A10" s="180" t="s">
        <v>55</v>
      </c>
      <c r="B10" s="121">
        <v>0.005428241816299861</v>
      </c>
      <c r="C10" s="10"/>
    </row>
    <row r="11" spans="1:3" ht="14.25">
      <c r="A11" s="180" t="s">
        <v>56</v>
      </c>
      <c r="B11" s="121">
        <v>0.006486002253800693</v>
      </c>
      <c r="C11" s="10"/>
    </row>
    <row r="12" spans="1:3" ht="14.25">
      <c r="A12" s="182" t="s">
        <v>58</v>
      </c>
      <c r="B12" s="121">
        <v>0.0152987074993165</v>
      </c>
      <c r="C12" s="10"/>
    </row>
    <row r="13" spans="1:3" ht="14.25">
      <c r="A13" s="180" t="s">
        <v>59</v>
      </c>
      <c r="B13" s="121">
        <v>0.13728628145189115</v>
      </c>
      <c r="C13" s="10"/>
    </row>
    <row r="14" spans="1:3" ht="14.25">
      <c r="A14" s="180" t="s">
        <v>61</v>
      </c>
      <c r="B14" s="121">
        <v>0.1580308213111139</v>
      </c>
      <c r="C14" s="10"/>
    </row>
    <row r="15" spans="1:3" ht="14.25">
      <c r="A15" s="162" t="s">
        <v>54</v>
      </c>
      <c r="B15" s="121">
        <v>0.3102866593932714</v>
      </c>
      <c r="C15" s="10"/>
    </row>
    <row r="16" spans="1:3" ht="14.25">
      <c r="A16" s="183" t="s">
        <v>97</v>
      </c>
      <c r="B16" s="120">
        <v>0.03814645523920978</v>
      </c>
      <c r="C16" s="10"/>
    </row>
    <row r="17" spans="1:3" ht="14.25">
      <c r="A17" s="183" t="s">
        <v>18</v>
      </c>
      <c r="B17" s="120">
        <v>-0.04169589751410707</v>
      </c>
      <c r="C17" s="10"/>
    </row>
    <row r="18" spans="1:3" ht="14.25">
      <c r="A18" s="183" t="s">
        <v>17</v>
      </c>
      <c r="B18" s="120">
        <v>0</v>
      </c>
      <c r="C18" s="47"/>
    </row>
    <row r="19" spans="1:3" ht="14.25">
      <c r="A19" s="183" t="s">
        <v>98</v>
      </c>
      <c r="B19" s="120">
        <v>-0.03172077093673409</v>
      </c>
      <c r="C19" s="9"/>
    </row>
    <row r="20" spans="1:3" ht="14.25">
      <c r="A20" s="183" t="s">
        <v>99</v>
      </c>
      <c r="B20" s="120">
        <v>7.671232876704792E-06</v>
      </c>
      <c r="C20" s="61"/>
    </row>
    <row r="21" spans="1:3" ht="14.25">
      <c r="A21" s="183" t="s">
        <v>100</v>
      </c>
      <c r="B21" s="120">
        <v>0.013041095890410961</v>
      </c>
      <c r="C21" s="10"/>
    </row>
    <row r="22" spans="1:3" ht="15" thickBot="1">
      <c r="A22" s="184" t="s">
        <v>101</v>
      </c>
      <c r="B22" s="122">
        <v>-0.05966981330393628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A1" sqref="A1:J1"/>
    </sheetView>
  </sheetViews>
  <sheetFormatPr defaultColWidth="9.00390625" defaultRowHeight="12.75"/>
  <cols>
    <col min="1" max="1" width="4.75390625" style="26" customWidth="1"/>
    <col min="2" max="2" width="48.875" style="24" bestFit="1" customWidth="1"/>
    <col min="3" max="4" width="12.75390625" style="26" customWidth="1"/>
    <col min="5" max="5" width="16.75390625" style="34" customWidth="1"/>
    <col min="6" max="6" width="14.75390625" style="36" customWidth="1"/>
    <col min="7" max="7" width="14.75390625" style="34" customWidth="1"/>
    <col min="8" max="8" width="12.75390625" style="36" customWidth="1"/>
    <col min="9" max="9" width="39.125" style="24" bestFit="1" customWidth="1"/>
    <col min="10" max="10" width="22.875" style="24" bestFit="1" customWidth="1"/>
    <col min="11" max="20" width="4.75390625" style="24" customWidth="1"/>
    <col min="21" max="16384" width="9.125" style="24" customWidth="1"/>
  </cols>
  <sheetData>
    <row r="1" spans="1:13" s="35" customFormat="1" ht="16.5" thickBot="1">
      <c r="A1" s="205" t="s">
        <v>102</v>
      </c>
      <c r="B1" s="206"/>
      <c r="C1" s="206"/>
      <c r="D1" s="206"/>
      <c r="E1" s="206"/>
      <c r="F1" s="206"/>
      <c r="G1" s="206"/>
      <c r="H1" s="206"/>
      <c r="I1" s="206"/>
      <c r="J1" s="207"/>
      <c r="K1" s="13"/>
      <c r="L1" s="14"/>
      <c r="M1" s="14"/>
    </row>
    <row r="2" spans="1:10" ht="30.75" thickBot="1">
      <c r="A2" s="155" t="s">
        <v>85</v>
      </c>
      <c r="B2" s="155" t="s">
        <v>71</v>
      </c>
      <c r="C2" s="185" t="s">
        <v>103</v>
      </c>
      <c r="D2" s="185" t="s">
        <v>104</v>
      </c>
      <c r="E2" s="185" t="s">
        <v>37</v>
      </c>
      <c r="F2" s="185" t="s">
        <v>38</v>
      </c>
      <c r="G2" s="185" t="s">
        <v>39</v>
      </c>
      <c r="H2" s="185" t="s">
        <v>40</v>
      </c>
      <c r="I2" s="157" t="s">
        <v>41</v>
      </c>
      <c r="J2" s="158" t="s">
        <v>42</v>
      </c>
    </row>
    <row r="3" spans="1:10" ht="14.25">
      <c r="A3" s="18">
        <v>1</v>
      </c>
      <c r="B3" s="69" t="s">
        <v>105</v>
      </c>
      <c r="C3" s="186" t="s">
        <v>106</v>
      </c>
      <c r="D3" s="187" t="s">
        <v>107</v>
      </c>
      <c r="E3" s="91">
        <v>328632.31</v>
      </c>
      <c r="F3" s="92">
        <v>22613</v>
      </c>
      <c r="G3" s="91">
        <v>14.53289</v>
      </c>
      <c r="H3" s="41">
        <v>100</v>
      </c>
      <c r="I3" s="69" t="s">
        <v>108</v>
      </c>
      <c r="J3" s="93" t="s">
        <v>11</v>
      </c>
    </row>
    <row r="4" spans="1:10" ht="15.75" thickBot="1">
      <c r="A4" s="192" t="s">
        <v>66</v>
      </c>
      <c r="B4" s="193"/>
      <c r="C4" s="94" t="s">
        <v>2</v>
      </c>
      <c r="D4" s="94" t="s">
        <v>2</v>
      </c>
      <c r="E4" s="82">
        <f>SUM(E3:E3)</f>
        <v>328632.31</v>
      </c>
      <c r="F4" s="83">
        <f>SUM(F3:F3)</f>
        <v>22613</v>
      </c>
      <c r="G4" s="94" t="s">
        <v>2</v>
      </c>
      <c r="H4" s="94" t="s">
        <v>2</v>
      </c>
      <c r="I4" s="94" t="s">
        <v>2</v>
      </c>
      <c r="J4" s="95" t="s">
        <v>2</v>
      </c>
    </row>
    <row r="5" spans="1:8" ht="14.25">
      <c r="A5" s="195"/>
      <c r="B5" s="195"/>
      <c r="C5" s="195"/>
      <c r="D5" s="195"/>
      <c r="E5" s="195"/>
      <c r="F5" s="195"/>
      <c r="G5" s="195"/>
      <c r="H5" s="195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A1" sqref="A1:J1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9" t="s">
        <v>109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ht="15.75" customHeight="1" thickBot="1">
      <c r="A2" s="198" t="s">
        <v>36</v>
      </c>
      <c r="B2" s="164"/>
      <c r="C2" s="165"/>
      <c r="D2" s="166"/>
      <c r="E2" s="199" t="s">
        <v>69</v>
      </c>
      <c r="F2" s="199"/>
      <c r="G2" s="199"/>
      <c r="H2" s="199"/>
      <c r="I2" s="199"/>
      <c r="J2" s="199"/>
      <c r="K2" s="199"/>
    </row>
    <row r="3" spans="1:11" ht="51.75" thickBot="1">
      <c r="A3" s="198"/>
      <c r="B3" s="167" t="s">
        <v>71</v>
      </c>
      <c r="C3" s="168" t="s">
        <v>72</v>
      </c>
      <c r="D3" s="168" t="s">
        <v>73</v>
      </c>
      <c r="E3" s="157" t="s">
        <v>77</v>
      </c>
      <c r="F3" s="157" t="s">
        <v>74</v>
      </c>
      <c r="G3" s="157" t="s">
        <v>75</v>
      </c>
      <c r="H3" s="15" t="s">
        <v>76</v>
      </c>
      <c r="I3" s="15" t="s">
        <v>78</v>
      </c>
      <c r="J3" s="158" t="s">
        <v>79</v>
      </c>
      <c r="K3" s="169" t="s">
        <v>80</v>
      </c>
    </row>
    <row r="4" spans="1:11" ht="14.25" collapsed="1">
      <c r="A4" s="18">
        <v>1</v>
      </c>
      <c r="B4" s="22" t="s">
        <v>105</v>
      </c>
      <c r="C4" s="86">
        <v>40253</v>
      </c>
      <c r="D4" s="86">
        <v>40445</v>
      </c>
      <c r="E4" s="84">
        <v>-0.16734331635117494</v>
      </c>
      <c r="F4" s="84">
        <v>-0.1452201546767068</v>
      </c>
      <c r="G4" s="84">
        <v>-0.7480694656078251</v>
      </c>
      <c r="H4" s="84">
        <v>-0.7600800410605745</v>
      </c>
      <c r="I4" s="84" t="s">
        <v>34</v>
      </c>
      <c r="J4" s="87">
        <v>-0.8546710999999971</v>
      </c>
      <c r="K4" s="132">
        <v>-0.14364063439043406</v>
      </c>
    </row>
    <row r="5" spans="1:11" ht="15.75" thickBot="1">
      <c r="A5" s="123"/>
      <c r="B5" s="128" t="s">
        <v>83</v>
      </c>
      <c r="C5" s="129" t="s">
        <v>2</v>
      </c>
      <c r="D5" s="129" t="s">
        <v>2</v>
      </c>
      <c r="E5" s="130">
        <f>AVERAGE(E4:E4)</f>
        <v>-0.16734331635117494</v>
      </c>
      <c r="F5" s="130">
        <f>AVERAGE(F4:F4)</f>
        <v>-0.1452201546767068</v>
      </c>
      <c r="G5" s="130">
        <f>AVERAGE(G4:G4)</f>
        <v>-0.7480694656078251</v>
      </c>
      <c r="H5" s="130">
        <f>AVERAGE(H4:H4)</f>
        <v>-0.7600800410605745</v>
      </c>
      <c r="I5" s="130" t="s">
        <v>34</v>
      </c>
      <c r="J5" s="129" t="s">
        <v>2</v>
      </c>
      <c r="K5" s="130">
        <f>AVERAGE(K4:K4)</f>
        <v>-0.14364063439043406</v>
      </c>
    </row>
    <row r="6" spans="1:11" ht="14.25">
      <c r="A6" s="210" t="s">
        <v>81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5" thickBo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0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A1" sqref="A1:G1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11" t="s">
        <v>110</v>
      </c>
      <c r="B1" s="211"/>
      <c r="C1" s="211"/>
      <c r="D1" s="211"/>
      <c r="E1" s="211"/>
      <c r="F1" s="211"/>
      <c r="G1" s="211"/>
    </row>
    <row r="2" spans="1:7" s="26" customFormat="1" ht="15.75" customHeight="1" thickBot="1">
      <c r="A2" s="198" t="s">
        <v>85</v>
      </c>
      <c r="B2" s="164"/>
      <c r="C2" s="212" t="s">
        <v>86</v>
      </c>
      <c r="D2" s="212"/>
      <c r="E2" s="212" t="s">
        <v>87</v>
      </c>
      <c r="F2" s="212"/>
      <c r="G2" s="172"/>
    </row>
    <row r="3" spans="1:7" s="26" customFormat="1" ht="45.75" thickBot="1">
      <c r="A3" s="198"/>
      <c r="B3" s="167" t="s">
        <v>71</v>
      </c>
      <c r="C3" s="167" t="s">
        <v>88</v>
      </c>
      <c r="D3" s="167" t="s">
        <v>89</v>
      </c>
      <c r="E3" s="167" t="s">
        <v>90</v>
      </c>
      <c r="F3" s="167" t="s">
        <v>89</v>
      </c>
      <c r="G3" s="158" t="s">
        <v>111</v>
      </c>
    </row>
    <row r="4" spans="1:7" s="26" customFormat="1" ht="14.25">
      <c r="A4" s="18">
        <v>1</v>
      </c>
      <c r="B4" s="30" t="s">
        <v>105</v>
      </c>
      <c r="C4" s="31">
        <v>-66.04683000000003</v>
      </c>
      <c r="D4" s="84">
        <v>-0.16734309799094027</v>
      </c>
      <c r="E4" s="32">
        <v>0</v>
      </c>
      <c r="F4" s="84">
        <v>0</v>
      </c>
      <c r="G4" s="33">
        <v>0</v>
      </c>
    </row>
    <row r="5" spans="1:7" s="26" customFormat="1" ht="15.75" thickBot="1">
      <c r="A5" s="96"/>
      <c r="B5" s="76" t="s">
        <v>66</v>
      </c>
      <c r="C5" s="97">
        <v>-66.04683000000003</v>
      </c>
      <c r="D5" s="81">
        <v>-0.16734309799094027</v>
      </c>
      <c r="E5" s="78">
        <v>0</v>
      </c>
      <c r="F5" s="81">
        <v>0</v>
      </c>
      <c r="G5" s="79">
        <v>0</v>
      </c>
    </row>
    <row r="6" spans="1:11" s="26" customFormat="1" ht="15" customHeight="1" thickBot="1">
      <c r="A6" s="208"/>
      <c r="B6" s="208"/>
      <c r="C6" s="208"/>
      <c r="D6" s="208"/>
      <c r="E6" s="208"/>
      <c r="F6" s="208"/>
      <c r="G6" s="208"/>
      <c r="H6" s="7"/>
      <c r="I6" s="7"/>
      <c r="J6" s="7"/>
      <c r="K6" s="7"/>
    </row>
    <row r="7" s="26" customFormat="1" ht="14.25">
      <c r="D7" s="34"/>
    </row>
    <row r="8" spans="1:4" s="26" customFormat="1" ht="14.25">
      <c r="A8" s="24"/>
      <c r="D8" s="34"/>
    </row>
    <row r="9" spans="1:4" s="26" customFormat="1" ht="14.25">
      <c r="A9" s="24"/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/>
    <row r="28" s="26" customFormat="1" ht="14.25"/>
    <row r="29" spans="8:9" s="26" customFormat="1" ht="14.25">
      <c r="H29" s="19"/>
      <c r="I29" s="19"/>
    </row>
    <row r="32" spans="2:5" ht="30.75" thickBot="1">
      <c r="B32" s="176" t="s">
        <v>71</v>
      </c>
      <c r="C32" s="167" t="s">
        <v>92</v>
      </c>
      <c r="D32" s="167" t="s">
        <v>93</v>
      </c>
      <c r="E32" s="177" t="s">
        <v>94</v>
      </c>
    </row>
    <row r="33" spans="1:5" ht="14.25">
      <c r="A33" s="19">
        <v>1</v>
      </c>
      <c r="B33" s="30" t="str">
        <f>B4</f>
        <v>Аurum</v>
      </c>
      <c r="C33" s="101">
        <f>C4</f>
        <v>-66.04683000000003</v>
      </c>
      <c r="D33" s="84">
        <f>D4</f>
        <v>-0.16734309799094027</v>
      </c>
      <c r="E33" s="102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112</v>
      </c>
      <c r="C1" s="10"/>
      <c r="D1" s="10"/>
    </row>
    <row r="2" spans="1:4" ht="14.25">
      <c r="A2" s="22" t="s">
        <v>105</v>
      </c>
      <c r="B2" s="117">
        <v>-0.16734331635117494</v>
      </c>
      <c r="C2" s="10"/>
      <c r="D2" s="10"/>
    </row>
    <row r="3" spans="1:4" ht="14.25">
      <c r="A3" s="183" t="s">
        <v>97</v>
      </c>
      <c r="B3" s="118">
        <v>-0.16734331635117494</v>
      </c>
      <c r="C3" s="10"/>
      <c r="D3" s="10"/>
    </row>
    <row r="4" spans="1:4" ht="14.25">
      <c r="A4" s="183" t="s">
        <v>18</v>
      </c>
      <c r="B4" s="118">
        <v>-0.04169589751410707</v>
      </c>
      <c r="C4" s="10"/>
      <c r="D4" s="10"/>
    </row>
    <row r="5" spans="1:4" ht="14.25">
      <c r="A5" s="183" t="s">
        <v>17</v>
      </c>
      <c r="B5" s="118">
        <v>0</v>
      </c>
      <c r="C5" s="10"/>
      <c r="D5" s="10"/>
    </row>
    <row r="6" spans="1:4" ht="14.25">
      <c r="A6" s="183" t="s">
        <v>98</v>
      </c>
      <c r="B6" s="118">
        <v>-0.03172077093673409</v>
      </c>
      <c r="C6" s="10"/>
      <c r="D6" s="10"/>
    </row>
    <row r="7" spans="1:4" ht="14.25">
      <c r="A7" s="183" t="s">
        <v>99</v>
      </c>
      <c r="B7" s="118">
        <v>7.671232876704792E-06</v>
      </c>
      <c r="C7" s="10"/>
      <c r="D7" s="10"/>
    </row>
    <row r="8" spans="1:4" ht="14.25">
      <c r="A8" s="183" t="s">
        <v>100</v>
      </c>
      <c r="B8" s="118">
        <v>0.013041095890410961</v>
      </c>
      <c r="C8" s="10"/>
      <c r="D8" s="10"/>
    </row>
    <row r="9" spans="1:4" ht="15" thickBot="1">
      <c r="A9" s="184" t="s">
        <v>101</v>
      </c>
      <c r="B9" s="119">
        <v>-0.05966981330393628</v>
      </c>
      <c r="C9" s="10"/>
      <c r="D9" s="10"/>
    </row>
    <row r="10" spans="2:4" ht="12.75">
      <c r="B10" s="10"/>
      <c r="C10" s="10"/>
      <c r="D10" s="10"/>
    </row>
    <row r="11" spans="1:4" ht="14.25">
      <c r="A11" s="43"/>
      <c r="B11" s="44"/>
      <c r="C11" s="10"/>
      <c r="D11" s="10"/>
    </row>
    <row r="12" spans="1:4" ht="14.25">
      <c r="A12" s="43"/>
      <c r="B12" s="44"/>
      <c r="C12" s="10"/>
      <c r="D12" s="10"/>
    </row>
    <row r="13" spans="1:4" ht="14.25">
      <c r="A13" s="43"/>
      <c r="B13" s="44"/>
      <c r="C13" s="10"/>
      <c r="D13" s="10"/>
    </row>
    <row r="14" spans="1:4" ht="14.25">
      <c r="A14" s="43"/>
      <c r="B14" s="44"/>
      <c r="C14" s="10"/>
      <c r="D14" s="10"/>
    </row>
    <row r="15" spans="1:4" ht="14.25">
      <c r="A15" s="43"/>
      <c r="B15" s="44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2023-03-10T07:53:09Z</dcterms:modified>
  <cp:category/>
  <cp:version/>
  <cp:contentType/>
  <cp:contentStatus/>
</cp:coreProperties>
</file>