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Никита\Documents\ПЕРЕВОД УАИБ\"/>
    </mc:Choice>
  </mc:AlternateContent>
  <xr:revisionPtr revIDLastSave="0" documentId="13_ncr:40009_{26E35F8E-FE8E-4D40-BF4E-F1524A8388E6}" xr6:coauthVersionLast="46" xr6:coauthVersionMax="46" xr10:uidLastSave="{00000000-0000-0000-0000-000000000000}"/>
  <bookViews>
    <workbookView xWindow="20837" yWindow="2683" windowWidth="33120" windowHeight="18120" tabRatio="904"/>
  </bookViews>
  <sheets>
    <sheet name="IDX + ROR" sheetId="1" r:id="rId1"/>
    <sheet name="O_NAV" sheetId="12" r:id="rId2"/>
    <sheet name="O_ROR" sheetId="21" r:id="rId3"/>
    <sheet name=" O_dynamics NAV" sheetId="14" r:id="rId4"/>
    <sheet name="O_diagram(ROR)" sheetId="25" r:id="rId5"/>
    <sheet name="І_NAV" sheetId="22" r:id="rId6"/>
    <sheet name="І_ROR" sheetId="16" r:id="rId7"/>
    <sheet name="І_dynamics NAV" sheetId="17" r:id="rId8"/>
    <sheet name="І_diagram(ROR)" sheetId="7" r:id="rId9"/>
    <sheet name="C_NAV" sheetId="23" r:id="rId10"/>
    <sheet name="C_ROR" sheetId="24" r:id="rId11"/>
    <sheet name="C_dynamics NAV" sheetId="20" r:id="rId12"/>
    <sheet name="C_diagram(ROR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3" hidden="1">' O_dynamics NAV'!$B$3:$G$18</definedName>
    <definedName name="_xlnm._FilterDatabase" localSheetId="12" hidden="1">'C_diagram(ROR)'!$A$1:$B$1</definedName>
    <definedName name="_xlnm._FilterDatabase" localSheetId="11" hidden="1">'C_dynamics NAV'!$B$34:$E$34</definedName>
    <definedName name="_xlnm._FilterDatabase" localSheetId="9" hidden="1">C_NAV!$A$2:$J$2</definedName>
    <definedName name="_xlnm._FilterDatabase" localSheetId="0" hidden="1">'IDX + ROR'!$A$24:$C$24</definedName>
    <definedName name="_xlnm._FilterDatabase" localSheetId="4" hidden="1">'O_diagram(ROR)'!$A$1:$B$1</definedName>
    <definedName name="_xlnm._FilterDatabase" localSheetId="1" hidden="1">O_NAV!#REF!</definedName>
    <definedName name="_xlnm._FilterDatabase" localSheetId="8" hidden="1">'І_diagram(ROR)'!$A$1:$B$1</definedName>
    <definedName name="_xlnm._FilterDatabase" localSheetId="7" hidden="1">'І_dynamics NAV'!$B$36:$E$36</definedName>
    <definedName name="_xlnm._FilterDatabase" localSheetId="5" hidden="1">І_NAV!$A$2:$J$2</definedName>
    <definedName name="_xlnm._FilterDatabase" localSheetId="6" hidden="1">І_ROR!$B$3:$I$3</definedName>
    <definedName name="cevv">#REF!</definedName>
    <definedName name="_xlnm.Print_Area" localSheetId="1">O_NAV!#REF!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24" l="1"/>
  <c r="J6" i="16"/>
  <c r="E38" i="17"/>
  <c r="D38" i="17"/>
  <c r="C38" i="17"/>
  <c r="B38" i="17"/>
  <c r="J19" i="21"/>
  <c r="E62" i="14"/>
  <c r="E63" i="14"/>
  <c r="E64" i="14"/>
  <c r="E65" i="14"/>
  <c r="D62" i="14"/>
  <c r="D63" i="14"/>
  <c r="D64" i="14"/>
  <c r="D65" i="14"/>
  <c r="C62" i="14"/>
  <c r="C63" i="14"/>
  <c r="C64" i="14"/>
  <c r="C65" i="14"/>
  <c r="B62" i="14"/>
  <c r="B63" i="14"/>
  <c r="B64" i="14"/>
  <c r="B65" i="14"/>
  <c r="E66" i="14"/>
  <c r="D66" i="14"/>
  <c r="C66" i="14"/>
  <c r="B66" i="14"/>
  <c r="C18" i="12"/>
  <c r="C28" i="12" s="1"/>
  <c r="D28" i="12" s="1"/>
  <c r="C24" i="12"/>
  <c r="C25" i="12"/>
  <c r="D25" i="12" s="1"/>
  <c r="C26" i="12"/>
  <c r="C27" i="12"/>
  <c r="D27" i="12" s="1"/>
  <c r="B24" i="12"/>
  <c r="B25" i="12"/>
  <c r="B26" i="12"/>
  <c r="B27" i="12"/>
  <c r="B36" i="20"/>
  <c r="E37" i="17"/>
  <c r="C57" i="14"/>
  <c r="C67" i="14" s="1"/>
  <c r="C68" i="14" s="1"/>
  <c r="C58" i="14"/>
  <c r="C59" i="14"/>
  <c r="C60" i="14"/>
  <c r="C61" i="14"/>
  <c r="C23" i="12"/>
  <c r="B23" i="12"/>
  <c r="E36" i="20"/>
  <c r="D36" i="20"/>
  <c r="C36" i="20"/>
  <c r="E35" i="20"/>
  <c r="D35" i="20"/>
  <c r="C35" i="20"/>
  <c r="B35" i="20"/>
  <c r="H6" i="24"/>
  <c r="G6" i="24"/>
  <c r="F6" i="24"/>
  <c r="E6" i="24"/>
  <c r="D37" i="17"/>
  <c r="C37" i="17"/>
  <c r="B37" i="17"/>
  <c r="H6" i="16"/>
  <c r="G6" i="16"/>
  <c r="F6" i="16"/>
  <c r="E6" i="16"/>
  <c r="E5" i="22"/>
  <c r="E61" i="14"/>
  <c r="E60" i="14"/>
  <c r="E59" i="14"/>
  <c r="E67" i="14" s="1"/>
  <c r="E58" i="14"/>
  <c r="E57" i="14"/>
  <c r="D61" i="14"/>
  <c r="D60" i="14"/>
  <c r="D59" i="14"/>
  <c r="D58" i="14"/>
  <c r="D57" i="14"/>
  <c r="B61" i="14"/>
  <c r="B60" i="14"/>
  <c r="B59" i="14"/>
  <c r="B58" i="14"/>
  <c r="B57" i="14"/>
  <c r="H19" i="21"/>
  <c r="G19" i="21"/>
  <c r="F19" i="21"/>
  <c r="E19" i="21"/>
  <c r="D23" i="12"/>
  <c r="F5" i="23"/>
  <c r="E5" i="23"/>
  <c r="F5" i="22"/>
  <c r="D18" i="12"/>
  <c r="E68" i="14" l="1"/>
  <c r="D26" i="12"/>
  <c r="D24" i="12"/>
</calcChain>
</file>

<file path=xl/sharedStrings.xml><?xml version="1.0" encoding="utf-8"?>
<sst xmlns="http://schemas.openxmlformats.org/spreadsheetml/2006/main" count="329" uniqueCount="128">
  <si>
    <t>Дата реєстрації</t>
  </si>
  <si>
    <t>Дата досягнення нормативів</t>
  </si>
  <si>
    <t>н.д.</t>
  </si>
  <si>
    <t>http://www.task.ua/</t>
  </si>
  <si>
    <t>http://univer.ua/</t>
  </si>
  <si>
    <t>http://otpcapital.com.ua/</t>
  </si>
  <si>
    <t>х</t>
  </si>
  <si>
    <t>http://www.altus.ua/</t>
  </si>
  <si>
    <t>http://www.vseswit.com.ua/</t>
  </si>
  <si>
    <t>http://www.kinto.com/</t>
  </si>
  <si>
    <t>http://am.artcapital.ua/</t>
  </si>
  <si>
    <t>http://ozoncap.com/</t>
  </si>
  <si>
    <t>Rates of Return</t>
  </si>
  <si>
    <t>Period</t>
  </si>
  <si>
    <t>PFTS Index</t>
  </si>
  <si>
    <t>UX Index</t>
  </si>
  <si>
    <t>Open-Ended CII</t>
  </si>
  <si>
    <t>Interval CII</t>
  </si>
  <si>
    <t>Closed-End CII</t>
  </si>
  <si>
    <t>November'20</t>
  </si>
  <si>
    <t>YTD 2020</t>
  </si>
  <si>
    <t>December'20*</t>
  </si>
  <si>
    <t>* as at 30.12.2020</t>
  </si>
  <si>
    <t>Index</t>
  </si>
  <si>
    <t>Monthly change</t>
  </si>
  <si>
    <t>YTD change</t>
  </si>
  <si>
    <t>CAC 40 (France)</t>
  </si>
  <si>
    <t>DAX (Germany)</t>
  </si>
  <si>
    <t>DJIA (USA)</t>
  </si>
  <si>
    <t>FTSE 100  (UK)</t>
  </si>
  <si>
    <t>HANG SENG (Hong Kong)</t>
  </si>
  <si>
    <t>NIKKEI 225 (Japan)</t>
  </si>
  <si>
    <t>S&amp;P 500 (USA)</t>
  </si>
  <si>
    <t>SHANGHAI SE COMPOSITE (China)</t>
  </si>
  <si>
    <t>WIG20 (Poland)</t>
  </si>
  <si>
    <t>ММВБ (MICEX) (Russia)</t>
  </si>
  <si>
    <t>РТС (RTSI) (Rusiia)</t>
  </si>
  <si>
    <t>КІNТО-Klasychnyi</t>
  </si>
  <si>
    <t>OTP Klasychnyi</t>
  </si>
  <si>
    <t>UNIVER.UA/Myhailo Hrushevskyi: Fond Derzhavnykh Paperiv</t>
  </si>
  <si>
    <t>UNIVER.UA/Iaroslav Mudryi: Fond Aktsii</t>
  </si>
  <si>
    <t>OTP Fond Aktsii</t>
  </si>
  <si>
    <t>КІNTO-Ekviti</t>
  </si>
  <si>
    <t>Altus – Depozyt</t>
  </si>
  <si>
    <t>KINTO-Kaznacheiskyi</t>
  </si>
  <si>
    <t>Altus – Zbalansovanyi</t>
  </si>
  <si>
    <t>VSI</t>
  </si>
  <si>
    <t>UNIVER.UA/Volodymyr Velykyi: Fond Zbalansovanyi</t>
  </si>
  <si>
    <t>Argentum</t>
  </si>
  <si>
    <t>UNIVER.UA/Taras Shevchenko: Fond Zaoshchadzhen</t>
  </si>
  <si>
    <t>ТАSK Resurs</t>
  </si>
  <si>
    <t>Nadbannia</t>
  </si>
  <si>
    <t>Total</t>
  </si>
  <si>
    <t>Others</t>
  </si>
  <si>
    <t>Open-Ended Funds. Ranking by NAV</t>
  </si>
  <si>
    <t>No.</t>
  </si>
  <si>
    <t>Fund*</t>
  </si>
  <si>
    <t>NAV, UAH</t>
  </si>
  <si>
    <t>Number of IC in circulation</t>
  </si>
  <si>
    <t>NAV per one IC, UAH</t>
  </si>
  <si>
    <t>IC nominal, UAH</t>
  </si>
  <si>
    <t>AMC</t>
  </si>
  <si>
    <t>AMC official site</t>
  </si>
  <si>
    <t>PrJSC “KINTO”</t>
  </si>
  <si>
    <t>TOV "KUA "OTP Kapital"</t>
  </si>
  <si>
    <t>LLC AMC “Univer Menedzhment”</t>
  </si>
  <si>
    <t>LLC AMC "Altus Essets Activitis"</t>
  </si>
  <si>
    <t>LLC AMC "Vsesvit"</t>
  </si>
  <si>
    <t>LLC AMC "OZON"</t>
  </si>
  <si>
    <t>LLC AMC "TASK-Invest"</t>
  </si>
  <si>
    <t>LLC AMC “ART-KAPITAL Menedzhment”</t>
  </si>
  <si>
    <t>(*) All funds are diversified unit funds.</t>
  </si>
  <si>
    <t>Rates of Return of Open-Ended CII. Ranking by Date of Reaching Compliance with Standards</t>
  </si>
  <si>
    <t>Rates of Return on Investment Certificates</t>
  </si>
  <si>
    <t>Fund</t>
  </si>
  <si>
    <t>Registration date</t>
  </si>
  <si>
    <t>Date of reaching compliance with standards</t>
  </si>
  <si>
    <t xml:space="preserve">1 month </t>
  </si>
  <si>
    <t xml:space="preserve">3 months </t>
  </si>
  <si>
    <t xml:space="preserve">6 months </t>
  </si>
  <si>
    <t>YTD</t>
  </si>
  <si>
    <t>Since fund's inception</t>
  </si>
  <si>
    <t>Since fund's inception, % per annum (average)*</t>
  </si>
  <si>
    <t>Average</t>
  </si>
  <si>
    <t>*The indicator "since the fund's inception, % per annum (average)" is calculated based on compound interest formula.</t>
  </si>
  <si>
    <t>Open-Ended Funds Dynamics. Ranking by Net Inflow</t>
  </si>
  <si>
    <t>No</t>
  </si>
  <si>
    <t>Net Asset Value</t>
  </si>
  <si>
    <t>Number of Investment Certificates in Circulation</t>
  </si>
  <si>
    <t>Change, UAH, k</t>
  </si>
  <si>
    <t>Change, %</t>
  </si>
  <si>
    <t>Change</t>
  </si>
  <si>
    <t>Net inflow/ outflow of capital during month, UAH, k</t>
  </si>
  <si>
    <t>NAV change, UAH, k</t>
  </si>
  <si>
    <t>NAV change, %</t>
  </si>
  <si>
    <t>Net inflow/ outflow of capital, UAH, k</t>
  </si>
  <si>
    <t>1 month*</t>
  </si>
  <si>
    <t>Funds' average rate of return</t>
  </si>
  <si>
    <t>EURO Deposits</t>
  </si>
  <si>
    <t>USD Deposits</t>
  </si>
  <si>
    <t>UAH Deposits</t>
  </si>
  <si>
    <t>"Gold" deposit (at official rate of gold)</t>
  </si>
  <si>
    <t>Interval Funds. Ranking by NAV</t>
  </si>
  <si>
    <t>Form</t>
  </si>
  <si>
    <t>Type</t>
  </si>
  <si>
    <t>Zbalansovanyi Fond Parytet</t>
  </si>
  <si>
    <t>ТАSК Ukrainskyi Kapital</t>
  </si>
  <si>
    <t>unit</t>
  </si>
  <si>
    <t>diversified</t>
  </si>
  <si>
    <t>specialized</t>
  </si>
  <si>
    <t>n/a</t>
  </si>
  <si>
    <t>Rates of Return of Interval CII. Ranking by Date of Reaching Compliance with Standards</t>
  </si>
  <si>
    <t>* The indicator "since the fund's inception, % per annum (average)" is calculated based on compound interest formula.</t>
  </si>
  <si>
    <t>Interval Funds' Dynamics. Ranking by Net Inflow</t>
  </si>
  <si>
    <t>NAV Change, UAH, k</t>
  </si>
  <si>
    <t>NAV Change, %</t>
  </si>
  <si>
    <t>Net inflow-outflow,   UAH, k</t>
  </si>
  <si>
    <t>Closed-End Funds. Ranking by NAV</t>
  </si>
  <si>
    <t>Number of securities in circulation</t>
  </si>
  <si>
    <t>NAV per one security, UAH</t>
  </si>
  <si>
    <t>Security nominal, UAH</t>
  </si>
  <si>
    <t>Іndeks Ukrainskoi Birzhi</t>
  </si>
  <si>
    <t>ТАSК Universal</t>
  </si>
  <si>
    <t>non-diversified</t>
  </si>
  <si>
    <t>Since fund's inception, % per annum (average)</t>
  </si>
  <si>
    <t>Rates of Return of Closed-End CII. Ranking by Date of Reaching Compliance with Standards</t>
  </si>
  <si>
    <t>Closed-End Funds' Dynamics /Ranking by Net Inflows</t>
  </si>
  <si>
    <t>Number of Securities in Circulation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</si>
</sst>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#,##0.00&quot; грн.&quot;;\-#,##0.00&quot; грн.&quot;"/>
  </numFmts>
  <fonts count="25" x14ac:knownFonts="1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u/>
      <sz val="10"/>
      <color indexed="36"/>
      <name val="Arial Cyr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 Cyr"/>
      <family val="2"/>
      <charset val="204"/>
    </font>
    <font>
      <sz val="10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 style="dotted">
        <color indexed="55"/>
      </left>
      <right/>
      <top/>
      <bottom style="medium">
        <color indexed="21"/>
      </bottom>
      <diagonal/>
    </border>
    <border>
      <left/>
      <right/>
      <top/>
      <bottom style="medium">
        <color indexed="38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/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/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 style="dotted">
        <color indexed="55"/>
      </left>
      <right/>
      <top/>
      <bottom/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/>
      <top style="medium">
        <color indexed="21"/>
      </top>
      <bottom/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/>
      <top style="medium">
        <color indexed="38"/>
      </top>
      <bottom/>
      <diagonal/>
    </border>
    <border>
      <left/>
      <right style="dotted">
        <color indexed="23"/>
      </right>
      <top style="medium">
        <color indexed="3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23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55"/>
      </right>
      <top/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64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medium">
        <color indexed="21"/>
      </left>
      <right style="medium">
        <color indexed="21"/>
      </right>
      <top style="medium">
        <color indexed="21"/>
      </top>
      <bottom style="medium">
        <color indexed="21"/>
      </bottom>
      <diagonal/>
    </border>
    <border>
      <left/>
      <right/>
      <top style="dotted">
        <color indexed="55"/>
      </top>
      <bottom/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13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10" fillId="0" borderId="0" xfId="0" applyFont="1" applyFill="1" applyBorder="1"/>
    <xf numFmtId="4" fontId="10" fillId="0" borderId="0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 vertical="center" wrapText="1"/>
    </xf>
    <xf numFmtId="10" fontId="9" fillId="0" borderId="0" xfId="9" applyNumberFormat="1" applyFont="1" applyFill="1" applyBorder="1" applyAlignment="1">
      <alignment horizontal="right" vertical="center"/>
    </xf>
    <xf numFmtId="10" fontId="5" fillId="0" borderId="0" xfId="0" applyNumberFormat="1" applyFont="1" applyBorder="1"/>
    <xf numFmtId="0" fontId="0" fillId="0" borderId="0" xfId="0" applyBorder="1"/>
    <xf numFmtId="0" fontId="8" fillId="0" borderId="0" xfId="0" applyFont="1"/>
    <xf numFmtId="3" fontId="10" fillId="0" borderId="0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 indent="1"/>
    </xf>
    <xf numFmtId="3" fontId="10" fillId="0" borderId="0" xfId="0" applyNumberFormat="1" applyFont="1" applyAlignment="1">
      <alignment horizontal="right" vertical="center" indent="1"/>
    </xf>
    <xf numFmtId="0" fontId="11" fillId="0" borderId="6" xfId="0" applyFont="1" applyBorder="1" applyAlignment="1">
      <alignment horizontal="center" vertical="center" wrapText="1"/>
    </xf>
    <xf numFmtId="14" fontId="11" fillId="0" borderId="7" xfId="0" applyNumberFormat="1" applyFont="1" applyBorder="1" applyAlignment="1">
      <alignment horizontal="center" vertical="center" wrapText="1"/>
    </xf>
    <xf numFmtId="10" fontId="15" fillId="0" borderId="8" xfId="5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14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 shrinkToFit="1"/>
    </xf>
    <xf numFmtId="4" fontId="10" fillId="0" borderId="11" xfId="0" applyNumberFormat="1" applyFont="1" applyFill="1" applyBorder="1" applyAlignment="1">
      <alignment horizontal="right" vertical="center" indent="1"/>
    </xf>
    <xf numFmtId="3" fontId="10" fillId="0" borderId="11" xfId="0" applyNumberFormat="1" applyFont="1" applyFill="1" applyBorder="1" applyAlignment="1">
      <alignment horizontal="right" vertical="center" indent="1"/>
    </xf>
    <xf numFmtId="4" fontId="10" fillId="0" borderId="12" xfId="0" applyNumberFormat="1" applyFont="1" applyFill="1" applyBorder="1" applyAlignment="1">
      <alignment horizontal="right" vertical="center" indent="1"/>
    </xf>
    <xf numFmtId="4" fontId="10" fillId="0" borderId="0" xfId="0" applyNumberFormat="1" applyFont="1" applyFill="1" applyBorder="1" applyAlignment="1">
      <alignment horizontal="right" vertical="center" indent="1"/>
    </xf>
    <xf numFmtId="0" fontId="7" fillId="0" borderId="0" xfId="0" applyFont="1" applyFill="1" applyBorder="1" applyAlignment="1">
      <alignment vertical="center"/>
    </xf>
    <xf numFmtId="0" fontId="11" fillId="0" borderId="14" xfId="0" applyFont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horizontal="right" vertical="center" indent="1"/>
    </xf>
    <xf numFmtId="14" fontId="10" fillId="0" borderId="0" xfId="0" applyNumberFormat="1" applyFont="1" applyFill="1" applyBorder="1" applyAlignment="1">
      <alignment horizontal="center"/>
    </xf>
    <xf numFmtId="0" fontId="17" fillId="0" borderId="0" xfId="1" applyFont="1" applyFill="1" applyBorder="1" applyAlignment="1" applyProtection="1">
      <alignment horizontal="left" vertical="center"/>
    </xf>
    <xf numFmtId="0" fontId="17" fillId="0" borderId="0" xfId="1" applyFont="1" applyFill="1" applyBorder="1" applyAlignment="1" applyProtection="1">
      <alignment horizontal="left" vertical="center" wrapText="1"/>
    </xf>
    <xf numFmtId="0" fontId="7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3" fontId="10" fillId="0" borderId="8" xfId="0" applyNumberFormat="1" applyFont="1" applyBorder="1" applyAlignment="1">
      <alignment horizontal="right" vertical="center" indent="1"/>
    </xf>
    <xf numFmtId="4" fontId="10" fillId="0" borderId="0" xfId="0" applyNumberFormat="1" applyFont="1" applyFill="1" applyBorder="1" applyAlignment="1">
      <alignment vertical="center"/>
    </xf>
    <xf numFmtId="0" fontId="15" fillId="0" borderId="0" xfId="4" applyFont="1" applyFill="1" applyBorder="1" applyAlignment="1">
      <alignment vertical="center" wrapText="1"/>
    </xf>
    <xf numFmtId="10" fontId="15" fillId="0" borderId="0" xfId="5" applyNumberFormat="1" applyFont="1" applyFill="1" applyBorder="1" applyAlignment="1">
      <alignment horizontal="center" vertical="center" wrapText="1"/>
    </xf>
    <xf numFmtId="4" fontId="18" fillId="0" borderId="16" xfId="0" applyNumberFormat="1" applyFont="1" applyFill="1" applyBorder="1" applyAlignment="1">
      <alignment horizontal="center" vertical="center"/>
    </xf>
    <xf numFmtId="10" fontId="5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1" fillId="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/>
    </xf>
    <xf numFmtId="10" fontId="15" fillId="0" borderId="20" xfId="5" applyNumberFormat="1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 shrinkToFit="1"/>
    </xf>
    <xf numFmtId="4" fontId="18" fillId="0" borderId="0" xfId="0" applyNumberFormat="1" applyFont="1" applyFill="1" applyBorder="1" applyAlignment="1">
      <alignment horizontal="right" vertical="center" indent="1"/>
    </xf>
    <xf numFmtId="10" fontId="18" fillId="0" borderId="0" xfId="0" applyNumberFormat="1" applyFont="1" applyFill="1" applyBorder="1" applyAlignment="1">
      <alignment horizontal="center" vertical="center"/>
    </xf>
    <xf numFmtId="3" fontId="18" fillId="0" borderId="0" xfId="0" applyNumberFormat="1" applyFont="1" applyFill="1" applyBorder="1" applyAlignment="1">
      <alignment horizontal="right" vertical="center" indent="1"/>
    </xf>
    <xf numFmtId="10" fontId="10" fillId="0" borderId="0" xfId="0" applyNumberFormat="1" applyFont="1" applyFill="1" applyBorder="1"/>
    <xf numFmtId="0" fontId="10" fillId="0" borderId="0" xfId="0" applyFont="1" applyAlignment="1">
      <alignment horizontal="left"/>
    </xf>
    <xf numFmtId="0" fontId="10" fillId="0" borderId="0" xfId="0" applyFont="1"/>
    <xf numFmtId="0" fontId="6" fillId="0" borderId="6" xfId="0" applyFont="1" applyBorder="1" applyAlignment="1">
      <alignment vertical="center" wrapText="1"/>
    </xf>
    <xf numFmtId="0" fontId="7" fillId="0" borderId="0" xfId="0" applyFont="1"/>
    <xf numFmtId="180" fontId="3" fillId="0" borderId="0" xfId="2" applyNumberFormat="1" applyFont="1" applyFill="1" applyBorder="1" applyAlignment="1">
      <alignment horizontal="right" wrapText="1"/>
    </xf>
    <xf numFmtId="0" fontId="10" fillId="0" borderId="0" xfId="0" applyFont="1" applyBorder="1"/>
    <xf numFmtId="10" fontId="15" fillId="0" borderId="22" xfId="5" applyNumberFormat="1" applyFont="1" applyFill="1" applyBorder="1" applyAlignment="1">
      <alignment horizontal="center" vertical="center" wrapText="1"/>
    </xf>
    <xf numFmtId="10" fontId="15" fillId="0" borderId="23" xfId="5" applyNumberFormat="1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vertical="center"/>
    </xf>
    <xf numFmtId="4" fontId="10" fillId="0" borderId="24" xfId="0" applyNumberFormat="1" applyFont="1" applyFill="1" applyBorder="1" applyAlignment="1">
      <alignment horizontal="right" vertical="center"/>
    </xf>
    <xf numFmtId="0" fontId="15" fillId="0" borderId="8" xfId="3" applyFont="1" applyFill="1" applyBorder="1" applyAlignment="1">
      <alignment vertical="center" wrapText="1"/>
    </xf>
    <xf numFmtId="4" fontId="15" fillId="0" borderId="8" xfId="3" applyNumberFormat="1" applyFont="1" applyFill="1" applyBorder="1" applyAlignment="1">
      <alignment horizontal="right" vertical="center" wrapText="1" indent="1"/>
    </xf>
    <xf numFmtId="3" fontId="15" fillId="0" borderId="8" xfId="3" applyNumberFormat="1" applyFont="1" applyFill="1" applyBorder="1" applyAlignment="1">
      <alignment horizontal="right" vertical="center" wrapText="1" indent="1"/>
    </xf>
    <xf numFmtId="0" fontId="16" fillId="0" borderId="20" xfId="1" applyFont="1" applyFill="1" applyBorder="1" applyAlignment="1" applyProtection="1">
      <alignment vertical="center" wrapText="1"/>
    </xf>
    <xf numFmtId="0" fontId="15" fillId="0" borderId="25" xfId="4" applyFont="1" applyFill="1" applyBorder="1" applyAlignment="1">
      <alignment vertical="center" wrapText="1"/>
    </xf>
    <xf numFmtId="10" fontId="15" fillId="0" borderId="26" xfId="5" applyNumberFormat="1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0" fillId="0" borderId="29" xfId="0" applyBorder="1"/>
    <xf numFmtId="0" fontId="11" fillId="0" borderId="30" xfId="0" applyFont="1" applyFill="1" applyBorder="1" applyAlignment="1">
      <alignment horizontal="center" vertical="center" wrapText="1" shrinkToFit="1"/>
    </xf>
    <xf numFmtId="4" fontId="11" fillId="0" borderId="31" xfId="0" applyNumberFormat="1" applyFont="1" applyFill="1" applyBorder="1" applyAlignment="1">
      <alignment horizontal="right" vertical="center" indent="1"/>
    </xf>
    <xf numFmtId="3" fontId="11" fillId="0" borderId="32" xfId="0" applyNumberFormat="1" applyFont="1" applyFill="1" applyBorder="1" applyAlignment="1">
      <alignment horizontal="right" vertical="center" indent="1"/>
    </xf>
    <xf numFmtId="4" fontId="11" fillId="0" borderId="33" xfId="0" applyNumberFormat="1" applyFont="1" applyFill="1" applyBorder="1" applyAlignment="1">
      <alignment horizontal="right" vertical="center" indent="1"/>
    </xf>
    <xf numFmtId="10" fontId="10" fillId="0" borderId="11" xfId="10" applyNumberFormat="1" applyFont="1" applyFill="1" applyBorder="1" applyAlignment="1">
      <alignment horizontal="right" vertical="center" indent="1"/>
    </xf>
    <xf numFmtId="10" fontId="11" fillId="0" borderId="16" xfId="0" applyNumberFormat="1" applyFont="1" applyFill="1" applyBorder="1" applyAlignment="1">
      <alignment horizontal="right" vertical="center" indent="1"/>
    </xf>
    <xf numFmtId="4" fontId="21" fillId="0" borderId="16" xfId="6" applyNumberFormat="1" applyFont="1" applyFill="1" applyBorder="1" applyAlignment="1">
      <alignment horizontal="right" vertical="center" wrapText="1" indent="1"/>
    </xf>
    <xf numFmtId="3" fontId="21" fillId="0" borderId="16" xfId="6" applyNumberFormat="1" applyFont="1" applyFill="1" applyBorder="1" applyAlignment="1">
      <alignment horizontal="right" vertical="center" wrapText="1" indent="1"/>
    </xf>
    <xf numFmtId="10" fontId="15" fillId="0" borderId="8" xfId="5" applyNumberFormat="1" applyFont="1" applyFill="1" applyBorder="1" applyAlignment="1">
      <alignment horizontal="right" vertical="center" wrapText="1" indent="1"/>
    </xf>
    <xf numFmtId="0" fontId="6" fillId="0" borderId="0" xfId="0" applyFont="1" applyBorder="1" applyAlignment="1">
      <alignment horizontal="left" vertical="center"/>
    </xf>
    <xf numFmtId="0" fontId="10" fillId="0" borderId="34" xfId="0" applyFont="1" applyBorder="1" applyAlignment="1">
      <alignment vertical="center"/>
    </xf>
    <xf numFmtId="14" fontId="10" fillId="0" borderId="34" xfId="0" applyNumberFormat="1" applyFont="1" applyBorder="1" applyAlignment="1">
      <alignment horizontal="center" vertical="center"/>
    </xf>
    <xf numFmtId="14" fontId="10" fillId="0" borderId="35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14" fontId="15" fillId="0" borderId="8" xfId="4" applyNumberFormat="1" applyFont="1" applyFill="1" applyBorder="1" applyAlignment="1">
      <alignment horizontal="center" vertical="center" wrapText="1"/>
    </xf>
    <xf numFmtId="10" fontId="15" fillId="0" borderId="36" xfId="7" applyNumberFormat="1" applyFont="1" applyFill="1" applyBorder="1" applyAlignment="1">
      <alignment horizontal="right" vertical="center" wrapText="1" indent="1"/>
    </xf>
    <xf numFmtId="10" fontId="10" fillId="0" borderId="0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37" xfId="0" applyNumberFormat="1" applyFont="1" applyFill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4" fontId="11" fillId="0" borderId="32" xfId="0" applyNumberFormat="1" applyFont="1" applyFill="1" applyBorder="1" applyAlignment="1">
      <alignment horizontal="right" vertical="center" indent="1"/>
    </xf>
    <xf numFmtId="0" fontId="10" fillId="0" borderId="38" xfId="0" applyFont="1" applyFill="1" applyBorder="1" applyAlignment="1">
      <alignment vertical="center"/>
    </xf>
    <xf numFmtId="4" fontId="11" fillId="0" borderId="23" xfId="0" applyNumberFormat="1" applyFont="1" applyFill="1" applyBorder="1" applyAlignment="1">
      <alignment horizontal="right" vertical="center" indent="1"/>
    </xf>
    <xf numFmtId="10" fontId="10" fillId="0" borderId="0" xfId="0" applyNumberFormat="1" applyFont="1" applyFill="1" applyBorder="1" applyAlignment="1">
      <alignment vertical="center"/>
    </xf>
    <xf numFmtId="4" fontId="10" fillId="0" borderId="11" xfId="0" applyNumberFormat="1" applyFont="1" applyFill="1" applyBorder="1" applyAlignment="1">
      <alignment vertical="center"/>
    </xf>
    <xf numFmtId="4" fontId="10" fillId="0" borderId="12" xfId="0" applyNumberFormat="1" applyFont="1" applyFill="1" applyBorder="1" applyAlignment="1">
      <alignment vertical="center"/>
    </xf>
    <xf numFmtId="0" fontId="10" fillId="0" borderId="39" xfId="0" applyFont="1" applyFill="1" applyBorder="1" applyAlignment="1">
      <alignment horizontal="left" vertical="center" wrapText="1" shrinkToFit="1"/>
    </xf>
    <xf numFmtId="4" fontId="10" fillId="0" borderId="40" xfId="0" applyNumberFormat="1" applyFont="1" applyFill="1" applyBorder="1" applyAlignment="1">
      <alignment horizontal="right" vertical="center" indent="1"/>
    </xf>
    <xf numFmtId="10" fontId="10" fillId="0" borderId="40" xfId="10" applyNumberFormat="1" applyFont="1" applyFill="1" applyBorder="1" applyAlignment="1">
      <alignment horizontal="right" vertical="center" indent="1"/>
    </xf>
    <xf numFmtId="4" fontId="10" fillId="0" borderId="41" xfId="0" applyNumberFormat="1" applyFont="1" applyFill="1" applyBorder="1" applyAlignment="1">
      <alignment horizontal="right" vertical="center" indent="1"/>
    </xf>
    <xf numFmtId="0" fontId="10" fillId="0" borderId="42" xfId="0" applyFont="1" applyFill="1" applyBorder="1" applyAlignment="1">
      <alignment horizontal="left" vertical="center" wrapText="1" shrinkToFit="1"/>
    </xf>
    <xf numFmtId="4" fontId="10" fillId="0" borderId="43" xfId="0" applyNumberFormat="1" applyFont="1" applyFill="1" applyBorder="1" applyAlignment="1">
      <alignment horizontal="right" vertical="center" indent="1"/>
    </xf>
    <xf numFmtId="10" fontId="10" fillId="0" borderId="43" xfId="10" applyNumberFormat="1" applyFont="1" applyFill="1" applyBorder="1" applyAlignment="1">
      <alignment horizontal="right" vertical="center" indent="1"/>
    </xf>
    <xf numFmtId="4" fontId="10" fillId="0" borderId="44" xfId="0" applyNumberFormat="1" applyFont="1" applyFill="1" applyBorder="1" applyAlignment="1">
      <alignment horizontal="right" vertical="center" indent="1"/>
    </xf>
    <xf numFmtId="0" fontId="10" fillId="0" borderId="45" xfId="0" applyFont="1" applyFill="1" applyBorder="1" applyAlignment="1">
      <alignment horizontal="left" vertical="center" wrapText="1" shrinkToFit="1"/>
    </xf>
    <xf numFmtId="4" fontId="10" fillId="0" borderId="46" xfId="0" applyNumberFormat="1" applyFont="1" applyFill="1" applyBorder="1" applyAlignment="1">
      <alignment horizontal="right" vertical="center" indent="1"/>
    </xf>
    <xf numFmtId="4" fontId="10" fillId="0" borderId="47" xfId="0" applyNumberFormat="1" applyFont="1" applyFill="1" applyBorder="1" applyAlignment="1">
      <alignment horizontal="right" vertical="center" indent="1"/>
    </xf>
    <xf numFmtId="0" fontId="11" fillId="0" borderId="0" xfId="0" applyFont="1" applyFill="1" applyBorder="1" applyAlignment="1">
      <alignment vertical="center"/>
    </xf>
    <xf numFmtId="4" fontId="11" fillId="0" borderId="0" xfId="0" applyNumberFormat="1" applyFont="1" applyFill="1" applyBorder="1" applyAlignment="1">
      <alignment horizontal="right" vertical="center" indent="1"/>
    </xf>
    <xf numFmtId="0" fontId="10" fillId="0" borderId="48" xfId="0" applyFont="1" applyFill="1" applyBorder="1" applyAlignment="1">
      <alignment horizontal="left" vertical="center" wrapText="1" shrinkToFit="1"/>
    </xf>
    <xf numFmtId="4" fontId="10" fillId="0" borderId="49" xfId="0" applyNumberFormat="1" applyFont="1" applyFill="1" applyBorder="1" applyAlignment="1">
      <alignment horizontal="right" vertical="center" indent="1"/>
    </xf>
    <xf numFmtId="10" fontId="10" fillId="0" borderId="49" xfId="10" applyNumberFormat="1" applyFont="1" applyFill="1" applyBorder="1" applyAlignment="1">
      <alignment horizontal="right" vertical="center" indent="1"/>
    </xf>
    <xf numFmtId="0" fontId="15" fillId="0" borderId="10" xfId="4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10" fontId="15" fillId="0" borderId="8" xfId="5" applyNumberFormat="1" applyFont="1" applyFill="1" applyBorder="1" applyAlignment="1">
      <alignment horizontal="right" vertical="center" indent="1"/>
    </xf>
    <xf numFmtId="10" fontId="15" fillId="0" borderId="20" xfId="5" applyNumberFormat="1" applyFont="1" applyFill="1" applyBorder="1" applyAlignment="1">
      <alignment horizontal="right" vertical="center" indent="1"/>
    </xf>
    <xf numFmtId="10" fontId="15" fillId="0" borderId="23" xfId="5" applyNumberFormat="1" applyFont="1" applyFill="1" applyBorder="1" applyAlignment="1">
      <alignment horizontal="right" vertical="center" indent="1"/>
    </xf>
    <xf numFmtId="10" fontId="15" fillId="0" borderId="12" xfId="5" applyNumberFormat="1" applyFont="1" applyFill="1" applyBorder="1" applyAlignment="1">
      <alignment horizontal="right" vertical="center" indent="1"/>
    </xf>
    <xf numFmtId="10" fontId="15" fillId="0" borderId="51" xfId="5" applyNumberFormat="1" applyFont="1" applyFill="1" applyBorder="1" applyAlignment="1">
      <alignment horizontal="right" vertical="center" indent="1"/>
    </xf>
    <xf numFmtId="10" fontId="20" fillId="0" borderId="51" xfId="0" applyNumberFormat="1" applyFont="1" applyBorder="1" applyAlignment="1">
      <alignment horizontal="right" vertical="center" indent="1"/>
    </xf>
    <xf numFmtId="10" fontId="15" fillId="0" borderId="33" xfId="5" applyNumberFormat="1" applyFont="1" applyFill="1" applyBorder="1" applyAlignment="1">
      <alignment horizontal="right" vertical="center" indent="1"/>
    </xf>
    <xf numFmtId="0" fontId="10" fillId="0" borderId="0" xfId="0" applyFont="1" applyBorder="1" applyAlignment="1">
      <alignment horizontal="center" vertical="center"/>
    </xf>
    <xf numFmtId="0" fontId="22" fillId="0" borderId="5" xfId="4" applyFont="1" applyFill="1" applyBorder="1" applyAlignment="1">
      <alignment vertical="center" wrapText="1"/>
    </xf>
    <xf numFmtId="14" fontId="22" fillId="0" borderId="8" xfId="4" applyNumberFormat="1" applyFont="1" applyFill="1" applyBorder="1" applyAlignment="1">
      <alignment horizontal="center" vertical="center" wrapText="1"/>
    </xf>
    <xf numFmtId="10" fontId="22" fillId="0" borderId="8" xfId="5" applyNumberFormat="1" applyFont="1" applyFill="1" applyBorder="1" applyAlignment="1">
      <alignment horizontal="right" vertical="center" wrapText="1" indent="1"/>
    </xf>
    <xf numFmtId="10" fontId="22" fillId="0" borderId="36" xfId="7" applyNumberFormat="1" applyFont="1" applyFill="1" applyBorder="1" applyAlignment="1">
      <alignment horizontal="right" vertical="center" wrapText="1" indent="1"/>
    </xf>
    <xf numFmtId="0" fontId="21" fillId="0" borderId="0" xfId="4" applyFont="1" applyFill="1" applyBorder="1" applyAlignment="1">
      <alignment vertical="center" wrapText="1"/>
    </xf>
    <xf numFmtId="10" fontId="21" fillId="0" borderId="0" xfId="5" applyNumberFormat="1" applyFont="1" applyFill="1" applyBorder="1" applyAlignment="1">
      <alignment horizontal="center" vertical="center" wrapText="1"/>
    </xf>
    <xf numFmtId="10" fontId="21" fillId="0" borderId="0" xfId="5" applyNumberFormat="1" applyFont="1" applyFill="1" applyBorder="1" applyAlignment="1">
      <alignment horizontal="right" vertical="center" wrapText="1" indent="1"/>
    </xf>
    <xf numFmtId="10" fontId="21" fillId="0" borderId="0" xfId="7" applyNumberFormat="1" applyFont="1" applyFill="1" applyBorder="1" applyAlignment="1">
      <alignment horizontal="center" vertical="center" wrapText="1"/>
    </xf>
    <xf numFmtId="10" fontId="15" fillId="0" borderId="46" xfId="5" applyNumberFormat="1" applyFont="1" applyFill="1" applyBorder="1" applyAlignment="1">
      <alignment horizontal="right" vertical="center" wrapText="1" indent="1"/>
    </xf>
    <xf numFmtId="10" fontId="15" fillId="0" borderId="11" xfId="5" applyNumberFormat="1" applyFont="1" applyFill="1" applyBorder="1" applyAlignment="1">
      <alignment horizontal="right" vertical="center" wrapText="1" indent="1"/>
    </xf>
    <xf numFmtId="4" fontId="10" fillId="0" borderId="18" xfId="0" applyNumberFormat="1" applyFont="1" applyFill="1" applyBorder="1" applyAlignment="1">
      <alignment horizontal="right" vertical="center" indent="1"/>
    </xf>
    <xf numFmtId="10" fontId="15" fillId="0" borderId="52" xfId="5" applyNumberFormat="1" applyFont="1" applyFill="1" applyBorder="1" applyAlignment="1">
      <alignment horizontal="right" vertical="center" indent="1"/>
    </xf>
    <xf numFmtId="0" fontId="9" fillId="0" borderId="24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/>
    </xf>
    <xf numFmtId="0" fontId="15" fillId="0" borderId="0" xfId="3" applyFont="1" applyFill="1" applyBorder="1" applyAlignment="1">
      <alignment vertical="center" wrapText="1"/>
    </xf>
    <xf numFmtId="4" fontId="15" fillId="0" borderId="0" xfId="3" applyNumberFormat="1" applyFont="1" applyFill="1" applyBorder="1" applyAlignment="1">
      <alignment horizontal="right" vertical="center" wrapText="1" indent="1"/>
    </xf>
    <xf numFmtId="10" fontId="10" fillId="0" borderId="0" xfId="0" applyNumberFormat="1" applyFont="1" applyBorder="1" applyAlignment="1">
      <alignment horizontal="right" vertical="center" indent="1"/>
    </xf>
    <xf numFmtId="4" fontId="10" fillId="0" borderId="0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horizontal="right" vertical="center" indent="1"/>
    </xf>
    <xf numFmtId="0" fontId="11" fillId="0" borderId="0" xfId="0" applyFont="1" applyFill="1" applyBorder="1" applyAlignment="1">
      <alignment horizontal="center" vertical="center" wrapText="1" shrinkToFit="1"/>
    </xf>
    <xf numFmtId="10" fontId="11" fillId="0" borderId="0" xfId="0" applyNumberFormat="1" applyFont="1" applyFill="1" applyBorder="1" applyAlignment="1">
      <alignment horizontal="right" vertical="center" indent="1"/>
    </xf>
    <xf numFmtId="3" fontId="11" fillId="0" borderId="0" xfId="0" applyNumberFormat="1" applyFont="1" applyFill="1" applyBorder="1" applyAlignment="1">
      <alignment horizontal="right" vertical="center" indent="1"/>
    </xf>
    <xf numFmtId="0" fontId="5" fillId="0" borderId="0" xfId="0" applyFont="1" applyAlignment="1">
      <alignment horizontal="center"/>
    </xf>
    <xf numFmtId="0" fontId="11" fillId="0" borderId="1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/>
    </xf>
    <xf numFmtId="0" fontId="21" fillId="0" borderId="24" xfId="6" applyFont="1" applyFill="1" applyBorder="1" applyAlignment="1">
      <alignment horizontal="center" vertical="center" wrapText="1"/>
    </xf>
    <xf numFmtId="0" fontId="21" fillId="0" borderId="53" xfId="6" applyFont="1" applyFill="1" applyBorder="1" applyAlignment="1">
      <alignment horizontal="center" vertical="center" wrapText="1"/>
    </xf>
    <xf numFmtId="0" fontId="9" fillId="0" borderId="54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11" fillId="0" borderId="5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56" xfId="0" applyFont="1" applyBorder="1" applyAlignment="1">
      <alignment vertical="center"/>
    </xf>
    <xf numFmtId="0" fontId="11" fillId="0" borderId="57" xfId="0" applyFont="1" applyBorder="1" applyAlignment="1">
      <alignment horizontal="center" vertical="center" wrapText="1"/>
    </xf>
    <xf numFmtId="0" fontId="15" fillId="0" borderId="25" xfId="4" applyFont="1" applyBorder="1" applyAlignment="1">
      <alignment vertical="center" wrapText="1"/>
    </xf>
    <xf numFmtId="0" fontId="15" fillId="0" borderId="21" xfId="4" applyFont="1" applyBorder="1" applyAlignment="1">
      <alignment vertical="center" wrapText="1"/>
    </xf>
    <xf numFmtId="0" fontId="11" fillId="0" borderId="58" xfId="0" applyFont="1" applyBorder="1" applyAlignment="1">
      <alignment horizontal="center" vertical="center" wrapText="1"/>
    </xf>
    <xf numFmtId="0" fontId="23" fillId="0" borderId="58" xfId="0" applyFont="1" applyBorder="1" applyAlignment="1">
      <alignment horizontal="center" vertical="center" wrapText="1"/>
    </xf>
    <xf numFmtId="0" fontId="23" fillId="0" borderId="59" xfId="0" applyFont="1" applyBorder="1" applyAlignment="1">
      <alignment horizontal="center" vertical="center" wrapText="1"/>
    </xf>
    <xf numFmtId="0" fontId="15" fillId="0" borderId="5" xfId="4" applyFont="1" applyBorder="1" applyAlignment="1">
      <alignment vertical="center" wrapText="1"/>
    </xf>
    <xf numFmtId="0" fontId="15" fillId="0" borderId="60" xfId="4" applyFont="1" applyBorder="1" applyAlignment="1">
      <alignment vertical="center" wrapText="1"/>
    </xf>
    <xf numFmtId="10" fontId="15" fillId="0" borderId="5" xfId="5" applyNumberFormat="1" applyFont="1" applyFill="1" applyBorder="1" applyAlignment="1">
      <alignment horizontal="center" vertical="center" wrapText="1"/>
    </xf>
    <xf numFmtId="0" fontId="15" fillId="0" borderId="0" xfId="4" applyFont="1" applyBorder="1" applyAlignment="1">
      <alignment vertical="center" wrapText="1"/>
    </xf>
    <xf numFmtId="0" fontId="15" fillId="0" borderId="61" xfId="4" applyFont="1" applyBorder="1" applyAlignment="1">
      <alignment vertical="center" wrapText="1"/>
    </xf>
    <xf numFmtId="0" fontId="22" fillId="0" borderId="62" xfId="11" applyFont="1" applyBorder="1" applyAlignment="1">
      <alignment vertical="center" wrapText="1"/>
    </xf>
    <xf numFmtId="0" fontId="15" fillId="0" borderId="8" xfId="3" applyFont="1" applyBorder="1" applyAlignment="1">
      <alignment vertical="center" wrapText="1"/>
    </xf>
    <xf numFmtId="0" fontId="22" fillId="0" borderId="63" xfId="0" applyFont="1" applyBorder="1"/>
    <xf numFmtId="0" fontId="22" fillId="0" borderId="0" xfId="0" applyFont="1"/>
    <xf numFmtId="0" fontId="22" fillId="0" borderId="8" xfId="11" applyFont="1" applyBorder="1" applyAlignment="1">
      <alignment vertical="center" wrapText="1"/>
    </xf>
    <xf numFmtId="14" fontId="18" fillId="0" borderId="7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6" fillId="0" borderId="24" xfId="0" applyFont="1" applyBorder="1" applyAlignment="1">
      <alignment vertical="center"/>
    </xf>
    <xf numFmtId="0" fontId="11" fillId="0" borderId="5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64" xfId="0" applyFont="1" applyBorder="1" applyAlignment="1">
      <alignment horizontal="center" vertical="center" wrapText="1"/>
    </xf>
    <xf numFmtId="0" fontId="15" fillId="0" borderId="10" xfId="4" applyFont="1" applyBorder="1" applyAlignment="1">
      <alignment vertical="center" wrapText="1"/>
    </xf>
    <xf numFmtId="0" fontId="15" fillId="0" borderId="50" xfId="4" applyFont="1" applyBorder="1" applyAlignment="1">
      <alignment vertical="center" wrapText="1"/>
    </xf>
    <xf numFmtId="4" fontId="22" fillId="0" borderId="8" xfId="11" applyNumberFormat="1" applyFont="1" applyBorder="1" applyAlignment="1">
      <alignment horizontal="center" vertical="center" wrapText="1"/>
    </xf>
    <xf numFmtId="3" fontId="15" fillId="0" borderId="8" xfId="3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8" fillId="0" borderId="13" xfId="0" applyFont="1" applyBorder="1" applyAlignment="1">
      <alignment horizontal="center" vertical="center" wrapText="1"/>
    </xf>
    <xf numFmtId="0" fontId="0" fillId="0" borderId="56" xfId="0" applyBorder="1"/>
    <xf numFmtId="0" fontId="10" fillId="0" borderId="10" xfId="0" applyFont="1" applyBorder="1" applyAlignment="1">
      <alignment horizontal="left" vertical="center" wrapText="1" shrinkToFit="1"/>
    </xf>
    <xf numFmtId="0" fontId="22" fillId="0" borderId="5" xfId="4" applyFont="1" applyBorder="1" applyAlignment="1">
      <alignment vertical="center" wrapText="1"/>
    </xf>
    <xf numFmtId="0" fontId="22" fillId="0" borderId="21" xfId="4" applyFont="1" applyBorder="1" applyAlignment="1">
      <alignment vertical="center" wrapText="1"/>
    </xf>
    <xf numFmtId="3" fontId="22" fillId="0" borderId="8" xfId="11" applyNumberFormat="1" applyFont="1" applyBorder="1" applyAlignment="1">
      <alignment horizontal="center" vertical="center" wrapText="1"/>
    </xf>
    <xf numFmtId="0" fontId="15" fillId="0" borderId="65" xfId="4" applyFont="1" applyBorder="1" applyAlignment="1">
      <alignment vertical="center" wrapText="1"/>
    </xf>
    <xf numFmtId="0" fontId="10" fillId="0" borderId="17" xfId="0" applyFont="1" applyBorder="1" applyAlignment="1">
      <alignment horizontal="left" vertical="center" wrapText="1" shrinkToFit="1"/>
    </xf>
    <xf numFmtId="0" fontId="11" fillId="0" borderId="66" xfId="0" applyFont="1" applyBorder="1" applyAlignment="1">
      <alignment vertical="center" wrapText="1"/>
    </xf>
    <xf numFmtId="0" fontId="11" fillId="0" borderId="66" xfId="0" applyFont="1" applyBorder="1" applyAlignment="1">
      <alignment horizontal="center" vertical="center" wrapText="1"/>
    </xf>
  </cellXfs>
  <cellStyles count="12">
    <cellStyle name="Відсотковий" xfId="9" builtinId="5"/>
    <cellStyle name="Гиперссылка" xfId="1"/>
    <cellStyle name="Звичайний" xfId="0" builtinId="0"/>
    <cellStyle name="Обычный_Nastya_Otkrit" xfId="2"/>
    <cellStyle name="Обычный_Відкр_1" xfId="3"/>
    <cellStyle name="Обычный_Відкр_1 2" xfId="11"/>
    <cellStyle name="Обычный_Відкр_2" xfId="4"/>
    <cellStyle name="Обычный_З_2_28.10" xfId="5"/>
    <cellStyle name="Обычный_Лист2" xfId="6"/>
    <cellStyle name="Обычный_Лист5" xfId="7"/>
    <cellStyle name="Открывавшаяся гиперссылка" xfId="8"/>
    <cellStyle name="Процентный 2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Dynamics of Ukrainian Equity Indexes and Rates of Return of Funds with Public Issue</a:t>
            </a:r>
          </a:p>
        </c:rich>
      </c:tx>
      <c:layout>
        <c:manualLayout>
          <c:xMode val="edge"/>
          <c:yMode val="edge"/>
          <c:x val="0.27180916665662491"/>
          <c:y val="1.98675764375415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2139597408722541E-2"/>
          <c:y val="0.33333378245208595"/>
          <c:w val="0.95316863172154287"/>
          <c:h val="0.289183612590882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'IDX + ROR'!$B$2</c:f>
              <c:strCache>
                <c:ptCount val="1"/>
                <c:pt idx="0">
                  <c:v>PFTS Index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-3.6452534024855598E-4"/>
                  <c:y val="2.3275699756783674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1" i="0" u="none" strike="noStrike" baseline="0">
                      <a:solidFill>
                        <a:srgbClr val="3366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E8-47C2-9339-007865FBB369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2DE8-47C2-9339-007865FBB369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2DE8-47C2-9339-007865FBB369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2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November'20</c:v>
                </c:pt>
                <c:pt idx="1">
                  <c:v>December'20*</c:v>
                </c:pt>
                <c:pt idx="2">
                  <c:v>YTD 2020</c:v>
                </c:pt>
              </c:strCache>
            </c:strRef>
          </c:cat>
          <c:val>
            <c:numRef>
              <c:f>'IDX + ROR'!$B$3:$B$5</c:f>
              <c:numCache>
                <c:formatCode>0.00%</c:formatCode>
                <c:ptCount val="3"/>
                <c:pt idx="0">
                  <c:v>1.4796153000219858E-2</c:v>
                </c:pt>
                <c:pt idx="1">
                  <c:v>-1.5332492660532382E-2</c:v>
                </c:pt>
                <c:pt idx="2">
                  <c:v>-1.9428431276366176E-2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E8-47C2-9339-007865FBB369}"/>
            </c:ext>
          </c:extLst>
        </c:ser>
        <c:ser>
          <c:idx val="1"/>
          <c:order val="1"/>
          <c:tx>
            <c:strRef>
              <c:f>'IDX + ROR'!$C$2</c:f>
              <c:strCache>
                <c:ptCount val="1"/>
                <c:pt idx="0">
                  <c:v>UX Index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9.0881808285775412E-3"/>
                  <c:y val="1.457895231840816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E8-47C2-9339-007865FBB369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2DE8-47C2-9339-007865FBB369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2DE8-47C2-9339-007865FBB369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November'20</c:v>
                </c:pt>
                <c:pt idx="1">
                  <c:v>December'20*</c:v>
                </c:pt>
                <c:pt idx="2">
                  <c:v>YTD 2020</c:v>
                </c:pt>
              </c:strCache>
            </c:strRef>
          </c:cat>
          <c:val>
            <c:numRef>
              <c:f>'IDX + ROR'!$C$3:$C$5</c:f>
              <c:numCache>
                <c:formatCode>0.00%</c:formatCode>
                <c:ptCount val="3"/>
                <c:pt idx="0">
                  <c:v>0.1362003888825345</c:v>
                </c:pt>
                <c:pt idx="1">
                  <c:v>8.5237606286952872E-2</c:v>
                </c:pt>
                <c:pt idx="2">
                  <c:v>6.4765065318162618E-2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DE8-47C2-9339-007865FBB369}"/>
            </c:ext>
          </c:extLst>
        </c:ser>
        <c:ser>
          <c:idx val="2"/>
          <c:order val="2"/>
          <c:tx>
            <c:strRef>
              <c:f>'IDX + ROR'!$D$2</c:f>
              <c:strCache>
                <c:ptCount val="1"/>
                <c:pt idx="0">
                  <c:v>Open-Ended CII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2925868652099159E-3"/>
                  <c:y val="-1.397189216946354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E8-47C2-9339-007865FBB369}"/>
                </c:ext>
              </c:extLst>
            </c:dLbl>
            <c:dLbl>
              <c:idx val="1"/>
              <c:layout>
                <c:manualLayout>
                  <c:x val="2.2108971800050004E-3"/>
                  <c:y val="-2.035468688918201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DE8-47C2-9339-007865FBB369}"/>
                </c:ext>
              </c:extLst>
            </c:dLbl>
            <c:dLbl>
              <c:idx val="2"/>
              <c:layout>
                <c:manualLayout>
                  <c:x val="2.1405040018822596E-3"/>
                  <c:y val="-7.2942851471677894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DE8-47C2-9339-007865FBB369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2DE8-47C2-9339-007865FBB369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2DE8-47C2-9339-007865FBB369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November'20</c:v>
                </c:pt>
                <c:pt idx="1">
                  <c:v>December'20*</c:v>
                </c:pt>
                <c:pt idx="2">
                  <c:v>YTD 2020</c:v>
                </c:pt>
              </c:strCache>
            </c:strRef>
          </c:cat>
          <c:val>
            <c:numRef>
              <c:f>'IDX + ROR'!$D$3:$D$5</c:f>
              <c:numCache>
                <c:formatCode>0.00%</c:formatCode>
                <c:ptCount val="3"/>
                <c:pt idx="0">
                  <c:v>3.1869134474794003E-2</c:v>
                </c:pt>
                <c:pt idx="1">
                  <c:v>2.1009393344806736E-2</c:v>
                </c:pt>
                <c:pt idx="2">
                  <c:v>0.12838813502581573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DE8-47C2-9339-007865FBB369}"/>
            </c:ext>
          </c:extLst>
        </c:ser>
        <c:ser>
          <c:idx val="3"/>
          <c:order val="3"/>
          <c:tx>
            <c:strRef>
              <c:f>'IDX + ROR'!$E$2</c:f>
              <c:strCache>
                <c:ptCount val="1"/>
                <c:pt idx="0">
                  <c:v>Interval CII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2.3638040692687823E-3"/>
                  <c:y val="-7.6948112567260529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DE8-47C2-9339-007865FBB369}"/>
                </c:ext>
              </c:extLst>
            </c:dLbl>
            <c:dLbl>
              <c:idx val="1"/>
              <c:layout>
                <c:manualLayout>
                  <c:x val="2.3638401723860003E-3"/>
                  <c:y val="-9.6516356055326158E-4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E8-47C2-9339-007865FBB369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2DE8-47C2-9339-007865FBB369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2DE8-47C2-9339-007865FBB369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November'20</c:v>
                </c:pt>
                <c:pt idx="1">
                  <c:v>December'20*</c:v>
                </c:pt>
                <c:pt idx="2">
                  <c:v>YTD 2020</c:v>
                </c:pt>
              </c:strCache>
            </c:strRef>
          </c:cat>
          <c:val>
            <c:numRef>
              <c:f>'IDX + ROR'!$E$3:$E$5</c:f>
              <c:numCache>
                <c:formatCode>0.00%</c:formatCode>
                <c:ptCount val="3"/>
                <c:pt idx="0">
                  <c:v>2.3495627703375432E-2</c:v>
                </c:pt>
                <c:pt idx="1">
                  <c:v>2.2333366283092682E-2</c:v>
                </c:pt>
                <c:pt idx="2">
                  <c:v>1.7362628147925829E-2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DE8-47C2-9339-007865FBB369}"/>
            </c:ext>
          </c:extLst>
        </c:ser>
        <c:ser>
          <c:idx val="4"/>
          <c:order val="4"/>
          <c:tx>
            <c:strRef>
              <c:f>'IDX + ROR'!$F$2</c:f>
              <c:strCache>
                <c:ptCount val="1"/>
                <c:pt idx="0">
                  <c:v>Closed-End CII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dLbls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2DE8-47C2-9339-007865FBB369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2DE8-47C2-9339-007865FBB369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2DE8-47C2-9339-007865FBB369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November'20</c:v>
                </c:pt>
                <c:pt idx="1">
                  <c:v>December'20*</c:v>
                </c:pt>
                <c:pt idx="2">
                  <c:v>YTD 2020</c:v>
                </c:pt>
              </c:strCache>
            </c:strRef>
          </c:cat>
          <c:val>
            <c:numRef>
              <c:f>'IDX + ROR'!$F$3:$F$5</c:f>
              <c:numCache>
                <c:formatCode>0.00%</c:formatCode>
                <c:ptCount val="3"/>
                <c:pt idx="0">
                  <c:v>7.1123537909271506E-2</c:v>
                </c:pt>
                <c:pt idx="1">
                  <c:v>6.4283615413771256E-2</c:v>
                </c:pt>
                <c:pt idx="2">
                  <c:v>2.1575962429359274E-2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2DE8-47C2-9339-007865FBB36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-10"/>
        <c:axId val="376065224"/>
        <c:axId val="1"/>
      </c:barChart>
      <c:catAx>
        <c:axId val="376065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0.14000000000000001"/>
          <c:min val="-0.02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37606522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702489019690158"/>
          <c:y val="0.84989076982816625"/>
          <c:w val="0.60422443128398373"/>
          <c:h val="8.388532273628653E-2"/>
        </c:manualLayout>
      </c:layout>
      <c:overlay val="0"/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Dynamics of Ukrainian and Global Equity Indexes  </a:t>
            </a:r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for the Month</a:t>
            </a:r>
          </a:p>
        </c:rich>
      </c:tx>
      <c:layout>
        <c:manualLayout>
          <c:xMode val="edge"/>
          <c:yMode val="edge"/>
          <c:x val="0.1840493948040966"/>
          <c:y val="1.22783471727310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0666151994809918"/>
          <c:y val="0.20054633715460693"/>
          <c:w val="0.55915958992863646"/>
          <c:h val="0.5961819682759403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'IDX + ROR'!$B$24</c:f>
              <c:strCache>
                <c:ptCount val="1"/>
                <c:pt idx="0">
                  <c:v>Monthly change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D7A3-4658-A747-B17AE72996AB}"/>
                </c:ext>
              </c:extLst>
            </c:dLbl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D7A3-4658-A747-B17AE72996AB}"/>
                </c:ext>
              </c:extLst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D7A3-4658-A747-B17AE72996AB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D7A3-4658-A747-B17AE72996AB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D7A3-4658-A747-B17AE72996AB}"/>
                </c:ext>
              </c:extLst>
            </c:dLbl>
            <c:dLbl>
              <c:idx val="5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D7A3-4658-A747-B17AE72996AB}"/>
                </c:ext>
              </c:extLst>
            </c:dLbl>
            <c:dLbl>
              <c:idx val="6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D7A3-4658-A747-B17AE72996AB}"/>
                </c:ext>
              </c:extLst>
            </c:dLbl>
            <c:dLbl>
              <c:idx val="7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D7A3-4658-A747-B17AE72996AB}"/>
                </c:ext>
              </c:extLst>
            </c:dLbl>
            <c:dLbl>
              <c:idx val="8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7A3-4658-A747-B17AE72996AB}"/>
                </c:ext>
              </c:extLst>
            </c:dLbl>
            <c:dLbl>
              <c:idx val="9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D7A3-4658-A747-B17AE72996AB}"/>
                </c:ext>
              </c:extLst>
            </c:dLbl>
            <c:dLbl>
              <c:idx val="1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D7A3-4658-A747-B17AE72996AB}"/>
                </c:ext>
              </c:extLst>
            </c:dLbl>
            <c:dLbl>
              <c:idx val="1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D7A3-4658-A747-B17AE72996AB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ROR'!$A$25:$A$37</c:f>
              <c:strCache>
                <c:ptCount val="13"/>
                <c:pt idx="0">
                  <c:v>CAC 40 (France)</c:v>
                </c:pt>
                <c:pt idx="1">
                  <c:v>DAX (Germany)</c:v>
                </c:pt>
                <c:pt idx="2">
                  <c:v>DJIA (USA)</c:v>
                </c:pt>
                <c:pt idx="3">
                  <c:v>FTSE 100  (UK)</c:v>
                </c:pt>
                <c:pt idx="4">
                  <c:v>HANG SENG (Hong Kong)</c:v>
                </c:pt>
                <c:pt idx="5">
                  <c:v>NIKKEI 225 (Japan)</c:v>
                </c:pt>
                <c:pt idx="6">
                  <c:v>S&amp;P 500 (USA)</c:v>
                </c:pt>
                <c:pt idx="7">
                  <c:v>SHANGHAI SE COMPOSITE (China)</c:v>
                </c:pt>
                <c:pt idx="8">
                  <c:v>WIG20 (Poland)</c:v>
                </c:pt>
                <c:pt idx="9">
                  <c:v>PFTS Index</c:v>
                </c:pt>
                <c:pt idx="10">
                  <c:v>UX Index</c:v>
                </c:pt>
                <c:pt idx="11">
                  <c:v>ММВБ (MICEX) (Russia)</c:v>
                </c:pt>
                <c:pt idx="12">
                  <c:v>РТС (RTSI) (Rusiia)</c:v>
                </c:pt>
              </c:strCache>
            </c:strRef>
          </c:cat>
          <c:val>
            <c:numRef>
              <c:f>'IDX + ROR'!$B$25:$B$37</c:f>
              <c:numCache>
                <c:formatCode>0.00%</c:formatCode>
                <c:ptCount val="13"/>
                <c:pt idx="0">
                  <c:v>1.465239963396181E-2</c:v>
                </c:pt>
                <c:pt idx="1">
                  <c:v>3.2173264034140114E-2</c:v>
                </c:pt>
                <c:pt idx="2">
                  <c:v>2.6010640164326082E-2</c:v>
                </c:pt>
                <c:pt idx="3">
                  <c:v>4.6221068943010035E-2</c:v>
                </c:pt>
                <c:pt idx="4">
                  <c:v>3.0583691355348552E-2</c:v>
                </c:pt>
                <c:pt idx="5">
                  <c:v>3.8229724116485064E-2</c:v>
                </c:pt>
                <c:pt idx="6">
                  <c:v>3.0486272755637644E-2</c:v>
                </c:pt>
                <c:pt idx="7">
                  <c:v>6.6897421987404115E-3</c:v>
                </c:pt>
                <c:pt idx="8">
                  <c:v>8.4118379926121811E-2</c:v>
                </c:pt>
                <c:pt idx="9">
                  <c:v>-1.5332492660532382E-2</c:v>
                </c:pt>
                <c:pt idx="10">
                  <c:v>8.5237606286952872E-2</c:v>
                </c:pt>
                <c:pt idx="11">
                  <c:v>5.8386268414650555E-2</c:v>
                </c:pt>
                <c:pt idx="12">
                  <c:v>8.2287417022239184E-2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7A3-4658-A747-B17AE72996AB}"/>
            </c:ext>
          </c:extLst>
        </c:ser>
        <c:ser>
          <c:idx val="1"/>
          <c:order val="1"/>
          <c:tx>
            <c:strRef>
              <c:f>'IDX + ROR'!$C$24</c:f>
              <c:strCache>
                <c:ptCount val="1"/>
                <c:pt idx="0">
                  <c:v>YTD change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invertIfNegative val="0"/>
          <c:dLbls>
            <c:delete val="1"/>
          </c:dLbls>
          <c:cat>
            <c:strRef>
              <c:f>'IDX + ROR'!$A$25:$A$37</c:f>
              <c:strCache>
                <c:ptCount val="13"/>
                <c:pt idx="0">
                  <c:v>CAC 40 (France)</c:v>
                </c:pt>
                <c:pt idx="1">
                  <c:v>DAX (Germany)</c:v>
                </c:pt>
                <c:pt idx="2">
                  <c:v>DJIA (USA)</c:v>
                </c:pt>
                <c:pt idx="3">
                  <c:v>FTSE 100  (UK)</c:v>
                </c:pt>
                <c:pt idx="4">
                  <c:v>HANG SENG (Hong Kong)</c:v>
                </c:pt>
                <c:pt idx="5">
                  <c:v>NIKKEI 225 (Japan)</c:v>
                </c:pt>
                <c:pt idx="6">
                  <c:v>S&amp;P 500 (USA)</c:v>
                </c:pt>
                <c:pt idx="7">
                  <c:v>SHANGHAI SE COMPOSITE (China)</c:v>
                </c:pt>
                <c:pt idx="8">
                  <c:v>WIG20 (Poland)</c:v>
                </c:pt>
                <c:pt idx="9">
                  <c:v>PFTS Index</c:v>
                </c:pt>
                <c:pt idx="10">
                  <c:v>UX Index</c:v>
                </c:pt>
                <c:pt idx="11">
                  <c:v>ММВБ (MICEX) (Russia)</c:v>
                </c:pt>
                <c:pt idx="12">
                  <c:v>РТС (RTSI) (Rusiia)</c:v>
                </c:pt>
              </c:strCache>
            </c:strRef>
          </c:cat>
          <c:val>
            <c:numRef>
              <c:f>'IDX + ROR'!$C$25:$C$37</c:f>
              <c:numCache>
                <c:formatCode>0.00%</c:formatCode>
                <c:ptCount val="13"/>
                <c:pt idx="0">
                  <c:v>-6.3339946404017411E-2</c:v>
                </c:pt>
                <c:pt idx="1">
                  <c:v>3.5456988861809258E-2</c:v>
                </c:pt>
                <c:pt idx="2">
                  <c:v>6.5564901234965944E-2</c:v>
                </c:pt>
                <c:pt idx="3">
                  <c:v>-0.1308091280805681</c:v>
                </c:pt>
                <c:pt idx="4">
                  <c:v>-3.6986493317606506E-2</c:v>
                </c:pt>
                <c:pt idx="5">
                  <c:v>0.16010528976666993</c:v>
                </c:pt>
                <c:pt idx="6">
                  <c:v>0.15515138759061275</c:v>
                </c:pt>
                <c:pt idx="7">
                  <c:v>0.1194477594324157</c:v>
                </c:pt>
                <c:pt idx="8">
                  <c:v>-7.7257231092652034E-2</c:v>
                </c:pt>
                <c:pt idx="9">
                  <c:v>-1.9428431276366176E-2</c:v>
                </c:pt>
                <c:pt idx="10">
                  <c:v>6.4765065318162618E-2</c:v>
                </c:pt>
                <c:pt idx="11">
                  <c:v>7.9829408346383746E-2</c:v>
                </c:pt>
                <c:pt idx="12">
                  <c:v>-0.1042403739379697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7A3-4658-A747-B17AE72996A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0"/>
        <c:axId val="443720800"/>
        <c:axId val="1"/>
      </c:barChart>
      <c:catAx>
        <c:axId val="44372080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2"/>
          <c:min val="-0.15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4437208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287471049708058"/>
          <c:y val="0.88813377882754507"/>
          <c:w val="0.54776605596457328"/>
          <c:h val="5.593469267577472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Funds' Shares in Aggregate NAV of Open-Ended CII</a:t>
            </a:r>
          </a:p>
        </c:rich>
      </c:tx>
      <c:layout>
        <c:manualLayout>
          <c:xMode val="edge"/>
          <c:yMode val="edge"/>
          <c:x val="0.26083858740773824"/>
          <c:y val="7.3232447392152941E-2"/>
        </c:manualLayout>
      </c:layout>
      <c:overlay val="0"/>
      <c:spPr>
        <a:noFill/>
        <a:ln w="25400">
          <a:noFill/>
        </a:ln>
      </c:spPr>
    </c:title>
    <c:autoTitleDeleted val="0"/>
    <c:view3D>
      <c:rotX val="35"/>
      <c:hPercent val="50"/>
      <c:rotY val="26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7716826212420868"/>
          <c:y val="0.35227332452432192"/>
          <c:w val="0.29263054819981704"/>
          <c:h val="0.3232328712481232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0"/>
            <c:bubble3D val="0"/>
            <c:spPr>
              <a:solidFill>
                <a:srgbClr val="9999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2C2E-4BDB-8956-D4BF95E77BD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2C2E-4BDB-8956-D4BF95E77BD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2C2E-4BDB-8956-D4BF95E77BD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2C2E-4BDB-8956-D4BF95E77BD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2C2E-4BDB-8956-D4BF95E77BD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2C2E-4BDB-8956-D4BF95E77BD3}"/>
              </c:ext>
            </c:extLst>
          </c:dPt>
          <c:dLbls>
            <c:dLbl>
              <c:idx val="0"/>
              <c:layout>
                <c:manualLayout>
                  <c:x val="-1.8493455059826136E-2"/>
                  <c:y val="-6.987569710511898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2E-4BDB-8956-D4BF95E77BD3}"/>
                </c:ext>
              </c:extLst>
            </c:dLbl>
            <c:dLbl>
              <c:idx val="1"/>
              <c:layout>
                <c:manualLayout>
                  <c:x val="-1.6455464245030527E-2"/>
                  <c:y val="-8.238958167789711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2E-4BDB-8956-D4BF95E77BD3}"/>
                </c:ext>
              </c:extLst>
            </c:dLbl>
            <c:dLbl>
              <c:idx val="2"/>
              <c:layout>
                <c:manualLayout>
                  <c:x val="0.10312127843237262"/>
                  <c:y val="-2.535386137936435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2E-4BDB-8956-D4BF95E77BD3}"/>
                </c:ext>
              </c:extLst>
            </c:dLbl>
            <c:dLbl>
              <c:idx val="3"/>
              <c:layout>
                <c:manualLayout>
                  <c:x val="4.7948210630526011E-2"/>
                  <c:y val="0.1065783819444184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2E-4BDB-8956-D4BF95E77BD3}"/>
                </c:ext>
              </c:extLst>
            </c:dLbl>
            <c:dLbl>
              <c:idx val="4"/>
              <c:layout>
                <c:manualLayout>
                  <c:x val="-8.5673094410833039E-2"/>
                  <c:y val="3.94222385171165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2E-4BDB-8956-D4BF95E77BD3}"/>
                </c:ext>
              </c:extLst>
            </c:dLbl>
            <c:dLbl>
              <c:idx val="5"/>
              <c:layout>
                <c:manualLayout>
                  <c:x val="-7.1955285016016501E-2"/>
                  <c:y val="4.95986504774081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2E-4BDB-8956-D4BF95E77BD3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232659349432941"/>
                  <c:y val="0.48232405006555901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C2E-4BDB-8956-D4BF95E77BD3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15895980396039447"/>
                  <c:y val="0.40909160267340605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C2E-4BDB-8956-D4BF95E77BD3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18424886368136631"/>
                  <c:y val="0.3674248653640777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C2E-4BDB-8956-D4BF95E77BD3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1741332397929776"/>
                  <c:y val="0.31565710082824544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C2E-4BDB-8956-D4BF95E77BD3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20231247776777478"/>
                  <c:y val="0.3005055599884896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C2E-4BDB-8956-D4BF95E77BD3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O_NAV!$B$23:$B$28</c:f>
              <c:strCache>
                <c:ptCount val="6"/>
                <c:pt idx="0">
                  <c:v>КІNТО-Klasychnyi</c:v>
                </c:pt>
                <c:pt idx="1">
                  <c:v>OTP Klasychnyi</c:v>
                </c:pt>
                <c:pt idx="2">
                  <c:v>UNIVER.UA/Myhailo Hrushevskyi: Fond Derzhavnykh Paperiv</c:v>
                </c:pt>
                <c:pt idx="3">
                  <c:v>OTP Fond Aktsii</c:v>
                </c:pt>
                <c:pt idx="4">
                  <c:v>UNIVER.UA/Iaroslav Mudryi: Fond Aktsii</c:v>
                </c:pt>
                <c:pt idx="5">
                  <c:v>Others</c:v>
                </c:pt>
              </c:strCache>
            </c:strRef>
          </c:cat>
          <c:val>
            <c:numRef>
              <c:f>O_NAV!$C$23:$C$28</c:f>
              <c:numCache>
                <c:formatCode>#,##0.00</c:formatCode>
                <c:ptCount val="6"/>
                <c:pt idx="0">
                  <c:v>30911744.050000001</c:v>
                </c:pt>
                <c:pt idx="1">
                  <c:v>27581982.34</c:v>
                </c:pt>
                <c:pt idx="2">
                  <c:v>7911978.6799999997</c:v>
                </c:pt>
                <c:pt idx="3">
                  <c:v>6806126.7800000003</c:v>
                </c:pt>
                <c:pt idx="4">
                  <c:v>6798057.71</c:v>
                </c:pt>
                <c:pt idx="5">
                  <c:v>26454516.580100015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C2E-4BDB-8956-D4BF95E77BD3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2C2E-4BDB-8956-D4BF95E77BD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D-2C2E-4BDB-8956-D4BF95E77BD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2C2E-4BDB-8956-D4BF95E77BD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2C2E-4BDB-8956-D4BF95E77BD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2C2E-4BDB-8956-D4BF95E77BD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2C2E-4BDB-8956-D4BF95E77BD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O_NAV!$B$23:$B$28</c:f>
              <c:strCache>
                <c:ptCount val="6"/>
                <c:pt idx="0">
                  <c:v>КІNТО-Klasychnyi</c:v>
                </c:pt>
                <c:pt idx="1">
                  <c:v>OTP Klasychnyi</c:v>
                </c:pt>
                <c:pt idx="2">
                  <c:v>UNIVER.UA/Myhailo Hrushevskyi: Fond Derzhavnykh Paperiv</c:v>
                </c:pt>
                <c:pt idx="3">
                  <c:v>OTP Fond Aktsii</c:v>
                </c:pt>
                <c:pt idx="4">
                  <c:v>UNIVER.UA/Iaroslav Mudryi: Fond Aktsii</c:v>
                </c:pt>
                <c:pt idx="5">
                  <c:v>Others</c:v>
                </c:pt>
              </c:strCache>
            </c:strRef>
          </c:cat>
          <c:val>
            <c:numRef>
              <c:f>O_NAV!$D$23:$D$32</c:f>
              <c:numCache>
                <c:formatCode>0.00%</c:formatCode>
                <c:ptCount val="10"/>
                <c:pt idx="0">
                  <c:v>0.29034815644697459</c:v>
                </c:pt>
                <c:pt idx="1">
                  <c:v>0.2590723354404848</c:v>
                </c:pt>
                <c:pt idx="2">
                  <c:v>7.4315717025541544E-2</c:v>
                </c:pt>
                <c:pt idx="3">
                  <c:v>6.3928659603319393E-2</c:v>
                </c:pt>
                <c:pt idx="4">
                  <c:v>6.3852868357281892E-2</c:v>
                </c:pt>
                <c:pt idx="5">
                  <c:v>0.24848226312639785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C2E-4BDB-8956-D4BF95E77BD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Dynamics of Open-Ended CIIs' NAV for the Month</a:t>
            </a:r>
          </a:p>
        </c:rich>
      </c:tx>
      <c:layout>
        <c:manualLayout>
          <c:xMode val="edge"/>
          <c:yMode val="edge"/>
          <c:x val="0.40588488366463382"/>
          <c:y val="3.9167797849793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5872646123289387E-2"/>
          <c:y val="0.4161578521540541"/>
          <c:w val="0.89963759715934744"/>
          <c:h val="0.3157903701639587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 O_dynamics NAV'!$C$56</c:f>
              <c:strCache>
                <c:ptCount val="1"/>
                <c:pt idx="0">
                  <c:v>NAV change, UAH, 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D7F2-4ED4-8DE4-B5EFC0387EDB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D7F2-4ED4-8DE4-B5EFC0387EDB}"/>
                </c:ext>
              </c:extLst>
            </c:dLbl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D7F2-4ED4-8DE4-B5EFC0387EDB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D7F2-4ED4-8DE4-B5EFC0387EDB}"/>
                </c:ext>
              </c:extLst>
            </c:dLbl>
            <c:dLbl>
              <c:idx val="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D7F2-4ED4-8DE4-B5EFC0387EDB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D7F2-4ED4-8DE4-B5EFC0387EDB}"/>
                </c:ext>
              </c:extLst>
            </c:dLbl>
            <c:dLbl>
              <c:idx val="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D7F2-4ED4-8DE4-B5EFC0387EDB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D7F2-4ED4-8DE4-B5EFC0387EDB}"/>
                </c:ext>
              </c:extLst>
            </c:dLbl>
            <c:dLbl>
              <c:idx val="8"/>
              <c:layout>
                <c:manualLayout>
                  <c:x val="5.3414600636170206E-4"/>
                  <c:y val="-1.1573128159777513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7F2-4ED4-8DE4-B5EFC0387EDB}"/>
                </c:ext>
              </c:extLst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D7F2-4ED4-8DE4-B5EFC0387EDB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D7F2-4ED4-8DE4-B5EFC0387EDB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D7F2-4ED4-8DE4-B5EFC0387EDB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D7F2-4ED4-8DE4-B5EFC0387EDB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D7F2-4ED4-8DE4-B5EFC0387EDB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D7F2-4ED4-8DE4-B5EFC0387EDB}"/>
                </c:ext>
              </c:extLst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D7F2-4ED4-8DE4-B5EFC0387EDB}"/>
                </c:ext>
              </c:extLst>
            </c:dLbl>
            <c:dLbl>
              <c:idx val="1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D7F2-4ED4-8DE4-B5EFC0387EDB}"/>
                </c:ext>
              </c:extLst>
            </c:dLbl>
            <c:dLbl>
              <c:idx val="1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D7F2-4ED4-8DE4-B5EFC0387EDB}"/>
                </c:ext>
              </c:extLst>
            </c:dLbl>
            <c:dLbl>
              <c:idx val="1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D7F2-4ED4-8DE4-B5EFC0387EDB}"/>
                </c:ext>
              </c:extLst>
            </c:dLbl>
            <c:dLbl>
              <c:idx val="1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D7F2-4ED4-8DE4-B5EFC0387EDB}"/>
                </c:ext>
              </c:extLst>
            </c:dLbl>
            <c:dLbl>
              <c:idx val="2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7F2-4ED4-8DE4-B5EFC0387EDB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 O_dynamics NAV'!$B$57:$B$67</c:f>
              <c:strCache>
                <c:ptCount val="11"/>
                <c:pt idx="0">
                  <c:v>OTP Klasychnyi</c:v>
                </c:pt>
                <c:pt idx="1">
                  <c:v>KINTO-Kaznacheiskyi</c:v>
                </c:pt>
                <c:pt idx="2">
                  <c:v>КІNТО-Klasychnyi</c:v>
                </c:pt>
                <c:pt idx="3">
                  <c:v>OTP Fond Aktsii</c:v>
                </c:pt>
                <c:pt idx="4">
                  <c:v>Argentum</c:v>
                </c:pt>
                <c:pt idx="5">
                  <c:v>UNIVER.UA/Taras Shevchenko: Fond Zaoshchadzhen</c:v>
                </c:pt>
                <c:pt idx="6">
                  <c:v>VSI</c:v>
                </c:pt>
                <c:pt idx="7">
                  <c:v>КІNTO-Ekviti</c:v>
                </c:pt>
                <c:pt idx="8">
                  <c:v>UNIVER.UA/Iaroslav Mudryi: Fond Aktsii</c:v>
                </c:pt>
                <c:pt idx="9">
                  <c:v>UNIVER.UA/Myhailo Hrushevskyi: Fond Derzhavnykh Paperiv</c:v>
                </c:pt>
                <c:pt idx="10">
                  <c:v>Others</c:v>
                </c:pt>
              </c:strCache>
            </c:strRef>
          </c:cat>
          <c:val>
            <c:numRef>
              <c:f>' O_dynamics NAV'!$C$57:$C$67</c:f>
              <c:numCache>
                <c:formatCode>#,##0.00</c:formatCode>
                <c:ptCount val="11"/>
                <c:pt idx="0">
                  <c:v>1507.7049499999994</c:v>
                </c:pt>
                <c:pt idx="1">
                  <c:v>502.41103000000027</c:v>
                </c:pt>
                <c:pt idx="2">
                  <c:v>281.22506000000237</c:v>
                </c:pt>
                <c:pt idx="3">
                  <c:v>576.67570000000023</c:v>
                </c:pt>
                <c:pt idx="4">
                  <c:v>65.202610000000092</c:v>
                </c:pt>
                <c:pt idx="5">
                  <c:v>4.9255700000000644</c:v>
                </c:pt>
                <c:pt idx="6">
                  <c:v>-3.062169999999925</c:v>
                </c:pt>
                <c:pt idx="7">
                  <c:v>62.696690000000402</c:v>
                </c:pt>
                <c:pt idx="8">
                  <c:v>167.28547999999952</c:v>
                </c:pt>
                <c:pt idx="9">
                  <c:v>-64.492690000000408</c:v>
                </c:pt>
                <c:pt idx="10">
                  <c:v>129.51898999999958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D7F2-4ED4-8DE4-B5EFC0387EDB}"/>
            </c:ext>
          </c:extLst>
        </c:ser>
        <c:ser>
          <c:idx val="0"/>
          <c:order val="1"/>
          <c:tx>
            <c:strRef>
              <c:f>' O_dynamics NAV'!$E$56</c:f>
              <c:strCache>
                <c:ptCount val="1"/>
                <c:pt idx="0">
                  <c:v>Net inflow/ outflow of capital, UAH, k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8.0469212897371911E-3"/>
                  <c:y val="-3.9997526215379553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D7F2-4ED4-8DE4-B5EFC0387EDB}"/>
                </c:ext>
              </c:extLst>
            </c:dLbl>
            <c:dLbl>
              <c:idx val="1"/>
              <c:layout>
                <c:manualLayout>
                  <c:x val="5.3496455473672488E-3"/>
                  <c:y val="-1.443580290169777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7F2-4ED4-8DE4-B5EFC0387EDB}"/>
                </c:ext>
              </c:extLst>
            </c:dLbl>
            <c:dLbl>
              <c:idx val="2"/>
              <c:layout>
                <c:manualLayout>
                  <c:x val="4.7552545762044041E-3"/>
                  <c:y val="3.6190298723333125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D7F2-4ED4-8DE4-B5EFC0387EDB}"/>
                </c:ext>
              </c:extLst>
            </c:dLbl>
            <c:dLbl>
              <c:idx val="3"/>
              <c:layout>
                <c:manualLayout>
                  <c:x val="4.7919293465470969E-3"/>
                  <c:y val="-5.2973999324090748E-4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7F2-4ED4-8DE4-B5EFC0387EDB}"/>
                </c:ext>
              </c:extLst>
            </c:dLbl>
            <c:dLbl>
              <c:idx val="4"/>
              <c:layout>
                <c:manualLayout>
                  <c:x val="2.8132129100825187E-3"/>
                  <c:y val="-1.7537336760469202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7F2-4ED4-8DE4-B5EFC0387EDB}"/>
                </c:ext>
              </c:extLst>
            </c:dLbl>
            <c:dLbl>
              <c:idx val="5"/>
              <c:layout>
                <c:manualLayout>
                  <c:x val="1.6406973616627241E-3"/>
                  <c:y val="-1.7537336760469202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7F2-4ED4-8DE4-B5EFC0387EDB}"/>
                </c:ext>
              </c:extLst>
            </c:dLbl>
            <c:dLbl>
              <c:idx val="6"/>
              <c:layout>
                <c:manualLayout>
                  <c:x val="3.6926153210734558E-3"/>
                  <c:y val="-5.4257147244649584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7F2-4ED4-8DE4-B5EFC0387EDB}"/>
                </c:ext>
              </c:extLst>
            </c:dLbl>
            <c:dLbl>
              <c:idx val="7"/>
              <c:layout>
                <c:manualLayout>
                  <c:x val="2.7853030162603432E-3"/>
                  <c:y val="8.3532039112725887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7F2-4ED4-8DE4-B5EFC0387EDB}"/>
                </c:ext>
              </c:extLst>
            </c:dLbl>
            <c:dLbl>
              <c:idx val="8"/>
              <c:layout>
                <c:manualLayout>
                  <c:x val="2.7344102133334269E-3"/>
                  <c:y val="-3.8924054490516724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7F2-4ED4-8DE4-B5EFC0387EDB}"/>
                </c:ext>
              </c:extLst>
            </c:dLbl>
            <c:dLbl>
              <c:idx val="9"/>
              <c:layout>
                <c:manualLayout>
                  <c:x val="2.6835174104063997E-3"/>
                  <c:y val="9.648655682209073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7F2-4ED4-8DE4-B5EFC0387EDB}"/>
                </c:ext>
              </c:extLst>
            </c:dLbl>
            <c:dLbl>
              <c:idx val="10"/>
              <c:layout>
                <c:manualLayout>
                  <c:x val="1.8239231956369562E-3"/>
                  <c:y val="-4.3369518891452241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7F2-4ED4-8DE4-B5EFC0387EDB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392988821681034"/>
                  <c:y val="0.3708700858902305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D7F2-4ED4-8DE4-B5EFC0387EDB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8403892396231827"/>
                  <c:y val="0.3647501174762004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D7F2-4ED4-8DE4-B5EFC0387EDB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2756977543777048"/>
                  <c:y val="0.40024593427757554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D7F2-4ED4-8DE4-B5EFC0387EDB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67190675379239784"/>
                  <c:y val="0.3623021301105882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D7F2-4ED4-8DE4-B5EFC0387EDB}"/>
                </c:ext>
              </c:extLst>
            </c:dLbl>
            <c:dLbl>
              <c:idx val="15"/>
              <c:layout>
                <c:manualLayout>
                  <c:xMode val="edge"/>
                  <c:yMode val="edge"/>
                  <c:x val="0.71704985902620033"/>
                  <c:y val="0.36597411115900635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D7F2-4ED4-8DE4-B5EFC0387EDB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75896845674330249"/>
                  <c:y val="0.3684220985246184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D7F2-4ED4-8DE4-B5EFC0387EDB}"/>
                </c:ext>
              </c:extLst>
            </c:dLbl>
            <c:dLbl>
              <c:idx val="17"/>
              <c:layout>
                <c:manualLayout>
                  <c:xMode val="edge"/>
                  <c:yMode val="edge"/>
                  <c:x val="0.80129011789999216"/>
                  <c:y val="0.37331807325584265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D7F2-4ED4-8DE4-B5EFC0387EDB}"/>
                </c:ext>
              </c:extLst>
            </c:dLbl>
            <c:dLbl>
              <c:idx val="18"/>
              <c:layout>
                <c:manualLayout>
                  <c:xMode val="edge"/>
                  <c:yMode val="edge"/>
                  <c:x val="0.8371627640232816"/>
                  <c:y val="0.432069770030532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7F2-4ED4-8DE4-B5EFC0387EDB}"/>
                </c:ext>
              </c:extLst>
            </c:dLbl>
            <c:dLbl>
              <c:idx val="19"/>
              <c:layout>
                <c:manualLayout>
                  <c:xMode val="edge"/>
                  <c:yMode val="edge"/>
                  <c:x val="0.77710631152474097"/>
                  <c:y val="0.48347750470838635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7F2-4ED4-8DE4-B5EFC0387EDB}"/>
                </c:ext>
              </c:extLst>
            </c:dLbl>
            <c:dLbl>
              <c:idx val="20"/>
              <c:layout>
                <c:manualLayout>
                  <c:xMode val="edge"/>
                  <c:yMode val="edge"/>
                  <c:x val="0.80975445013133007"/>
                  <c:y val="0.6915564307854134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7F2-4ED4-8DE4-B5EFC0387EDB}"/>
                </c:ext>
              </c:extLst>
            </c:dLbl>
            <c:dLbl>
              <c:idx val="21"/>
              <c:layout>
                <c:manualLayout>
                  <c:xMode val="edge"/>
                  <c:yMode val="edge"/>
                  <c:x val="0.85812206288183268"/>
                  <c:y val="0.432069770030532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7F2-4ED4-8DE4-B5EFC0387EDB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 O_dynamics NAV'!$B$57:$B$67</c:f>
              <c:strCache>
                <c:ptCount val="11"/>
                <c:pt idx="0">
                  <c:v>OTP Klasychnyi</c:v>
                </c:pt>
                <c:pt idx="1">
                  <c:v>KINTO-Kaznacheiskyi</c:v>
                </c:pt>
                <c:pt idx="2">
                  <c:v>КІNТО-Klasychnyi</c:v>
                </c:pt>
                <c:pt idx="3">
                  <c:v>OTP Fond Aktsii</c:v>
                </c:pt>
                <c:pt idx="4">
                  <c:v>Argentum</c:v>
                </c:pt>
                <c:pt idx="5">
                  <c:v>UNIVER.UA/Taras Shevchenko: Fond Zaoshchadzhen</c:v>
                </c:pt>
                <c:pt idx="6">
                  <c:v>VSI</c:v>
                </c:pt>
                <c:pt idx="7">
                  <c:v>КІNTO-Ekviti</c:v>
                </c:pt>
                <c:pt idx="8">
                  <c:v>UNIVER.UA/Iaroslav Mudryi: Fond Aktsii</c:v>
                </c:pt>
                <c:pt idx="9">
                  <c:v>UNIVER.UA/Myhailo Hrushevskyi: Fond Derzhavnykh Paperiv</c:v>
                </c:pt>
                <c:pt idx="10">
                  <c:v>Others</c:v>
                </c:pt>
              </c:strCache>
            </c:strRef>
          </c:cat>
          <c:val>
            <c:numRef>
              <c:f>' O_dynamics NAV'!$E$57:$E$67</c:f>
              <c:numCache>
                <c:formatCode>#,##0.00</c:formatCode>
                <c:ptCount val="11"/>
                <c:pt idx="0">
                  <c:v>1333.7089297145562</c:v>
                </c:pt>
                <c:pt idx="1">
                  <c:v>378.51193655608375</c:v>
                </c:pt>
                <c:pt idx="2">
                  <c:v>6.4304340366971857E-4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-2.6997338972810434</c:v>
                </c:pt>
                <c:pt idx="8">
                  <c:v>-16.62075662351026</c:v>
                </c:pt>
                <c:pt idx="9">
                  <c:v>-107.75769716981142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D7F2-4ED4-8DE4-B5EFC0387ED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30"/>
        <c:axId val="440838408"/>
        <c:axId val="1"/>
      </c:barChart>
      <c:lineChart>
        <c:grouping val="standard"/>
        <c:varyColors val="0"/>
        <c:ser>
          <c:idx val="2"/>
          <c:order val="2"/>
          <c:tx>
            <c:strRef>
              <c:f>' O_dynamics NAV'!$D$56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0332962016189102E-2"/>
                  <c:y val="-8.527552339973143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D7F2-4ED4-8DE4-B5EFC0387EDB}"/>
                </c:ext>
              </c:extLst>
            </c:dLbl>
            <c:dLbl>
              <c:idx val="1"/>
              <c:layout>
                <c:manualLayout>
                  <c:x val="-1.5862589410383737E-2"/>
                  <c:y val="-5.361072763640711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D7F2-4ED4-8DE4-B5EFC0387EDB}"/>
                </c:ext>
              </c:extLst>
            </c:dLbl>
            <c:dLbl>
              <c:idx val="2"/>
              <c:layout>
                <c:manualLayout>
                  <c:x val="-6.958592977985123E-3"/>
                  <c:y val="4.635531743170018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D7F2-4ED4-8DE4-B5EFC0387EDB}"/>
                </c:ext>
              </c:extLst>
            </c:dLbl>
            <c:dLbl>
              <c:idx val="3"/>
              <c:layout>
                <c:manualLayout>
                  <c:x val="-1.4983186999392939E-2"/>
                  <c:y val="4.382044479007224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D7F2-4ED4-8DE4-B5EFC0387EDB}"/>
                </c:ext>
              </c:extLst>
            </c:dLbl>
            <c:dLbl>
              <c:idx val="4"/>
              <c:layout>
                <c:manualLayout>
                  <c:x val="-1.8574157194207574E-2"/>
                  <c:y val="3.862830289664831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D7F2-4ED4-8DE4-B5EFC0387EDB}"/>
                </c:ext>
              </c:extLst>
            </c:dLbl>
            <c:dLbl>
              <c:idx val="5"/>
              <c:layout>
                <c:manualLayout>
                  <c:x val="-1.8537482423864882E-2"/>
                  <c:y val="0.1048632453723040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D7F2-4ED4-8DE4-B5EFC0387EDB}"/>
                </c:ext>
              </c:extLst>
            </c:dLbl>
            <c:dLbl>
              <c:idx val="6"/>
              <c:layout>
                <c:manualLayout>
                  <c:x val="-1.8500807653522133E-2"/>
                  <c:y val="8.886686487178319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D7F2-4ED4-8DE4-B5EFC0387EDB}"/>
                </c:ext>
              </c:extLst>
            </c:dLbl>
            <c:dLbl>
              <c:idx val="7"/>
              <c:layout>
                <c:manualLayout>
                  <c:x val="-1.5642762814936373E-2"/>
                  <c:y val="9.74832558349865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D7F2-4ED4-8DE4-B5EFC0387EDB}"/>
                </c:ext>
              </c:extLst>
            </c:dLbl>
            <c:dLbl>
              <c:idx val="8"/>
              <c:layout>
                <c:manualLayout>
                  <c:x val="-1.9233659000881365E-2"/>
                  <c:y val="9.464207397322976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D7F2-4ED4-8DE4-B5EFC0387EDB}"/>
                </c:ext>
              </c:extLst>
            </c:dLbl>
            <c:dLbl>
              <c:idx val="9"/>
              <c:layout>
                <c:manualLayout>
                  <c:x val="-2.0809311997758373E-2"/>
                  <c:y val="5.037939450681694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D7F2-4ED4-8DE4-B5EFC0387EDB}"/>
                </c:ext>
              </c:extLst>
            </c:dLbl>
            <c:dLbl>
              <c:idx val="1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E-D7F2-4ED4-8DE4-B5EFC0387EDB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1954877362831486"/>
                  <c:y val="1.101594314525437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D7F2-4ED4-8DE4-B5EFC0387EDB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6267656166417968"/>
                  <c:y val="8.567955779642288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D7F2-4ED4-8DE4-B5EFC0387EDB}"/>
                </c:ext>
              </c:extLst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B-D7F2-4ED4-8DE4-B5EFC0387EDB}"/>
                </c:ext>
              </c:extLst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C-D7F2-4ED4-8DE4-B5EFC0387EDB}"/>
                </c:ext>
              </c:extLst>
            </c:dLbl>
            <c:dLbl>
              <c:idx val="1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D-D7F2-4ED4-8DE4-B5EFC0387EDB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73760609444516378"/>
                  <c:y val="8.567955779642288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D7F2-4ED4-8DE4-B5EFC0387EDB}"/>
                </c:ext>
              </c:extLst>
            </c:dLbl>
            <c:dLbl>
              <c:idx val="17"/>
              <c:layout>
                <c:manualLayout>
                  <c:xMode val="edge"/>
                  <c:yMode val="edge"/>
                  <c:x val="0.78194307279979114"/>
                  <c:y val="8.567955779642288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D7F2-4ED4-8DE4-B5EFC0387EDB}"/>
                </c:ext>
              </c:extLst>
            </c:dLbl>
            <c:dLbl>
              <c:idx val="18"/>
              <c:layout>
                <c:manualLayout>
                  <c:xMode val="edge"/>
                  <c:yMode val="edge"/>
                  <c:x val="0.82628005115441849"/>
                  <c:y val="8.567955779642288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D7F2-4ED4-8DE4-B5EFC0387EDB}"/>
                </c:ext>
              </c:extLst>
            </c:dLbl>
            <c:dLbl>
              <c:idx val="19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F-D7F2-4ED4-8DE4-B5EFC0387EDB}"/>
                </c:ext>
              </c:extLst>
            </c:dLbl>
            <c:dLbl>
              <c:idx val="2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E-D7F2-4ED4-8DE4-B5EFC0387EDB}"/>
                </c:ext>
              </c:extLst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D-D7F2-4ED4-8DE4-B5EFC0387ED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 O_dynamics NAV'!$B$57:$B$66</c:f>
              <c:strCache>
                <c:ptCount val="10"/>
                <c:pt idx="0">
                  <c:v>OTP Klasychnyi</c:v>
                </c:pt>
                <c:pt idx="1">
                  <c:v>KINTO-Kaznacheiskyi</c:v>
                </c:pt>
                <c:pt idx="2">
                  <c:v>КІNТО-Klasychnyi</c:v>
                </c:pt>
                <c:pt idx="3">
                  <c:v>OTP Fond Aktsii</c:v>
                </c:pt>
                <c:pt idx="4">
                  <c:v>Argentum</c:v>
                </c:pt>
                <c:pt idx="5">
                  <c:v>UNIVER.UA/Taras Shevchenko: Fond Zaoshchadzhen</c:v>
                </c:pt>
                <c:pt idx="6">
                  <c:v>VSI</c:v>
                </c:pt>
                <c:pt idx="7">
                  <c:v>КІNTO-Ekviti</c:v>
                </c:pt>
                <c:pt idx="8">
                  <c:v>UNIVER.UA/Iaroslav Mudryi: Fond Aktsii</c:v>
                </c:pt>
                <c:pt idx="9">
                  <c:v>UNIVER.UA/Myhailo Hrushevskyi: Fond Derzhavnykh Paperiv</c:v>
                </c:pt>
              </c:strCache>
            </c:strRef>
          </c:cat>
          <c:val>
            <c:numRef>
              <c:f>' O_dynamics NAV'!$D$57:$D$66</c:f>
              <c:numCache>
                <c:formatCode>0.00%</c:formatCode>
                <c:ptCount val="10"/>
                <c:pt idx="0">
                  <c:v>5.7823460548833229E-2</c:v>
                </c:pt>
                <c:pt idx="1">
                  <c:v>0.13163766002542795</c:v>
                </c:pt>
                <c:pt idx="2">
                  <c:v>9.1812045395578985E-3</c:v>
                </c:pt>
                <c:pt idx="3">
                  <c:v>9.2572474298971488E-2</c:v>
                </c:pt>
                <c:pt idx="4">
                  <c:v>4.9586509176483259E-2</c:v>
                </c:pt>
                <c:pt idx="5">
                  <c:v>3.604531987463465E-3</c:v>
                </c:pt>
                <c:pt idx="6">
                  <c:v>-1.368164748916221E-3</c:v>
                </c:pt>
                <c:pt idx="7">
                  <c:v>1.2769929573033013E-2</c:v>
                </c:pt>
                <c:pt idx="8">
                  <c:v>2.5228657266063187E-2</c:v>
                </c:pt>
                <c:pt idx="9">
                  <c:v>-8.0853659479756153E-3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3-D7F2-4ED4-8DE4-B5EFC0387ED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40838408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40"/>
        <c:tickLblSkip val="2"/>
        <c:tickMarkSkip val="1"/>
        <c:noMultiLvlLbl val="0"/>
      </c:catAx>
      <c:valAx>
        <c:axId val="1"/>
        <c:scaling>
          <c:orientation val="minMax"/>
          <c:max val="1600"/>
          <c:min val="-20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4083840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4"/>
          <c:min val="-0.8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8.6255576071729553E-2"/>
          <c:y val="0.75275611492571548"/>
          <c:w val="0.45586475017348643"/>
          <c:h val="5.263172836065977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Rates of Return: OPen-ended Funds, Bank Deposits </a:t>
            </a:r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and Equity Indexes for the Month</a:t>
            </a:r>
            <a:endParaRPr lang="uk-UA"/>
          </a:p>
        </c:rich>
      </c:tx>
      <c:layout>
        <c:manualLayout>
          <c:xMode val="edge"/>
          <c:yMode val="edge"/>
          <c:x val="0.32588594880544575"/>
          <c:y val="6.045955014758787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512281352516733"/>
          <c:y val="0.11850071828927224"/>
          <c:w val="0.81580479157483676"/>
          <c:h val="0.8446199155618024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5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BD19-4871-B962-9AF413CCE070}"/>
              </c:ext>
            </c:extLst>
          </c:dPt>
          <c:dPt>
            <c:idx val="16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D19-4871-B962-9AF413CCE070}"/>
              </c:ext>
            </c:extLst>
          </c:dPt>
          <c:dPt>
            <c:idx val="17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BD19-4871-B962-9AF413CCE070}"/>
              </c:ext>
            </c:extLst>
          </c:dPt>
          <c:dPt>
            <c:idx val="18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BD19-4871-B962-9AF413CCE070}"/>
              </c:ext>
            </c:extLst>
          </c:dPt>
          <c:dPt>
            <c:idx val="19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BD19-4871-B962-9AF413CCE070}"/>
              </c:ext>
            </c:extLst>
          </c:dPt>
          <c:dPt>
            <c:idx val="20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BD19-4871-B962-9AF413CCE070}"/>
              </c:ext>
            </c:extLst>
          </c:dPt>
          <c:dPt>
            <c:idx val="2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BD19-4871-B962-9AF413CCE070}"/>
              </c:ext>
            </c:extLst>
          </c:dPt>
          <c:dPt>
            <c:idx val="22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BD19-4871-B962-9AF413CCE070}"/>
              </c:ext>
            </c:extLst>
          </c:dPt>
          <c:dPt>
            <c:idx val="23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BD19-4871-B962-9AF413CCE070}"/>
              </c:ext>
            </c:extLst>
          </c:dPt>
          <c:dPt>
            <c:idx val="24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BD19-4871-B962-9AF413CCE070}"/>
              </c:ext>
            </c:extLst>
          </c:dPt>
          <c:dPt>
            <c:idx val="25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BD19-4871-B962-9AF413CCE070}"/>
              </c:ext>
            </c:extLst>
          </c:dPt>
          <c:dPt>
            <c:idx val="26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BD19-4871-B962-9AF413CCE070}"/>
              </c:ext>
            </c:extLst>
          </c:dPt>
          <c:dPt>
            <c:idx val="27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BD19-4871-B962-9AF413CCE070}"/>
              </c:ext>
            </c:extLst>
          </c:dPt>
          <c:dPt>
            <c:idx val="28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BD19-4871-B962-9AF413CCE070}"/>
              </c:ext>
            </c:extLst>
          </c:dPt>
          <c:dPt>
            <c:idx val="29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BD19-4871-B962-9AF413CCE070}"/>
              </c:ext>
            </c:extLst>
          </c:dPt>
          <c:dPt>
            <c:idx val="30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BD19-4871-B962-9AF413CCE070}"/>
              </c:ext>
            </c:extLst>
          </c:dPt>
          <c:dPt>
            <c:idx val="3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BD19-4871-B962-9AF413CCE070}"/>
              </c:ext>
            </c:extLst>
          </c:dPt>
          <c:dPt>
            <c:idx val="32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BD19-4871-B962-9AF413CCE070}"/>
              </c:ext>
            </c:extLst>
          </c:dPt>
          <c:dPt>
            <c:idx val="33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BD19-4871-B962-9AF413CCE070}"/>
              </c:ext>
            </c:extLst>
          </c:dPt>
          <c:dPt>
            <c:idx val="34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BD19-4871-B962-9AF413CCE070}"/>
              </c:ext>
            </c:extLst>
          </c:dPt>
          <c:dPt>
            <c:idx val="35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BD19-4871-B962-9AF413CCE070}"/>
              </c:ext>
            </c:extLst>
          </c:dPt>
          <c:dPt>
            <c:idx val="36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D19-4871-B962-9AF413CCE070}"/>
              </c:ext>
            </c:extLst>
          </c:dPt>
          <c:dPt>
            <c:idx val="37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D19-4871-B962-9AF413CCE070}"/>
              </c:ext>
            </c:extLst>
          </c:dPt>
          <c:dPt>
            <c:idx val="38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D19-4871-B962-9AF413CCE070}"/>
              </c:ext>
            </c:extLst>
          </c:dPt>
          <c:dPt>
            <c:idx val="39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D19-4871-B962-9AF413CCE070}"/>
              </c:ext>
            </c:extLst>
          </c:dPt>
          <c:dPt>
            <c:idx val="40"/>
            <c:invertIfNegative val="0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D19-4871-B962-9AF413CCE070}"/>
              </c:ext>
            </c:extLst>
          </c:dPt>
          <c:dPt>
            <c:idx val="4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D19-4871-B962-9AF413CCE070}"/>
              </c:ext>
            </c:extLst>
          </c:dPt>
          <c:dPt>
            <c:idx val="42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D19-4871-B962-9AF413CCE070}"/>
              </c:ext>
            </c:extLst>
          </c:dPt>
          <c:dPt>
            <c:idx val="43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D19-4871-B962-9AF413CCE070}"/>
              </c:ext>
            </c:extLst>
          </c:dPt>
          <c:dPt>
            <c:idx val="44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D19-4871-B962-9AF413CCE070}"/>
              </c:ext>
            </c:extLst>
          </c:dPt>
          <c:dPt>
            <c:idx val="45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D19-4871-B962-9AF413CCE070}"/>
              </c:ext>
            </c:extLst>
          </c:dPt>
          <c:dPt>
            <c:idx val="4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D19-4871-B962-9AF413CCE070}"/>
              </c:ext>
            </c:extLst>
          </c:dPt>
          <c:dPt>
            <c:idx val="47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BD19-4871-B962-9AF413CCE070}"/>
              </c:ext>
            </c:extLst>
          </c:dPt>
          <c:dPt>
            <c:idx val="48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BD19-4871-B962-9AF413CCE070}"/>
              </c:ext>
            </c:extLst>
          </c:dPt>
          <c:cat>
            <c:strRef>
              <c:f>'O_diagram(ROR)'!$A$2:$A$23</c:f>
              <c:strCache>
                <c:ptCount val="22"/>
                <c:pt idx="0">
                  <c:v>VSI</c:v>
                </c:pt>
                <c:pt idx="1">
                  <c:v>UNIVER.UA/Taras Shevchenko: Fond Zaoshchadzhen</c:v>
                </c:pt>
                <c:pt idx="2">
                  <c:v>Altus – Depozyt</c:v>
                </c:pt>
                <c:pt idx="3">
                  <c:v>UNIVER.UA/Myhailo Hrushevskyi: Fond Derzhavnykh Paperiv</c:v>
                </c:pt>
                <c:pt idx="4">
                  <c:v>OTP Klasychnyi</c:v>
                </c:pt>
                <c:pt idx="5">
                  <c:v>Altus – Zbalansovanyi</c:v>
                </c:pt>
                <c:pt idx="6">
                  <c:v>КІNТО-Klasychnyi</c:v>
                </c:pt>
                <c:pt idx="7">
                  <c:v>КІNTO-Ekviti</c:v>
                </c:pt>
                <c:pt idx="8">
                  <c:v>ТАSK Resurs</c:v>
                </c:pt>
                <c:pt idx="9">
                  <c:v>Nadbannia</c:v>
                </c:pt>
                <c:pt idx="10">
                  <c:v>UNIVER.UA/Iaroslav Mudryi: Fond Aktsii</c:v>
                </c:pt>
                <c:pt idx="11">
                  <c:v>UNIVER.UA/Volodymyr Velykyi: Fond Zbalansovanyi</c:v>
                </c:pt>
                <c:pt idx="12">
                  <c:v>KINTO-Kaznacheiskyi</c:v>
                </c:pt>
                <c:pt idx="13">
                  <c:v>Argentum</c:v>
                </c:pt>
                <c:pt idx="14">
                  <c:v>OTP Fond Aktsii</c:v>
                </c:pt>
                <c:pt idx="15">
                  <c:v>Funds' average rate of return</c:v>
                </c:pt>
                <c:pt idx="16">
                  <c:v>UX Index</c:v>
                </c:pt>
                <c:pt idx="17">
                  <c:v>PFTS Index</c:v>
                </c:pt>
                <c:pt idx="18">
                  <c:v>EURO Deposits</c:v>
                </c:pt>
                <c:pt idx="19">
                  <c:v>USD Deposits</c:v>
                </c:pt>
                <c:pt idx="20">
                  <c:v>UAH Deposits</c:v>
                </c:pt>
                <c:pt idx="21">
                  <c:v>"Gold" deposit (at official rate of gold)</c:v>
                </c:pt>
              </c:strCache>
            </c:strRef>
          </c:cat>
          <c:val>
            <c:numRef>
              <c:f>'O_diagram(ROR)'!$B$2:$B$23</c:f>
              <c:numCache>
                <c:formatCode>0.00%</c:formatCode>
                <c:ptCount val="22"/>
                <c:pt idx="0">
                  <c:v>-1.368164748902112E-3</c:v>
                </c:pt>
                <c:pt idx="1">
                  <c:v>3.6045319874880022E-3</c:v>
                </c:pt>
                <c:pt idx="2">
                  <c:v>5.2382739515990373E-3</c:v>
                </c:pt>
                <c:pt idx="3">
                  <c:v>5.4653804188509181E-3</c:v>
                </c:pt>
                <c:pt idx="4">
                  <c:v>6.4242446277396059E-3</c:v>
                </c:pt>
                <c:pt idx="5">
                  <c:v>6.5171587612329329E-3</c:v>
                </c:pt>
                <c:pt idx="6">
                  <c:v>9.1812045395631703E-3</c:v>
                </c:pt>
                <c:pt idx="7">
                  <c:v>1.3326549484810934E-2</c:v>
                </c:pt>
                <c:pt idx="8">
                  <c:v>1.8101064602011885E-2</c:v>
                </c:pt>
                <c:pt idx="9">
                  <c:v>2.0243131047454899E-2</c:v>
                </c:pt>
                <c:pt idx="10">
                  <c:v>2.7183102460584418E-2</c:v>
                </c:pt>
                <c:pt idx="11">
                  <c:v>2.7387049399289154E-2</c:v>
                </c:pt>
                <c:pt idx="12">
                  <c:v>3.1678390164946446E-2</c:v>
                </c:pt>
                <c:pt idx="13">
                  <c:v>4.9586509176478444E-2</c:v>
                </c:pt>
                <c:pt idx="14">
                  <c:v>9.2572474298953322E-2</c:v>
                </c:pt>
                <c:pt idx="15">
                  <c:v>2.1009393344806736E-2</c:v>
                </c:pt>
                <c:pt idx="16">
                  <c:v>8.5237606286952872E-2</c:v>
                </c:pt>
                <c:pt idx="17">
                  <c:v>-1.5332492660532382E-2</c:v>
                </c:pt>
                <c:pt idx="18">
                  <c:v>2.1009860911280986E-2</c:v>
                </c:pt>
                <c:pt idx="19">
                  <c:v>-5.6605247122795133E-3</c:v>
                </c:pt>
                <c:pt idx="20">
                  <c:v>6.9863013698630147E-3</c:v>
                </c:pt>
                <c:pt idx="21">
                  <c:v>4.1571610282998828E-2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BD19-4871-B962-9AF413CCE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40842672"/>
        <c:axId val="1"/>
      </c:barChart>
      <c:catAx>
        <c:axId val="4408426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0.1"/>
          <c:min val="-0.02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4408426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Dynamics of Interval CIIs' NAV for the Month</a:t>
            </a:r>
          </a:p>
        </c:rich>
      </c:tx>
      <c:layout>
        <c:manualLayout>
          <c:xMode val="edge"/>
          <c:yMode val="edge"/>
          <c:x val="0.32987016473363984"/>
          <c:y val="6.89127878610004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0303033505714953E-2"/>
          <c:y val="0.36753486859200246"/>
          <c:w val="0.93982693915581661"/>
          <c:h val="0.4119453318802027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'І_dynamics NAV'!$C$36</c:f>
              <c:strCache>
                <c:ptCount val="1"/>
                <c:pt idx="0">
                  <c:v>NAV Change, UAH, 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1DCA-45C8-B69E-8B949793D486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1DCA-45C8-B69E-8B949793D486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6493512464225737"/>
                  <c:y val="0.31853021944640214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CA-45C8-B69E-8B949793D486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1DCA-45C8-B69E-8B949793D486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62554119165368727"/>
                  <c:y val="0.4609499810258030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CA-45C8-B69E-8B949793D486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1DCA-45C8-B69E-8B949793D486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66450223473246361"/>
                  <c:y val="0.4180709130234027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DCA-45C8-B69E-8B949793D486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1DCA-45C8-B69E-8B949793D486}"/>
                </c:ext>
              </c:extLst>
            </c:dLbl>
            <c:dLbl>
              <c:idx val="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1DCA-45C8-B69E-8B949793D486}"/>
                </c:ext>
              </c:extLst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1DCA-45C8-B69E-8B949793D486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1DCA-45C8-B69E-8B949793D486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1DCA-45C8-B69E-8B949793D486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1DCA-45C8-B69E-8B949793D486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1DCA-45C8-B69E-8B949793D486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DCA-45C8-B69E-8B949793D486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'І_dynamics NAV'!$B$37:$B$38</c:f>
              <c:strCache>
                <c:ptCount val="2"/>
                <c:pt idx="0">
                  <c:v>ТАSК Ukrainskyi Kapital</c:v>
                </c:pt>
                <c:pt idx="1">
                  <c:v>Zbalansovanyi Fond Parytet</c:v>
                </c:pt>
              </c:strCache>
            </c:strRef>
          </c:cat>
          <c:val>
            <c:numRef>
              <c:f>'І_dynamics NAV'!$C$37:$C$38</c:f>
              <c:numCache>
                <c:formatCode>#,##0.00</c:formatCode>
                <c:ptCount val="2"/>
                <c:pt idx="0">
                  <c:v>25.686660000000032</c:v>
                </c:pt>
                <c:pt idx="1">
                  <c:v>4.581570000000065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DCA-45C8-B69E-8B949793D486}"/>
            </c:ext>
          </c:extLst>
        </c:ser>
        <c:ser>
          <c:idx val="0"/>
          <c:order val="1"/>
          <c:tx>
            <c:strRef>
              <c:f>'І_dynamics NAV'!$E$36</c:f>
              <c:strCache>
                <c:ptCount val="1"/>
                <c:pt idx="0">
                  <c:v>Net inflow-outflow,   UAH, k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5586850945690456E-2"/>
                  <c:y val="-1.7603723850720954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DCA-45C8-B69E-8B949793D486}"/>
                </c:ext>
              </c:extLst>
            </c:dLbl>
            <c:dLbl>
              <c:idx val="1"/>
              <c:layout>
                <c:manualLayout>
                  <c:x val="4.307381216407391E-3"/>
                  <c:y val="1.4940664084208688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DCA-45C8-B69E-8B949793D486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4545461367172852"/>
                  <c:y val="0.3047476618742020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DCA-45C8-B69E-8B949793D486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53722949400846087"/>
                  <c:y val="0.4502302140252029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DCA-45C8-B69E-8B949793D486}"/>
                </c:ext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1DCA-45C8-B69E-8B949793D486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69177496488760715"/>
                  <c:y val="0.44716742345360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DCA-45C8-B69E-8B949793D486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70303037733258689"/>
                  <c:y val="0.4287906800240028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DCA-45C8-B69E-8B949793D486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80303038790144621"/>
                  <c:y val="0.4318534705956028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DCA-45C8-B69E-8B949793D486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2943730653042427"/>
                  <c:y val="0.4517616093110030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DCA-45C8-B69E-8B949793D486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81125549699585464"/>
                  <c:y val="0.4441046328820029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DCA-45C8-B69E-8B949793D486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6493512464225737"/>
                  <c:y val="0.3935685884506026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DCA-45C8-B69E-8B949793D486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61515158016601357"/>
                  <c:y val="0.3797860308784025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DCA-45C8-B69E-8B949793D486}"/>
                </c:ext>
              </c:extLst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1DCA-45C8-B69E-8B949793D486}"/>
                </c:ext>
              </c:extLst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1DCA-45C8-B69E-8B949793D486}"/>
                </c:ext>
              </c:extLst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1DCA-45C8-B69E-8B949793D486}"/>
                </c:ext>
              </c:extLst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1DCA-45C8-B69E-8B949793D486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'І_dynamics NAV'!$B$37:$B$38</c:f>
              <c:strCache>
                <c:ptCount val="2"/>
                <c:pt idx="0">
                  <c:v>ТАSК Ukrainskyi Kapital</c:v>
                </c:pt>
                <c:pt idx="1">
                  <c:v>Zbalansovanyi Fond Parytet</c:v>
                </c:pt>
              </c:strCache>
            </c:strRef>
          </c:cat>
          <c:val>
            <c:numRef>
              <c:f>'І_dynamics NAV'!$E$37:$E$38</c:f>
              <c:numCache>
                <c:formatCode>#,##0.00</c:formatCode>
                <c:ptCount val="2"/>
                <c:pt idx="0">
                  <c:v>0</c:v>
                </c:pt>
                <c:pt idx="1">
                  <c:v>-16.520587073529352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1DCA-45C8-B69E-8B949793D48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440836112"/>
        <c:axId val="1"/>
      </c:barChart>
      <c:lineChart>
        <c:grouping val="standard"/>
        <c:varyColors val="0"/>
        <c:ser>
          <c:idx val="2"/>
          <c:order val="2"/>
          <c:tx>
            <c:strRef>
              <c:f>'І_dynamics NAV'!$D$36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2810362978620833E-3"/>
                  <c:y val="-5.165024427473768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1DCA-45C8-B69E-8B949793D486}"/>
                </c:ext>
              </c:extLst>
            </c:dLbl>
            <c:dLbl>
              <c:idx val="1"/>
              <c:layout>
                <c:manualLayout>
                  <c:x val="-4.3632684291933233E-3"/>
                  <c:y val="-5.567077184791313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1DCA-45C8-B69E-8B949793D486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1341997825140127"/>
                  <c:y val="0.2358348740132015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1DCA-45C8-B69E-8B949793D486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51515156959715425"/>
                  <c:y val="0.197549991868201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1DCA-45C8-B69E-8B949793D486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65887452850997374"/>
                  <c:y val="0.3032162665884020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1DCA-45C8-B69E-8B949793D486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66666673712572899"/>
                  <c:y val="0.6294034624638041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1DCA-45C8-B69E-8B949793D486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68787886057972947"/>
                  <c:y val="1.684534814380011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1DCA-45C8-B69E-8B949793D486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79220787593511943"/>
                  <c:y val="1.07197670006000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1DCA-45C8-B69E-8B949793D486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0822518307642379"/>
                  <c:y val="1.07197670006000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1DCA-45C8-B69E-8B949793D486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7705635918226201"/>
                  <c:y val="1.07197670006000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1DCA-45C8-B69E-8B949793D486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4069269783768537"/>
                  <c:y val="0.589587185033003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1DCA-45C8-B69E-8B949793D486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9393945671201309"/>
                  <c:y val="1.07197670006000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1DCA-45C8-B69E-8B949793D486}"/>
                </c:ext>
              </c:extLst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1DCA-45C8-B69E-8B949793D486}"/>
                </c:ext>
              </c:extLst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1DCA-45C8-B69E-8B949793D486}"/>
                </c:ext>
              </c:extLst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1DCA-45C8-B69E-8B949793D48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'І_dynamics NAV'!$D$37:$D$38</c:f>
              <c:numCache>
                <c:formatCode>0.00%</c:formatCode>
                <c:ptCount val="2"/>
                <c:pt idx="0">
                  <c:v>3.1405959364963321E-2</c:v>
                </c:pt>
                <c:pt idx="1">
                  <c:v>2.8301475947449107E-3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1DCA-45C8-B69E-8B949793D48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40836112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6"/>
          <c:min val="-2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4083611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2987014359592125"/>
          <c:y val="0.81623368733140544"/>
          <c:w val="0.51255416672523579"/>
          <c:h val="6.891278786100045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Rates of Return: Interval Funds, Bank Deposits </a:t>
            </a:r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and Equity Indexes for the Month</a:t>
            </a:r>
          </a:p>
        </c:rich>
      </c:tx>
      <c:layout>
        <c:manualLayout>
          <c:xMode val="edge"/>
          <c:yMode val="edge"/>
          <c:x val="0.3106695354048688"/>
          <c:y val="8.637243167424958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64856254509006"/>
          <c:y val="0.18809996231281023"/>
          <c:w val="0.88127637568552841"/>
          <c:h val="0.7533595429365104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2D7-483B-AE41-D756C1CA7447}"/>
              </c:ext>
            </c:extLst>
          </c:dPt>
          <c:dPt>
            <c:idx val="3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2D7-483B-AE41-D756C1CA744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2D7-483B-AE41-D756C1CA7447}"/>
              </c:ext>
            </c:extLst>
          </c:dPt>
          <c:dPt>
            <c:idx val="5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2D7-483B-AE41-D756C1CA7447}"/>
              </c:ext>
            </c:extLst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2D7-483B-AE41-D756C1CA7447}"/>
              </c:ext>
            </c:extLst>
          </c:dPt>
          <c:dPt>
            <c:idx val="7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2D7-483B-AE41-D756C1CA7447}"/>
              </c:ext>
            </c:extLst>
          </c:dPt>
          <c:dPt>
            <c:idx val="8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2D7-483B-AE41-D756C1CA7447}"/>
              </c:ext>
            </c:extLst>
          </c:dPt>
          <c:dPt>
            <c:idx val="9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72D7-483B-AE41-D756C1CA7447}"/>
              </c:ext>
            </c:extLst>
          </c:dPt>
          <c:dPt>
            <c:idx val="10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2D7-483B-AE41-D756C1CA7447}"/>
              </c:ext>
            </c:extLst>
          </c:dPt>
          <c:dPt>
            <c:idx val="11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2D7-483B-AE41-D756C1CA7447}"/>
              </c:ext>
            </c:extLst>
          </c:dPt>
          <c:dPt>
            <c:idx val="12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72D7-483B-AE41-D756C1CA7447}"/>
              </c:ext>
            </c:extLst>
          </c:dPt>
          <c:dPt>
            <c:idx val="13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2D7-483B-AE41-D756C1CA7447}"/>
              </c:ext>
            </c:extLst>
          </c:dPt>
          <c:dPt>
            <c:idx val="14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72D7-483B-AE41-D756C1CA7447}"/>
              </c:ext>
            </c:extLst>
          </c:dPt>
          <c:dPt>
            <c:idx val="15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72D7-483B-AE41-D756C1CA7447}"/>
              </c:ext>
            </c:extLst>
          </c:dPt>
          <c:dPt>
            <c:idx val="16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72D7-483B-AE41-D756C1CA7447}"/>
              </c:ext>
            </c:extLst>
          </c:dPt>
          <c:dPt>
            <c:idx val="17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72D7-483B-AE41-D756C1CA7447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72D7-483B-AE41-D756C1CA7447}"/>
              </c:ext>
            </c:extLst>
          </c:dPt>
          <c:cat>
            <c:strRef>
              <c:f>'І_diagram(ROR)'!$A$2:$A$10</c:f>
              <c:strCache>
                <c:ptCount val="9"/>
                <c:pt idx="0">
                  <c:v>Zbalansovanyi Fond Parytet</c:v>
                </c:pt>
                <c:pt idx="1">
                  <c:v>ТАSК Ukrainskyi Kapital</c:v>
                </c:pt>
                <c:pt idx="2">
                  <c:v>Funds' average rate of return</c:v>
                </c:pt>
                <c:pt idx="3">
                  <c:v>UX Index</c:v>
                </c:pt>
                <c:pt idx="4">
                  <c:v>PFTS Index</c:v>
                </c:pt>
                <c:pt idx="5">
                  <c:v>EURO Deposits</c:v>
                </c:pt>
                <c:pt idx="6">
                  <c:v>USD Deposits</c:v>
                </c:pt>
                <c:pt idx="7">
                  <c:v>UAH Deposits</c:v>
                </c:pt>
                <c:pt idx="8">
                  <c:v>"Gold" deposit (at official rate of gold)</c:v>
                </c:pt>
              </c:strCache>
            </c:strRef>
          </c:cat>
          <c:val>
            <c:numRef>
              <c:f>'І_diagram(ROR)'!$B$2:$B$10</c:f>
              <c:numCache>
                <c:formatCode>0.00%</c:formatCode>
                <c:ptCount val="9"/>
                <c:pt idx="0">
                  <c:v>1.3260773201209108E-2</c:v>
                </c:pt>
                <c:pt idx="1">
                  <c:v>3.1405959364976255E-2</c:v>
                </c:pt>
                <c:pt idx="2">
                  <c:v>2.2333366283092682E-2</c:v>
                </c:pt>
                <c:pt idx="3">
                  <c:v>8.5237606286952872E-2</c:v>
                </c:pt>
                <c:pt idx="4">
                  <c:v>-1.5332492660532382E-2</c:v>
                </c:pt>
                <c:pt idx="5">
                  <c:v>2.1009860911280986E-2</c:v>
                </c:pt>
                <c:pt idx="6">
                  <c:v>-5.6605247122795133E-3</c:v>
                </c:pt>
                <c:pt idx="7">
                  <c:v>6.9863013698630147E-3</c:v>
                </c:pt>
                <c:pt idx="8">
                  <c:v>4.1571610282998828E-2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2D7-483B-AE41-D756C1CA7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35641616"/>
        <c:axId val="1"/>
      </c:barChart>
      <c:catAx>
        <c:axId val="4356416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09"/>
          <c:min val="-0.02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4356416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Dynamics of Closed-End CIIs’ NAV for the Month</a:t>
            </a:r>
          </a:p>
        </c:rich>
      </c:tx>
      <c:layout>
        <c:manualLayout>
          <c:xMode val="edge"/>
          <c:yMode val="edge"/>
          <c:x val="0.35619844501639453"/>
          <c:y val="5.11073380579509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7168155645972846E-2"/>
          <c:y val="0.35775127768313458"/>
          <c:w val="0.92212424245485003"/>
          <c:h val="0.42759795570698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'C_dynamics NAV'!$C$34</c:f>
              <c:strCache>
                <c:ptCount val="1"/>
                <c:pt idx="0">
                  <c:v>NAV change, UAH, 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7.4245805795331021E-4"/>
                  <c:y val="-9.4677562790768666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416-4192-999B-661EB0373F04}"/>
                </c:ext>
              </c:extLst>
            </c:dLbl>
            <c:dLbl>
              <c:idx val="1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0416-4192-999B-661EB0373F04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6150463708023257"/>
                  <c:y val="0.3816013628620101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16-4192-999B-661EB0373F04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47300902839934483"/>
                  <c:y val="0.5485519591141396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16-4192-999B-661EB0373F04}"/>
                </c:ext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0416-4192-999B-661EB0373F04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3628346422498592"/>
                  <c:y val="0.5451448040885860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16-4192-999B-661EB0373F04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65929228467261347"/>
                  <c:y val="0.4923339011925042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416-4192-999B-661EB0373F04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76061975661223002"/>
                  <c:y val="0.4940374787052810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416-4192-999B-661EB0373F04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6681444921989217"/>
                  <c:y val="0.4855195911413968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416-4192-999B-661EB0373F04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690268394369143"/>
                  <c:y val="0.2913117546848381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416-4192-999B-661EB0373F04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2654887165128195"/>
                  <c:y val="0.5911413969335604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416-4192-999B-661EB0373F04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6902676381810813"/>
                  <c:y val="0.7240204429301532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416-4192-999B-661EB0373F04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61725687054919187"/>
                  <c:y val="0.7240204429301532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16-4192-999B-661EB0373F04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6681441141048903"/>
                  <c:y val="0.9574105621805791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16-4192-999B-661EB0373F04}"/>
                </c:ext>
              </c:extLst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0416-4192-999B-661EB0373F04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51725683273978873"/>
                  <c:y val="0.4838160136286200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16-4192-999B-661EB0373F04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'C_dynamics NAV'!$B$35:$B$36</c:f>
              <c:strCache>
                <c:ptCount val="2"/>
                <c:pt idx="0">
                  <c:v>Іndeks Ukrainskoi Birzhi</c:v>
                </c:pt>
                <c:pt idx="1">
                  <c:v>ТАSК Universal</c:v>
                </c:pt>
              </c:strCache>
            </c:strRef>
          </c:cat>
          <c:val>
            <c:numRef>
              <c:f>'C_dynamics NAV'!$C$35:$C$36</c:f>
              <c:numCache>
                <c:formatCode>#,##0.00</c:formatCode>
                <c:ptCount val="2"/>
                <c:pt idx="0">
                  <c:v>880.46409999999958</c:v>
                </c:pt>
                <c:pt idx="1">
                  <c:v>36.868849999999981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416-4192-999B-661EB0373F04}"/>
            </c:ext>
          </c:extLst>
        </c:ser>
        <c:ser>
          <c:idx val="0"/>
          <c:order val="1"/>
          <c:tx>
            <c:strRef>
              <c:f>'C_dynamics NAV'!$E$34</c:f>
              <c:strCache>
                <c:ptCount val="1"/>
                <c:pt idx="0">
                  <c:v>Net inflow/ outflow of capital, UAH, k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0416-4192-999B-661EB0373F04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0416-4192-999B-661EB0373F04}"/>
                </c:ext>
              </c:extLst>
            </c:dLbl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0-0416-4192-999B-661EB0373F04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0416-4192-999B-661EB0373F04}"/>
                </c:ext>
              </c:extLst>
            </c:dLbl>
            <c:dLbl>
              <c:idx val="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0416-4192-999B-661EB0373F04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0416-4192-999B-661EB0373F04}"/>
                </c:ext>
              </c:extLst>
            </c:dLbl>
            <c:dLbl>
              <c:idx val="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0416-4192-999B-661EB0373F04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0416-4192-999B-661EB0373F04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8044250829092694"/>
                  <c:y val="0.4940374787052810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416-4192-999B-661EB0373F04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80309764877905609"/>
                  <c:y val="0.27427597955706984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416-4192-999B-661EB0373F04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0416-4192-999B-661EB0373F04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0416-4192-999B-661EB0373F04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0416-4192-999B-661EB0373F04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0416-4192-999B-661EB0373F04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0416-4192-999B-661EB0373F04}"/>
                </c:ext>
              </c:extLst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0416-4192-999B-661EB0373F04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56991171990491696"/>
                  <c:y val="0.5178875638841566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416-4192-999B-661EB0373F04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'C_dynamics NAV'!$B$35:$B$36</c:f>
              <c:strCache>
                <c:ptCount val="2"/>
                <c:pt idx="0">
                  <c:v>Іndeks Ukrainskoi Birzhi</c:v>
                </c:pt>
                <c:pt idx="1">
                  <c:v>ТАSК Universal</c:v>
                </c:pt>
              </c:strCache>
            </c:strRef>
          </c:cat>
          <c:val>
            <c:numRef>
              <c:f>'C_dynamics NAV'!$E$35:$E$36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0416-4192-999B-661EB0373F0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440822992"/>
        <c:axId val="1"/>
      </c:barChart>
      <c:lineChart>
        <c:grouping val="standard"/>
        <c:varyColors val="0"/>
        <c:ser>
          <c:idx val="2"/>
          <c:order val="2"/>
          <c:tx>
            <c:strRef>
              <c:f>'C_dynamics NAV'!$D$34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7910094709489592E-3"/>
                  <c:y val="-5.512206492215293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0416-4192-999B-661EB0373F04}"/>
                </c:ext>
              </c:extLst>
            </c:dLbl>
            <c:dLbl>
              <c:idx val="1"/>
              <c:layout>
                <c:manualLayout>
                  <c:x val="-7.0034173650095344E-3"/>
                  <c:y val="2.7301578116570746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0416-4192-999B-661EB0373F04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0619491946408099"/>
                  <c:y val="0.5417376490630323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0416-4192-999B-661EB0373F04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7-0416-4192-999B-661EB0373F04}"/>
                </c:ext>
              </c:extLst>
            </c:dLbl>
            <c:dLbl>
              <c:idx val="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3-0416-4192-999B-661EB0373F04}"/>
                </c:ext>
              </c:extLst>
            </c:dLbl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B-0416-4192-999B-661EB0373F04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0-0416-4192-999B-661EB0373F04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78849587334670967"/>
                  <c:y val="1.192504258943781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0416-4192-999B-661EB0373F04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7920383443521646"/>
                  <c:y val="0.5042589437819420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0416-4192-999B-661EB0373F04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8672596117309179"/>
                  <c:y val="0.5008517887563883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0416-4192-999B-661EB0373F04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367258666495841"/>
                  <c:y val="0.8671209540034070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0416-4192-999B-661EB0373F04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8141614903343242"/>
                  <c:y val="0.9011925042589438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0416-4192-999B-661EB0373F04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62876129967770722"/>
                  <c:y val="0.8790459965928448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0416-4192-999B-661EB0373F04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7699140640879119"/>
                  <c:y val="0.9386712095400340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0416-4192-999B-661EB0373F04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73185868379094143"/>
                  <c:y val="0.982964224872231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0416-4192-999B-661EB0373F04}"/>
                </c:ext>
              </c:extLst>
            </c:dLbl>
            <c:dLbl>
              <c:idx val="1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0416-4192-999B-661EB0373F04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54690286164788615"/>
                  <c:y val="0.6643952299829641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0416-4192-999B-661EB0373F0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'C_dynamics NAV'!$D$35:$D$36</c:f>
              <c:numCache>
                <c:formatCode>0.00%</c:formatCode>
                <c:ptCount val="2"/>
                <c:pt idx="0">
                  <c:v>8.4013401280252281E-2</c:v>
                </c:pt>
                <c:pt idx="1">
                  <c:v>4.4553829547293901E-2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4-0416-4192-999B-661EB0373F0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40822992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4082299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15"/>
          <c:min val="-0.1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</c:legendEntry>
      <c:layout>
        <c:manualLayout>
          <c:xMode val="edge"/>
          <c:yMode val="edge"/>
          <c:x val="0.15840713953878904"/>
          <c:y val="0.85860306643952311"/>
          <c:w val="0.48451345752786035"/>
          <c:h val="7.325383304940373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Rates of Return: Closed-End Funds, Bank Deposits </a:t>
            </a:r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and Equity Indexes for the Month</a:t>
            </a:r>
            <a:endParaRPr lang="uk-UA"/>
          </a:p>
        </c:rich>
      </c:tx>
      <c:layout>
        <c:manualLayout>
          <c:xMode val="edge"/>
          <c:yMode val="edge"/>
          <c:x val="0.31204590810330046"/>
          <c:y val="8.310253990929369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709283580498422E-2"/>
          <c:y val="0.21144979599142513"/>
          <c:w val="0.92367665643223207"/>
          <c:h val="0.73222571275633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2EA-48E4-8150-8F5B2FE6EFB7}"/>
              </c:ext>
            </c:extLst>
          </c:dPt>
          <c:dPt>
            <c:idx val="3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2EA-48E4-8150-8F5B2FE6EFB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2EA-48E4-8150-8F5B2FE6EFB7}"/>
              </c:ext>
            </c:extLst>
          </c:dPt>
          <c:dPt>
            <c:idx val="5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2EA-48E4-8150-8F5B2FE6EFB7}"/>
              </c:ext>
            </c:extLst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2EA-48E4-8150-8F5B2FE6EFB7}"/>
              </c:ext>
            </c:extLst>
          </c:dPt>
          <c:dPt>
            <c:idx val="7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2EA-48E4-8150-8F5B2FE6EFB7}"/>
              </c:ext>
            </c:extLst>
          </c:dPt>
          <c:dPt>
            <c:idx val="8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72EA-48E4-8150-8F5B2FE6EFB7}"/>
              </c:ext>
            </c:extLst>
          </c:dPt>
          <c:dPt>
            <c:idx val="9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72EA-48E4-8150-8F5B2FE6EFB7}"/>
              </c:ext>
            </c:extLst>
          </c:dPt>
          <c:dPt>
            <c:idx val="10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72EA-48E4-8150-8F5B2FE6EFB7}"/>
              </c:ext>
            </c:extLst>
          </c:dPt>
          <c:dPt>
            <c:idx val="11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72EA-48E4-8150-8F5B2FE6EFB7}"/>
              </c:ext>
            </c:extLst>
          </c:dPt>
          <c:dPt>
            <c:idx val="12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72EA-48E4-8150-8F5B2FE6EFB7}"/>
              </c:ext>
            </c:extLst>
          </c:dPt>
          <c:dPt>
            <c:idx val="13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2EA-48E4-8150-8F5B2FE6EFB7}"/>
              </c:ext>
            </c:extLst>
          </c:dPt>
          <c:dPt>
            <c:idx val="14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72EA-48E4-8150-8F5B2FE6EFB7}"/>
              </c:ext>
            </c:extLst>
          </c:dPt>
          <c:dPt>
            <c:idx val="15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72EA-48E4-8150-8F5B2FE6EFB7}"/>
              </c:ext>
            </c:extLst>
          </c:dPt>
          <c:dPt>
            <c:idx val="16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72EA-48E4-8150-8F5B2FE6EFB7}"/>
              </c:ext>
            </c:extLst>
          </c:dPt>
          <c:dPt>
            <c:idx val="17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2EA-48E4-8150-8F5B2FE6EFB7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72EA-48E4-8150-8F5B2FE6EFB7}"/>
              </c:ext>
            </c:extLst>
          </c:dPt>
          <c:dPt>
            <c:idx val="19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2EA-48E4-8150-8F5B2FE6EFB7}"/>
              </c:ext>
            </c:extLst>
          </c:dPt>
          <c:dPt>
            <c:idx val="20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72EA-48E4-8150-8F5B2FE6EFB7}"/>
              </c:ext>
            </c:extLst>
          </c:dPt>
          <c:dPt>
            <c:idx val="2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2EA-48E4-8150-8F5B2FE6EFB7}"/>
              </c:ext>
            </c:extLst>
          </c:dPt>
          <c:dPt>
            <c:idx val="22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72EA-48E4-8150-8F5B2FE6EFB7}"/>
              </c:ext>
            </c:extLst>
          </c:dPt>
          <c:dPt>
            <c:idx val="23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72EA-48E4-8150-8F5B2FE6EFB7}"/>
              </c:ext>
            </c:extLst>
          </c:dPt>
          <c:cat>
            <c:strRef>
              <c:f>'C_diagram(ROR)'!$A$2:$A$10</c:f>
              <c:strCache>
                <c:ptCount val="9"/>
                <c:pt idx="0">
                  <c:v>ТАSК Universal</c:v>
                </c:pt>
                <c:pt idx="1">
                  <c:v>Іndeks Ukrainskoi Birzhi</c:v>
                </c:pt>
                <c:pt idx="2">
                  <c:v>Funds' average rate of return</c:v>
                </c:pt>
                <c:pt idx="3">
                  <c:v>UX Index</c:v>
                </c:pt>
                <c:pt idx="4">
                  <c:v>PFTS Index</c:v>
                </c:pt>
                <c:pt idx="5">
                  <c:v>EURO Deposits</c:v>
                </c:pt>
                <c:pt idx="6">
                  <c:v>USD Deposits</c:v>
                </c:pt>
                <c:pt idx="7">
                  <c:v>UAH Deposits</c:v>
                </c:pt>
                <c:pt idx="8">
                  <c:v>"Gold" deposit (at official rate of gold)</c:v>
                </c:pt>
              </c:strCache>
            </c:strRef>
          </c:cat>
          <c:val>
            <c:numRef>
              <c:f>'C_diagram(ROR)'!$B$2:$B$10</c:f>
              <c:numCache>
                <c:formatCode>0.00%</c:formatCode>
                <c:ptCount val="9"/>
                <c:pt idx="0">
                  <c:v>4.4553829547249846E-2</c:v>
                </c:pt>
                <c:pt idx="1">
                  <c:v>8.4013401280292666E-2</c:v>
                </c:pt>
                <c:pt idx="2">
                  <c:v>6.4283615413771256E-2</c:v>
                </c:pt>
                <c:pt idx="3">
                  <c:v>8.5237606286952872E-2</c:v>
                </c:pt>
                <c:pt idx="4">
                  <c:v>-1.5332492660532382E-2</c:v>
                </c:pt>
                <c:pt idx="5">
                  <c:v>2.1009860911280986E-2</c:v>
                </c:pt>
                <c:pt idx="6">
                  <c:v>-5.6605247122795133E-3</c:v>
                </c:pt>
                <c:pt idx="7">
                  <c:v>6.9863013698630147E-3</c:v>
                </c:pt>
                <c:pt idx="8">
                  <c:v>4.1571610282998828E-2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72EA-48E4-8150-8F5B2FE6E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40843000"/>
        <c:axId val="1"/>
      </c:barChart>
      <c:catAx>
        <c:axId val="4408430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09"/>
          <c:min val="-0.02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440843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10886</xdr:colOff>
      <xdr:row>8</xdr:row>
      <xdr:rowOff>10886</xdr:rowOff>
    </xdr:from>
    <xdr:to>
      <xdr:col>11</xdr:col>
      <xdr:colOff>631371</xdr:colOff>
      <xdr:row>21</xdr:row>
      <xdr:rowOff>141514</xdr:rowOff>
    </xdr:to>
    <xdr:graphicFrame macro="">
      <xdr:nvGraphicFramePr>
        <xdr:cNvPr id="1031" name="Діагр. 7">
          <a:extLst>
            <a:ext uri="{FF2B5EF4-FFF2-40B4-BE49-F238E27FC236}">
              <a16:creationId xmlns:a16="http://schemas.microsoft.com/office/drawing/2014/main" id="{913F936C-B434-4DFB-8D2C-1D2785EED8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21771</xdr:colOff>
      <xdr:row>23</xdr:row>
      <xdr:rowOff>16329</xdr:rowOff>
    </xdr:from>
    <xdr:to>
      <xdr:col>11</xdr:col>
      <xdr:colOff>604157</xdr:colOff>
      <xdr:row>43</xdr:row>
      <xdr:rowOff>130629</xdr:rowOff>
    </xdr:to>
    <xdr:graphicFrame macro="">
      <xdr:nvGraphicFramePr>
        <xdr:cNvPr id="1033" name="Діагр. 9">
          <a:extLst>
            <a:ext uri="{FF2B5EF4-FFF2-40B4-BE49-F238E27FC236}">
              <a16:creationId xmlns:a16="http://schemas.microsoft.com/office/drawing/2014/main" id="{011A2B30-0575-4244-870B-284C07FA73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32657</xdr:colOff>
      <xdr:row>32</xdr:row>
      <xdr:rowOff>27214</xdr:rowOff>
    </xdr:from>
    <xdr:to>
      <xdr:col>4</xdr:col>
      <xdr:colOff>647700</xdr:colOff>
      <xdr:row>56</xdr:row>
      <xdr:rowOff>27214</xdr:rowOff>
    </xdr:to>
    <xdr:graphicFrame macro="">
      <xdr:nvGraphicFramePr>
        <xdr:cNvPr id="12290" name="Діагр. 2">
          <a:extLst>
            <a:ext uri="{FF2B5EF4-FFF2-40B4-BE49-F238E27FC236}">
              <a16:creationId xmlns:a16="http://schemas.microsoft.com/office/drawing/2014/main" id="{DA00DACC-DD63-4376-8495-BC5D9180D8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23</xdr:row>
      <xdr:rowOff>10886</xdr:rowOff>
    </xdr:from>
    <xdr:to>
      <xdr:col>6</xdr:col>
      <xdr:colOff>1725386</xdr:colOff>
      <xdr:row>47</xdr:row>
      <xdr:rowOff>146957</xdr:rowOff>
    </xdr:to>
    <xdr:graphicFrame macro="">
      <xdr:nvGraphicFramePr>
        <xdr:cNvPr id="11271" name="Діагр. 7">
          <a:extLst>
            <a:ext uri="{FF2B5EF4-FFF2-40B4-BE49-F238E27FC236}">
              <a16:creationId xmlns:a16="http://schemas.microsoft.com/office/drawing/2014/main" id="{2F158487-998E-450E-983D-F4B87BD08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21771</xdr:colOff>
      <xdr:row>0</xdr:row>
      <xdr:rowOff>174171</xdr:rowOff>
    </xdr:from>
    <xdr:to>
      <xdr:col>18</xdr:col>
      <xdr:colOff>212271</xdr:colOff>
      <xdr:row>54</xdr:row>
      <xdr:rowOff>141514</xdr:rowOff>
    </xdr:to>
    <xdr:graphicFrame macro="">
      <xdr:nvGraphicFramePr>
        <xdr:cNvPr id="76801" name="Діагр. 1">
          <a:extLst>
            <a:ext uri="{FF2B5EF4-FFF2-40B4-BE49-F238E27FC236}">
              <a16:creationId xmlns:a16="http://schemas.microsoft.com/office/drawing/2014/main" id="{E15EE340-A2BC-4A94-8147-C365955CA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81643</xdr:colOff>
      <xdr:row>10</xdr:row>
      <xdr:rowOff>10886</xdr:rowOff>
    </xdr:from>
    <xdr:to>
      <xdr:col>7</xdr:col>
      <xdr:colOff>38100</xdr:colOff>
      <xdr:row>29</xdr:row>
      <xdr:rowOff>152400</xdr:rowOff>
    </xdr:to>
    <xdr:graphicFrame macro="">
      <xdr:nvGraphicFramePr>
        <xdr:cNvPr id="13320" name="Діагр. 8">
          <a:extLst>
            <a:ext uri="{FF2B5EF4-FFF2-40B4-BE49-F238E27FC236}">
              <a16:creationId xmlns:a16="http://schemas.microsoft.com/office/drawing/2014/main" id="{00666089-2BAE-4908-9221-3C5DC35548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32657</xdr:colOff>
      <xdr:row>1</xdr:row>
      <xdr:rowOff>27214</xdr:rowOff>
    </xdr:from>
    <xdr:to>
      <xdr:col>18</xdr:col>
      <xdr:colOff>642257</xdr:colOff>
      <xdr:row>35</xdr:row>
      <xdr:rowOff>0</xdr:rowOff>
    </xdr:to>
    <xdr:graphicFrame macro="">
      <xdr:nvGraphicFramePr>
        <xdr:cNvPr id="6145" name="Діагр. 1">
          <a:extLst>
            <a:ext uri="{FF2B5EF4-FFF2-40B4-BE49-F238E27FC236}">
              <a16:creationId xmlns:a16="http://schemas.microsoft.com/office/drawing/2014/main" id="{C28C3FC9-C82B-41EF-B420-3EF828F348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21771</xdr:colOff>
      <xdr:row>7</xdr:row>
      <xdr:rowOff>10886</xdr:rowOff>
    </xdr:from>
    <xdr:to>
      <xdr:col>7</xdr:col>
      <xdr:colOff>0</xdr:colOff>
      <xdr:row>24</xdr:row>
      <xdr:rowOff>152400</xdr:rowOff>
    </xdr:to>
    <xdr:graphicFrame macro="">
      <xdr:nvGraphicFramePr>
        <xdr:cNvPr id="14344" name="Діагр. 8">
          <a:extLst>
            <a:ext uri="{FF2B5EF4-FFF2-40B4-BE49-F238E27FC236}">
              <a16:creationId xmlns:a16="http://schemas.microsoft.com/office/drawing/2014/main" id="{9B06C846-0BB6-4313-8DC2-B157DE6BC7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10886</xdr:colOff>
      <xdr:row>1</xdr:row>
      <xdr:rowOff>0</xdr:rowOff>
    </xdr:from>
    <xdr:to>
      <xdr:col>19</xdr:col>
      <xdr:colOff>43543</xdr:colOff>
      <xdr:row>37</xdr:row>
      <xdr:rowOff>10886</xdr:rowOff>
    </xdr:to>
    <xdr:graphicFrame macro="">
      <xdr:nvGraphicFramePr>
        <xdr:cNvPr id="8193" name="Діагр. 1">
          <a:extLst>
            <a:ext uri="{FF2B5EF4-FFF2-40B4-BE49-F238E27FC236}">
              <a16:creationId xmlns:a16="http://schemas.microsoft.com/office/drawing/2014/main" id="{552E3D77-3063-4BD0-A744-0979011D50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kinto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N39"/>
  <sheetViews>
    <sheetView tabSelected="1" zoomScale="60" zoomScaleNormal="60" workbookViewId="0">
      <selection activeCell="B51" sqref="B51"/>
    </sheetView>
  </sheetViews>
  <sheetFormatPr defaultRowHeight="12.45" x14ac:dyDescent="0.3"/>
  <cols>
    <col min="1" max="1" width="29.15234375" style="3" customWidth="1"/>
    <col min="2" max="6" width="16.69140625" customWidth="1"/>
  </cols>
  <sheetData>
    <row r="1" spans="1:14" ht="15.9" thickBot="1" x14ac:dyDescent="0.4">
      <c r="A1" s="70" t="s">
        <v>12</v>
      </c>
      <c r="B1" s="70"/>
      <c r="C1" s="70"/>
      <c r="D1" s="71"/>
      <c r="E1" s="71"/>
      <c r="F1" s="71"/>
    </row>
    <row r="2" spans="1:14" ht="14.6" thickBot="1" x14ac:dyDescent="0.35">
      <c r="A2" s="25" t="s">
        <v>13</v>
      </c>
      <c r="B2" s="25" t="s">
        <v>14</v>
      </c>
      <c r="C2" s="25" t="s">
        <v>15</v>
      </c>
      <c r="D2" s="25" t="s">
        <v>16</v>
      </c>
      <c r="E2" s="25" t="s">
        <v>17</v>
      </c>
      <c r="F2" s="25" t="s">
        <v>18</v>
      </c>
      <c r="G2" s="2"/>
      <c r="I2" s="1"/>
    </row>
    <row r="3" spans="1:14" ht="14.15" x14ac:dyDescent="0.3">
      <c r="A3" s="174" t="s">
        <v>19</v>
      </c>
      <c r="B3" s="84">
        <v>1.4796153000219858E-2</v>
      </c>
      <c r="C3" s="84">
        <v>0.1362003888825345</v>
      </c>
      <c r="D3" s="84">
        <v>3.1869134474794003E-2</v>
      </c>
      <c r="E3" s="84">
        <v>2.3495627703375432E-2</v>
      </c>
      <c r="F3" s="84">
        <v>7.1123537909271506E-2</v>
      </c>
      <c r="G3" s="54"/>
      <c r="H3" s="54"/>
      <c r="I3" s="2"/>
      <c r="J3" s="2"/>
      <c r="K3" s="2"/>
      <c r="L3" s="2"/>
    </row>
    <row r="4" spans="1:14" ht="14.15" x14ac:dyDescent="0.3">
      <c r="A4" s="83" t="s">
        <v>21</v>
      </c>
      <c r="B4" s="84">
        <v>-1.5332492660532382E-2</v>
      </c>
      <c r="C4" s="84">
        <v>8.5237606286952872E-2</v>
      </c>
      <c r="D4" s="84">
        <v>2.1009393344806736E-2</v>
      </c>
      <c r="E4" s="84">
        <v>2.2333366283092682E-2</v>
      </c>
      <c r="F4" s="84">
        <v>6.4283615413771256E-2</v>
      </c>
      <c r="G4" s="54"/>
      <c r="H4" s="54"/>
      <c r="I4" s="2"/>
      <c r="J4" s="2"/>
      <c r="K4" s="2"/>
      <c r="L4" s="2"/>
    </row>
    <row r="5" spans="1:14" ht="14.6" thickBot="1" x14ac:dyDescent="0.35">
      <c r="A5" s="175" t="s">
        <v>20</v>
      </c>
      <c r="B5" s="75">
        <v>-1.9428431276366176E-2</v>
      </c>
      <c r="C5" s="75">
        <v>6.4765065318162618E-2</v>
      </c>
      <c r="D5" s="75">
        <v>0.12838813502581573</v>
      </c>
      <c r="E5" s="75">
        <v>1.7362628147925829E-2</v>
      </c>
      <c r="F5" s="75">
        <v>2.1575962429359274E-2</v>
      </c>
      <c r="G5" s="54"/>
      <c r="H5" s="54"/>
      <c r="I5" s="2"/>
      <c r="J5" s="2"/>
      <c r="K5" s="2"/>
      <c r="L5" s="2"/>
    </row>
    <row r="6" spans="1:14" ht="14.15" x14ac:dyDescent="0.3">
      <c r="A6" s="50"/>
      <c r="B6" s="51"/>
      <c r="C6" s="51"/>
      <c r="D6" s="51"/>
      <c r="E6" s="51"/>
      <c r="F6" s="51"/>
      <c r="G6" s="54"/>
      <c r="H6" s="54"/>
      <c r="I6" s="2"/>
      <c r="J6" s="2"/>
      <c r="K6" s="2"/>
      <c r="L6" s="2"/>
    </row>
    <row r="7" spans="1:14" ht="14.15" x14ac:dyDescent="0.3">
      <c r="A7" s="50" t="s">
        <v>22</v>
      </c>
      <c r="B7" s="51"/>
      <c r="C7" s="51"/>
      <c r="D7" s="51"/>
      <c r="E7" s="51"/>
      <c r="F7" s="51"/>
      <c r="G7" s="54"/>
      <c r="H7" s="54"/>
      <c r="I7" s="2"/>
      <c r="J7" s="2"/>
      <c r="K7" s="2"/>
      <c r="L7" s="2"/>
    </row>
    <row r="8" spans="1:14" ht="14.15" x14ac:dyDescent="0.35">
      <c r="A8" s="68"/>
      <c r="B8" s="67"/>
      <c r="C8" s="67"/>
      <c r="D8" s="69"/>
      <c r="E8" s="69"/>
      <c r="F8" s="69"/>
      <c r="G8" s="10"/>
      <c r="J8" s="2"/>
      <c r="K8" s="2"/>
      <c r="L8" s="2"/>
      <c r="M8" s="2"/>
      <c r="N8" s="2"/>
    </row>
    <row r="9" spans="1:14" ht="14.15" x14ac:dyDescent="0.35">
      <c r="A9" s="68"/>
      <c r="B9" s="69"/>
      <c r="C9" s="69"/>
      <c r="D9" s="69"/>
      <c r="E9" s="69"/>
      <c r="F9" s="69"/>
      <c r="J9" s="4"/>
      <c r="K9" s="4"/>
      <c r="L9" s="4"/>
      <c r="M9" s="4"/>
      <c r="N9" s="4"/>
    </row>
    <row r="10" spans="1:14" ht="14.15" x14ac:dyDescent="0.35">
      <c r="A10" s="68"/>
      <c r="B10" s="69"/>
      <c r="C10" s="69"/>
      <c r="D10" s="69"/>
      <c r="E10" s="69"/>
      <c r="F10" s="69"/>
    </row>
    <row r="11" spans="1:14" ht="14.15" x14ac:dyDescent="0.35">
      <c r="A11" s="68"/>
      <c r="B11" s="69"/>
      <c r="C11" s="69"/>
      <c r="D11" s="69"/>
      <c r="E11" s="69"/>
      <c r="F11" s="69"/>
    </row>
    <row r="12" spans="1:14" ht="14.15" x14ac:dyDescent="0.35">
      <c r="A12" s="68"/>
      <c r="B12" s="69"/>
      <c r="C12" s="69"/>
      <c r="D12" s="69"/>
      <c r="E12" s="69"/>
      <c r="F12" s="69"/>
      <c r="N12" s="10"/>
    </row>
    <row r="13" spans="1:14" ht="14.15" x14ac:dyDescent="0.35">
      <c r="A13" s="68"/>
      <c r="B13" s="69"/>
      <c r="C13" s="69"/>
      <c r="D13" s="69"/>
      <c r="E13" s="69"/>
      <c r="F13" s="69"/>
    </row>
    <row r="14" spans="1:14" ht="14.15" x14ac:dyDescent="0.35">
      <c r="A14" s="68"/>
      <c r="B14" s="69"/>
      <c r="C14" s="69"/>
      <c r="D14" s="69"/>
      <c r="E14" s="69"/>
      <c r="F14" s="69"/>
    </row>
    <row r="15" spans="1:14" ht="14.15" x14ac:dyDescent="0.35">
      <c r="A15" s="68"/>
      <c r="B15" s="69"/>
      <c r="C15" s="69"/>
      <c r="D15" s="69"/>
      <c r="E15" s="69"/>
      <c r="F15" s="69"/>
    </row>
    <row r="16" spans="1:14" ht="14.15" x14ac:dyDescent="0.35">
      <c r="A16" s="68"/>
      <c r="B16" s="69"/>
      <c r="C16" s="69"/>
      <c r="D16" s="69"/>
      <c r="E16" s="69"/>
      <c r="F16" s="69"/>
    </row>
    <row r="17" spans="1:6" ht="14.15" x14ac:dyDescent="0.35">
      <c r="A17" s="68"/>
      <c r="B17" s="69"/>
      <c r="C17" s="69"/>
      <c r="D17" s="69"/>
      <c r="E17" s="69"/>
      <c r="F17" s="69"/>
    </row>
    <row r="18" spans="1:6" ht="14.15" x14ac:dyDescent="0.35">
      <c r="A18" s="68"/>
      <c r="B18" s="69"/>
      <c r="C18" s="69"/>
      <c r="D18" s="69"/>
      <c r="E18" s="69"/>
      <c r="F18" s="69"/>
    </row>
    <row r="19" spans="1:6" ht="14.15" x14ac:dyDescent="0.35">
      <c r="A19" s="68"/>
      <c r="B19" s="69"/>
      <c r="C19" s="69"/>
      <c r="D19" s="69"/>
      <c r="E19" s="69"/>
      <c r="F19" s="69"/>
    </row>
    <row r="20" spans="1:6" ht="14.15" x14ac:dyDescent="0.35">
      <c r="A20" s="68"/>
      <c r="B20" s="69"/>
      <c r="C20" s="69"/>
      <c r="D20" s="69"/>
      <c r="E20" s="69"/>
      <c r="F20" s="69"/>
    </row>
    <row r="21" spans="1:6" ht="14.15" x14ac:dyDescent="0.35">
      <c r="A21" s="68"/>
      <c r="B21" s="69"/>
      <c r="C21" s="69"/>
      <c r="D21" s="69"/>
      <c r="E21" s="69"/>
      <c r="F21" s="69"/>
    </row>
    <row r="22" spans="1:6" ht="14.15" x14ac:dyDescent="0.35">
      <c r="A22" s="68"/>
      <c r="B22" s="69"/>
      <c r="C22" s="69"/>
      <c r="D22" s="69"/>
      <c r="E22" s="69"/>
      <c r="F22" s="69"/>
    </row>
    <row r="23" spans="1:6" ht="14.15" x14ac:dyDescent="0.35">
      <c r="A23" s="68"/>
      <c r="B23" s="69"/>
      <c r="C23" s="69"/>
      <c r="D23" s="69"/>
      <c r="E23" s="69"/>
      <c r="F23" s="69"/>
    </row>
    <row r="24" spans="1:6" ht="14.15" x14ac:dyDescent="0.35">
      <c r="A24" s="176" t="s">
        <v>23</v>
      </c>
      <c r="B24" s="177" t="s">
        <v>24</v>
      </c>
      <c r="C24" s="178" t="s">
        <v>25</v>
      </c>
      <c r="D24" s="73"/>
      <c r="E24" s="69"/>
      <c r="F24" s="69"/>
    </row>
    <row r="25" spans="1:6" ht="14.15" x14ac:dyDescent="0.35">
      <c r="A25" s="179" t="s">
        <v>26</v>
      </c>
      <c r="B25" s="27">
        <v>1.465239963396181E-2</v>
      </c>
      <c r="C25" s="60">
        <v>-6.3339946404017411E-2</v>
      </c>
      <c r="D25" s="73"/>
      <c r="E25" s="69"/>
      <c r="F25" s="69"/>
    </row>
    <row r="26" spans="1:6" ht="14.15" x14ac:dyDescent="0.35">
      <c r="A26" s="179" t="s">
        <v>27</v>
      </c>
      <c r="B26" s="27">
        <v>3.2173264034140114E-2</v>
      </c>
      <c r="C26" s="60">
        <v>3.5456988861809258E-2</v>
      </c>
      <c r="D26" s="73"/>
      <c r="E26" s="69"/>
      <c r="F26" s="69"/>
    </row>
    <row r="27" spans="1:6" ht="14.15" x14ac:dyDescent="0.35">
      <c r="A27" s="179" t="s">
        <v>28</v>
      </c>
      <c r="B27" s="27">
        <v>2.6010640164326082E-2</v>
      </c>
      <c r="C27" s="60">
        <v>6.5564901234965944E-2</v>
      </c>
      <c r="D27" s="73"/>
      <c r="E27" s="69"/>
      <c r="F27" s="69"/>
    </row>
    <row r="28" spans="1:6" ht="14.15" x14ac:dyDescent="0.35">
      <c r="A28" s="179" t="s">
        <v>29</v>
      </c>
      <c r="B28" s="27">
        <v>4.6221068943010035E-2</v>
      </c>
      <c r="C28" s="60">
        <v>-0.1308091280805681</v>
      </c>
      <c r="D28" s="73"/>
      <c r="E28" s="69"/>
      <c r="F28" s="69"/>
    </row>
    <row r="29" spans="1:6" ht="14.15" x14ac:dyDescent="0.35">
      <c r="A29" s="179" t="s">
        <v>30</v>
      </c>
      <c r="B29" s="27">
        <v>3.0583691355348552E-2</v>
      </c>
      <c r="C29" s="60">
        <v>-3.6986493317606506E-2</v>
      </c>
      <c r="D29" s="73"/>
      <c r="E29" s="69"/>
      <c r="F29" s="69"/>
    </row>
    <row r="30" spans="1:6" ht="14.15" x14ac:dyDescent="0.35">
      <c r="A30" s="179" t="s">
        <v>31</v>
      </c>
      <c r="B30" s="27">
        <v>3.8229724116485064E-2</v>
      </c>
      <c r="C30" s="60">
        <v>0.16010528976666993</v>
      </c>
      <c r="D30" s="73"/>
      <c r="E30" s="69"/>
      <c r="F30" s="69"/>
    </row>
    <row r="31" spans="1:6" ht="14.15" x14ac:dyDescent="0.35">
      <c r="A31" s="179" t="s">
        <v>32</v>
      </c>
      <c r="B31" s="27">
        <v>3.0486272755637644E-2</v>
      </c>
      <c r="C31" s="60">
        <v>0.15515138759061275</v>
      </c>
      <c r="D31" s="73"/>
      <c r="E31" s="69"/>
      <c r="F31" s="69"/>
    </row>
    <row r="32" spans="1:6" ht="28.3" x14ac:dyDescent="0.35">
      <c r="A32" s="174" t="s">
        <v>33</v>
      </c>
      <c r="B32" s="27">
        <v>6.6897421987404115E-3</v>
      </c>
      <c r="C32" s="60">
        <v>0.1194477594324157</v>
      </c>
      <c r="D32" s="73"/>
      <c r="E32" s="69"/>
      <c r="F32" s="69"/>
    </row>
    <row r="33" spans="1:6" ht="14.15" x14ac:dyDescent="0.35">
      <c r="A33" s="182" t="s">
        <v>34</v>
      </c>
      <c r="B33" s="181">
        <v>8.4118379926121811E-2</v>
      </c>
      <c r="C33" s="60">
        <v>-7.7257231092652034E-2</v>
      </c>
      <c r="D33" s="73"/>
      <c r="E33" s="69"/>
      <c r="F33" s="69"/>
    </row>
    <row r="34" spans="1:6" ht="14.15" x14ac:dyDescent="0.35">
      <c r="A34" s="180" t="s">
        <v>14</v>
      </c>
      <c r="B34" s="27">
        <v>-1.5332492660532382E-2</v>
      </c>
      <c r="C34" s="60">
        <v>-1.9428431276366176E-2</v>
      </c>
      <c r="D34" s="73"/>
      <c r="E34" s="69"/>
      <c r="F34" s="69"/>
    </row>
    <row r="35" spans="1:6" ht="14.15" x14ac:dyDescent="0.35">
      <c r="A35" s="174" t="s">
        <v>15</v>
      </c>
      <c r="B35" s="27">
        <v>8.5237606286952872E-2</v>
      </c>
      <c r="C35" s="60">
        <v>6.4765065318162618E-2</v>
      </c>
      <c r="D35" s="73"/>
      <c r="E35" s="69"/>
      <c r="F35" s="69"/>
    </row>
    <row r="36" spans="1:6" ht="14.15" x14ac:dyDescent="0.35">
      <c r="A36" s="179" t="s">
        <v>35</v>
      </c>
      <c r="B36" s="27">
        <v>5.8386268414650555E-2</v>
      </c>
      <c r="C36" s="60">
        <v>7.9829408346383746E-2</v>
      </c>
      <c r="D36" s="73"/>
      <c r="E36" s="69"/>
      <c r="F36" s="69"/>
    </row>
    <row r="37" spans="1:6" ht="14.6" thickBot="1" x14ac:dyDescent="0.4">
      <c r="A37" s="183" t="s">
        <v>36</v>
      </c>
      <c r="B37" s="74">
        <v>8.2287417022239184E-2</v>
      </c>
      <c r="C37" s="75">
        <v>-0.1042403739379697</v>
      </c>
      <c r="D37" s="73"/>
      <c r="E37" s="69"/>
      <c r="F37" s="69"/>
    </row>
    <row r="38" spans="1:6" ht="14.15" x14ac:dyDescent="0.35">
      <c r="A38" s="68"/>
      <c r="B38" s="69"/>
      <c r="C38" s="69"/>
      <c r="D38" s="73"/>
      <c r="E38" s="69"/>
      <c r="F38" s="69"/>
    </row>
    <row r="39" spans="1:6" ht="14.15" x14ac:dyDescent="0.35">
      <c r="A39" s="50"/>
      <c r="B39" s="69"/>
      <c r="C39" s="69"/>
      <c r="D39" s="73"/>
      <c r="E39" s="69"/>
      <c r="F39" s="69"/>
    </row>
  </sheetData>
  <autoFilter ref="A24:C24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K5"/>
  <sheetViews>
    <sheetView zoomScale="60" zoomScaleNormal="60" workbookViewId="0">
      <selection activeCell="A6" sqref="A6:K6"/>
    </sheetView>
  </sheetViews>
  <sheetFormatPr defaultColWidth="9.15234375" defaultRowHeight="14.15" x14ac:dyDescent="0.3"/>
  <cols>
    <col min="1" max="1" width="4.69140625" style="30" customWidth="1"/>
    <col min="2" max="2" width="46" style="28" bestFit="1" customWidth="1"/>
    <col min="3" max="4" width="12.69140625" style="30" customWidth="1"/>
    <col min="5" max="5" width="18.69140625" style="6" bestFit="1" customWidth="1"/>
    <col min="6" max="6" width="14.69140625" style="12" customWidth="1"/>
    <col min="7" max="7" width="14.69140625" style="6" customWidth="1"/>
    <col min="8" max="8" width="12.69140625" style="12" customWidth="1"/>
    <col min="9" max="9" width="39.15234375" style="28" bestFit="1" customWidth="1"/>
    <col min="10" max="10" width="34.69140625" style="28" customWidth="1"/>
    <col min="11" max="11" width="35.84375" style="28" customWidth="1"/>
    <col min="12" max="16384" width="9.15234375" style="28"/>
  </cols>
  <sheetData>
    <row r="1" spans="1:11" ht="15.9" thickBot="1" x14ac:dyDescent="0.35">
      <c r="A1" s="164" t="s">
        <v>117</v>
      </c>
      <c r="B1" s="164"/>
      <c r="C1" s="164"/>
      <c r="D1" s="164"/>
      <c r="E1" s="164"/>
      <c r="F1" s="164"/>
      <c r="G1" s="164"/>
      <c r="H1" s="164"/>
      <c r="I1" s="164"/>
      <c r="J1" s="164"/>
    </row>
    <row r="2" spans="1:11" ht="42.9" thickBot="1" x14ac:dyDescent="0.35">
      <c r="A2" s="25" t="s">
        <v>55</v>
      </c>
      <c r="B2" s="197" t="s">
        <v>74</v>
      </c>
      <c r="C2" s="15" t="s">
        <v>103</v>
      </c>
      <c r="D2" s="41" t="s">
        <v>104</v>
      </c>
      <c r="E2" s="41" t="s">
        <v>57</v>
      </c>
      <c r="F2" s="41" t="s">
        <v>118</v>
      </c>
      <c r="G2" s="41" t="s">
        <v>119</v>
      </c>
      <c r="H2" s="41" t="s">
        <v>120</v>
      </c>
      <c r="I2" s="17" t="s">
        <v>61</v>
      </c>
      <c r="J2" s="18" t="s">
        <v>62</v>
      </c>
    </row>
    <row r="3" spans="1:11" ht="14.25" customHeight="1" x14ac:dyDescent="0.3">
      <c r="A3" s="21">
        <v>1</v>
      </c>
      <c r="B3" s="185" t="s">
        <v>121</v>
      </c>
      <c r="C3" s="200" t="s">
        <v>107</v>
      </c>
      <c r="D3" s="208" t="s">
        <v>123</v>
      </c>
      <c r="E3" s="80">
        <v>11360507.6</v>
      </c>
      <c r="F3" s="81">
        <v>164425</v>
      </c>
      <c r="G3" s="80">
        <v>69.09233753991181</v>
      </c>
      <c r="H3" s="48">
        <v>100</v>
      </c>
      <c r="I3" s="184" t="s">
        <v>63</v>
      </c>
      <c r="J3" s="82" t="s">
        <v>9</v>
      </c>
      <c r="K3" s="44"/>
    </row>
    <row r="4" spans="1:11" ht="28.3" x14ac:dyDescent="0.3">
      <c r="A4" s="21">
        <v>2</v>
      </c>
      <c r="B4" s="185" t="s">
        <v>122</v>
      </c>
      <c r="C4" s="200" t="s">
        <v>107</v>
      </c>
      <c r="D4" s="208" t="s">
        <v>123</v>
      </c>
      <c r="E4" s="80">
        <v>864381.33039999998</v>
      </c>
      <c r="F4" s="81">
        <v>658</v>
      </c>
      <c r="G4" s="80">
        <v>1313.6494382978724</v>
      </c>
      <c r="H4" s="48">
        <v>5000</v>
      </c>
      <c r="I4" s="188" t="s">
        <v>69</v>
      </c>
      <c r="J4" s="82" t="s">
        <v>3</v>
      </c>
      <c r="K4" s="45"/>
    </row>
    <row r="5" spans="1:11" ht="14.6" thickBot="1" x14ac:dyDescent="0.35">
      <c r="A5" s="165" t="s">
        <v>52</v>
      </c>
      <c r="B5" s="166"/>
      <c r="C5" s="105" t="s">
        <v>6</v>
      </c>
      <c r="D5" s="105" t="s">
        <v>6</v>
      </c>
      <c r="E5" s="94">
        <f>SUM(E3:E4)</f>
        <v>12224888.930399999</v>
      </c>
      <c r="F5" s="95">
        <f>SUM(F3:F4)</f>
        <v>165083</v>
      </c>
      <c r="G5" s="105" t="s">
        <v>6</v>
      </c>
      <c r="H5" s="105" t="s">
        <v>6</v>
      </c>
      <c r="I5" s="105" t="s">
        <v>6</v>
      </c>
      <c r="J5" s="106" t="s">
        <v>6</v>
      </c>
    </row>
  </sheetData>
  <mergeCells count="2">
    <mergeCell ref="A1:J1"/>
    <mergeCell ref="A5:B5"/>
  </mergeCells>
  <phoneticPr fontId="12" type="noConversion"/>
  <hyperlinks>
    <hyperlink ref="J5" r:id="rId1" display="http://www.kinto.com/"/>
  </hyperlinks>
  <pageMargins left="0.75" right="0.75" top="1" bottom="1" header="0.5" footer="0.5"/>
  <pageSetup paperSize="9" scale="63" orientation="landscape" verticalDpi="1200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K11"/>
  <sheetViews>
    <sheetView zoomScale="60" zoomScaleNormal="60" workbookViewId="0">
      <selection activeCell="F25" sqref="F25:F26"/>
    </sheetView>
  </sheetViews>
  <sheetFormatPr defaultColWidth="9.15234375" defaultRowHeight="14.15" x14ac:dyDescent="0.3"/>
  <cols>
    <col min="1" max="1" width="4.3828125" style="30" customWidth="1"/>
    <col min="2" max="2" width="46.69140625" style="30" customWidth="1"/>
    <col min="3" max="4" width="14.69140625" style="29" customWidth="1"/>
    <col min="5" max="8" width="12.69140625" style="30" customWidth="1"/>
    <col min="9" max="9" width="16.15234375" style="30" bestFit="1" customWidth="1"/>
    <col min="10" max="10" width="19.15234375" style="30" customWidth="1"/>
    <col min="11" max="16384" width="9.15234375" style="30"/>
  </cols>
  <sheetData>
    <row r="1" spans="1:11" s="46" customFormat="1" ht="15.9" thickBot="1" x14ac:dyDescent="0.35">
      <c r="A1" s="164" t="s">
        <v>125</v>
      </c>
      <c r="B1" s="164"/>
      <c r="C1" s="164"/>
      <c r="D1" s="164"/>
      <c r="E1" s="164"/>
      <c r="F1" s="164"/>
      <c r="G1" s="164"/>
      <c r="H1" s="164"/>
      <c r="I1" s="164"/>
      <c r="J1" s="164"/>
    </row>
    <row r="2" spans="1:11" s="22" customFormat="1" ht="15.75" customHeight="1" thickBot="1" x14ac:dyDescent="0.35">
      <c r="A2" s="169" t="s">
        <v>55</v>
      </c>
      <c r="B2" s="98"/>
      <c r="C2" s="99"/>
      <c r="D2" s="100"/>
      <c r="E2" s="171" t="s">
        <v>73</v>
      </c>
      <c r="F2" s="171"/>
      <c r="G2" s="171"/>
      <c r="H2" s="171"/>
      <c r="I2" s="171"/>
      <c r="J2" s="171"/>
    </row>
    <row r="3" spans="1:11" s="22" customFormat="1" ht="42.9" thickBot="1" x14ac:dyDescent="0.35">
      <c r="A3" s="170"/>
      <c r="B3" s="101" t="s">
        <v>74</v>
      </c>
      <c r="C3" s="26" t="s">
        <v>0</v>
      </c>
      <c r="D3" s="26" t="s">
        <v>1</v>
      </c>
      <c r="E3" s="17" t="s">
        <v>77</v>
      </c>
      <c r="F3" s="17" t="s">
        <v>78</v>
      </c>
      <c r="G3" s="17" t="s">
        <v>79</v>
      </c>
      <c r="H3" s="17" t="s">
        <v>80</v>
      </c>
      <c r="I3" s="18" t="s">
        <v>81</v>
      </c>
      <c r="J3" s="190" t="s">
        <v>124</v>
      </c>
    </row>
    <row r="4" spans="1:11" s="22" customFormat="1" collapsed="1" x14ac:dyDescent="0.3">
      <c r="A4" s="21">
        <v>1</v>
      </c>
      <c r="B4" s="179" t="s">
        <v>122</v>
      </c>
      <c r="C4" s="102">
        <v>38945</v>
      </c>
      <c r="D4" s="102">
        <v>39016</v>
      </c>
      <c r="E4" s="96">
        <v>4.4553829547249846E-2</v>
      </c>
      <c r="F4" s="96">
        <v>8.8309676122665159E-2</v>
      </c>
      <c r="G4" s="96" t="s">
        <v>110</v>
      </c>
      <c r="H4" s="96">
        <v>-4.7874006450571716E-2</v>
      </c>
      <c r="I4" s="96">
        <v>-0.73727011234042972</v>
      </c>
      <c r="J4" s="103">
        <v>-8.9884081595521859E-2</v>
      </c>
    </row>
    <row r="5" spans="1:11" s="22" customFormat="1" collapsed="1" x14ac:dyDescent="0.3">
      <c r="A5" s="21">
        <v>2</v>
      </c>
      <c r="B5" s="209" t="s">
        <v>121</v>
      </c>
      <c r="C5" s="102">
        <v>40555</v>
      </c>
      <c r="D5" s="102">
        <v>40626</v>
      </c>
      <c r="E5" s="96">
        <v>8.4013401280292666E-2</v>
      </c>
      <c r="F5" s="96">
        <v>0.19280234911755878</v>
      </c>
      <c r="G5" s="96">
        <v>0.19754792104888974</v>
      </c>
      <c r="H5" s="96">
        <v>9.1025931309290264E-2</v>
      </c>
      <c r="I5" s="96">
        <v>-0.30907662460086183</v>
      </c>
      <c r="J5" s="103">
        <v>-3.7095607988613777E-2</v>
      </c>
    </row>
    <row r="6" spans="1:11" s="22" customFormat="1" ht="14.6" collapsed="1" thickBot="1" x14ac:dyDescent="0.35">
      <c r="A6" s="21"/>
      <c r="B6" s="144" t="s">
        <v>83</v>
      </c>
      <c r="C6" s="145" t="s">
        <v>6</v>
      </c>
      <c r="D6" s="145" t="s">
        <v>6</v>
      </c>
      <c r="E6" s="146">
        <f>AVERAGE(E4:E5)</f>
        <v>6.4283615413771256E-2</v>
      </c>
      <c r="F6" s="146">
        <f>AVERAGE(F4:F5)</f>
        <v>0.14055601262011197</v>
      </c>
      <c r="G6" s="146">
        <f>AVERAGE(G4:G5)</f>
        <v>0.19754792104888974</v>
      </c>
      <c r="H6" s="146">
        <f>AVERAGE(H4:H5)</f>
        <v>2.1575962429359274E-2</v>
      </c>
      <c r="I6" s="145" t="s">
        <v>6</v>
      </c>
      <c r="J6" s="146">
        <f>AVERAGE(J4:J5)</f>
        <v>-6.3489844792067818E-2</v>
      </c>
    </row>
    <row r="7" spans="1:11" s="22" customFormat="1" x14ac:dyDescent="0.3">
      <c r="A7" s="204" t="s">
        <v>112</v>
      </c>
      <c r="B7" s="204"/>
      <c r="C7" s="204"/>
      <c r="D7" s="204"/>
      <c r="E7" s="204"/>
      <c r="F7" s="204"/>
      <c r="G7" s="204"/>
      <c r="H7" s="204"/>
      <c r="I7" s="204"/>
      <c r="J7" s="204"/>
      <c r="K7" s="204"/>
    </row>
    <row r="8" spans="1:11" s="22" customFormat="1" ht="15.75" customHeight="1" x14ac:dyDescent="0.3">
      <c r="C8" s="59"/>
      <c r="D8" s="59"/>
    </row>
    <row r="9" spans="1:11" x14ac:dyDescent="0.3">
      <c r="B9" s="28"/>
      <c r="C9" s="104"/>
      <c r="E9" s="104"/>
      <c r="F9" s="104"/>
      <c r="G9" s="104"/>
      <c r="H9" s="104"/>
    </row>
    <row r="10" spans="1:11" x14ac:dyDescent="0.3">
      <c r="B10" s="28"/>
      <c r="C10" s="104"/>
      <c r="E10" s="104"/>
    </row>
    <row r="11" spans="1:11" x14ac:dyDescent="0.3">
      <c r="E11" s="104"/>
      <c r="F11" s="104"/>
    </row>
  </sheetData>
  <mergeCells count="4">
    <mergeCell ref="A1:J1"/>
    <mergeCell ref="A2:A3"/>
    <mergeCell ref="E2:J2"/>
    <mergeCell ref="A7:K7"/>
  </mergeCells>
  <phoneticPr fontId="12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G118"/>
  <sheetViews>
    <sheetView zoomScale="60" zoomScaleNormal="60" workbookViewId="0">
      <selection activeCell="E43" sqref="E43"/>
    </sheetView>
  </sheetViews>
  <sheetFormatPr defaultColWidth="9.15234375" defaultRowHeight="14.15" x14ac:dyDescent="0.3"/>
  <cols>
    <col min="1" max="1" width="4" style="20" customWidth="1"/>
    <col min="2" max="2" width="50.69140625" style="20" customWidth="1"/>
    <col min="3" max="3" width="24.69140625" style="20" customWidth="1"/>
    <col min="4" max="4" width="24.69140625" style="47" customWidth="1"/>
    <col min="5" max="7" width="24.69140625" style="20" customWidth="1"/>
    <col min="8" max="16384" width="9.15234375" style="20"/>
  </cols>
  <sheetData>
    <row r="1" spans="1:7" s="28" customFormat="1" ht="15.9" thickBot="1" x14ac:dyDescent="0.35">
      <c r="A1" s="168" t="s">
        <v>126</v>
      </c>
      <c r="B1" s="168"/>
      <c r="C1" s="168"/>
      <c r="D1" s="168"/>
      <c r="E1" s="168"/>
      <c r="F1" s="168"/>
      <c r="G1" s="168"/>
    </row>
    <row r="2" spans="1:7" s="28" customFormat="1" ht="15.75" customHeight="1" thickBot="1" x14ac:dyDescent="0.35">
      <c r="A2" s="173" t="s">
        <v>55</v>
      </c>
      <c r="B2" s="86"/>
      <c r="C2" s="194" t="s">
        <v>87</v>
      </c>
      <c r="D2" s="195"/>
      <c r="E2" s="194" t="s">
        <v>127</v>
      </c>
      <c r="F2" s="195"/>
      <c r="G2" s="87"/>
    </row>
    <row r="3" spans="1:7" s="28" customFormat="1" ht="42.9" thickBot="1" x14ac:dyDescent="0.35">
      <c r="A3" s="170"/>
      <c r="B3" s="17" t="s">
        <v>74</v>
      </c>
      <c r="C3" s="101" t="s">
        <v>89</v>
      </c>
      <c r="D3" s="101" t="s">
        <v>90</v>
      </c>
      <c r="E3" s="101" t="s">
        <v>91</v>
      </c>
      <c r="F3" s="101" t="s">
        <v>90</v>
      </c>
      <c r="G3" s="18" t="s">
        <v>92</v>
      </c>
    </row>
    <row r="4" spans="1:7" s="28" customFormat="1" x14ac:dyDescent="0.3">
      <c r="A4" s="21">
        <v>1</v>
      </c>
      <c r="B4" s="210" t="s">
        <v>121</v>
      </c>
      <c r="C4" s="36">
        <v>880.46409999999958</v>
      </c>
      <c r="D4" s="96">
        <v>8.4013401280252281E-2</v>
      </c>
      <c r="E4" s="37">
        <v>0</v>
      </c>
      <c r="F4" s="96">
        <v>0</v>
      </c>
      <c r="G4" s="38">
        <v>0</v>
      </c>
    </row>
    <row r="5" spans="1:7" s="28" customFormat="1" x14ac:dyDescent="0.3">
      <c r="A5" s="21">
        <v>2</v>
      </c>
      <c r="B5" s="205" t="s">
        <v>122</v>
      </c>
      <c r="C5" s="36">
        <v>36.868849999999981</v>
      </c>
      <c r="D5" s="96">
        <v>4.4553829547293901E-2</v>
      </c>
      <c r="E5" s="37">
        <v>0</v>
      </c>
      <c r="F5" s="96">
        <v>0</v>
      </c>
      <c r="G5" s="38">
        <v>0</v>
      </c>
    </row>
    <row r="6" spans="1:7" s="28" customFormat="1" ht="14.6" thickBot="1" x14ac:dyDescent="0.35">
      <c r="A6" s="109"/>
      <c r="B6" s="88" t="s">
        <v>52</v>
      </c>
      <c r="C6" s="89">
        <v>917.33294999999953</v>
      </c>
      <c r="D6" s="93">
        <v>8.1125660716609538E-2</v>
      </c>
      <c r="E6" s="90">
        <v>0</v>
      </c>
      <c r="F6" s="93">
        <v>0</v>
      </c>
      <c r="G6" s="110">
        <v>0</v>
      </c>
    </row>
    <row r="7" spans="1:7" s="28" customFormat="1" x14ac:dyDescent="0.3">
      <c r="D7" s="6"/>
    </row>
    <row r="8" spans="1:7" s="28" customFormat="1" x14ac:dyDescent="0.3">
      <c r="D8" s="6"/>
    </row>
    <row r="9" spans="1:7" s="28" customFormat="1" x14ac:dyDescent="0.3">
      <c r="D9" s="6"/>
    </row>
    <row r="10" spans="1:7" s="28" customFormat="1" x14ac:dyDescent="0.3">
      <c r="D10" s="6"/>
    </row>
    <row r="11" spans="1:7" s="28" customFormat="1" x14ac:dyDescent="0.3">
      <c r="D11" s="6"/>
    </row>
    <row r="12" spans="1:7" s="28" customFormat="1" x14ac:dyDescent="0.3">
      <c r="D12" s="6"/>
    </row>
    <row r="13" spans="1:7" s="28" customFormat="1" x14ac:dyDescent="0.3">
      <c r="D13" s="6"/>
    </row>
    <row r="14" spans="1:7" s="28" customFormat="1" x14ac:dyDescent="0.3">
      <c r="D14" s="6"/>
    </row>
    <row r="15" spans="1:7" s="28" customFormat="1" x14ac:dyDescent="0.3">
      <c r="D15" s="6"/>
    </row>
    <row r="16" spans="1:7" s="28" customFormat="1" x14ac:dyDescent="0.3">
      <c r="D16" s="6"/>
    </row>
    <row r="17" spans="2:5" s="28" customFormat="1" x14ac:dyDescent="0.3">
      <c r="D17" s="6"/>
    </row>
    <row r="18" spans="2:5" s="28" customFormat="1" x14ac:dyDescent="0.3">
      <c r="D18" s="6"/>
    </row>
    <row r="19" spans="2:5" s="28" customFormat="1" x14ac:dyDescent="0.3">
      <c r="D19" s="6"/>
    </row>
    <row r="20" spans="2:5" s="28" customFormat="1" x14ac:dyDescent="0.3">
      <c r="D20" s="6"/>
    </row>
    <row r="21" spans="2:5" s="28" customFormat="1" x14ac:dyDescent="0.3">
      <c r="D21" s="6"/>
    </row>
    <row r="22" spans="2:5" s="28" customFormat="1" x14ac:dyDescent="0.3">
      <c r="D22" s="6"/>
    </row>
    <row r="23" spans="2:5" s="28" customFormat="1" x14ac:dyDescent="0.3">
      <c r="D23" s="6"/>
    </row>
    <row r="24" spans="2:5" s="28" customFormat="1" x14ac:dyDescent="0.3">
      <c r="D24" s="6"/>
    </row>
    <row r="25" spans="2:5" s="28" customFormat="1" x14ac:dyDescent="0.3">
      <c r="D25" s="6"/>
    </row>
    <row r="26" spans="2:5" s="28" customFormat="1" x14ac:dyDescent="0.3">
      <c r="D26" s="6"/>
    </row>
    <row r="27" spans="2:5" s="28" customFormat="1" x14ac:dyDescent="0.3">
      <c r="D27" s="6"/>
    </row>
    <row r="28" spans="2:5" s="28" customFormat="1" ht="14.6" thickBot="1" x14ac:dyDescent="0.35">
      <c r="B28" s="77"/>
      <c r="C28" s="77"/>
      <c r="D28" s="78"/>
      <c r="E28" s="77"/>
    </row>
    <row r="29" spans="2:5" s="28" customFormat="1" x14ac:dyDescent="0.3"/>
    <row r="30" spans="2:5" s="28" customFormat="1" x14ac:dyDescent="0.3"/>
    <row r="31" spans="2:5" s="28" customFormat="1" x14ac:dyDescent="0.3"/>
    <row r="32" spans="2:5" s="28" customFormat="1" x14ac:dyDescent="0.3"/>
    <row r="33" spans="2:6" s="28" customFormat="1" x14ac:dyDescent="0.3"/>
    <row r="34" spans="2:6" s="28" customFormat="1" ht="28.75" thickBot="1" x14ac:dyDescent="0.35">
      <c r="B34" s="211" t="s">
        <v>74</v>
      </c>
      <c r="C34" s="212" t="s">
        <v>93</v>
      </c>
      <c r="D34" s="212" t="s">
        <v>94</v>
      </c>
      <c r="E34" s="212" t="s">
        <v>95</v>
      </c>
    </row>
    <row r="35" spans="2:6" s="28" customFormat="1" x14ac:dyDescent="0.3">
      <c r="B35" s="122" t="str">
        <f t="shared" ref="B35:D36" si="0">B4</f>
        <v>Іndeks Ukrainskoi Birzhi</v>
      </c>
      <c r="C35" s="123">
        <f t="shared" si="0"/>
        <v>880.46409999999958</v>
      </c>
      <c r="D35" s="148">
        <f t="shared" si="0"/>
        <v>8.4013401280252281E-2</v>
      </c>
      <c r="E35" s="124">
        <f>G4</f>
        <v>0</v>
      </c>
    </row>
    <row r="36" spans="2:6" s="28" customFormat="1" x14ac:dyDescent="0.3">
      <c r="B36" s="35" t="str">
        <f t="shared" si="0"/>
        <v>ТАSК Universal</v>
      </c>
      <c r="C36" s="36">
        <f t="shared" si="0"/>
        <v>36.868849999999981</v>
      </c>
      <c r="D36" s="149">
        <f t="shared" si="0"/>
        <v>4.4553829547293901E-2</v>
      </c>
      <c r="E36" s="38">
        <f>G5</f>
        <v>0</v>
      </c>
    </row>
    <row r="37" spans="2:6" x14ac:dyDescent="0.3">
      <c r="B37" s="35"/>
      <c r="C37" s="36"/>
      <c r="D37" s="149"/>
      <c r="E37" s="38"/>
      <c r="F37" s="19"/>
    </row>
    <row r="38" spans="2:6" x14ac:dyDescent="0.3">
      <c r="B38" s="35"/>
      <c r="C38" s="36"/>
      <c r="D38" s="149"/>
      <c r="E38" s="38"/>
      <c r="F38" s="19"/>
    </row>
    <row r="39" spans="2:6" x14ac:dyDescent="0.3">
      <c r="B39" s="28"/>
      <c r="C39" s="150"/>
      <c r="D39" s="6"/>
      <c r="F39" s="19"/>
    </row>
    <row r="40" spans="2:6" x14ac:dyDescent="0.3">
      <c r="B40" s="28"/>
      <c r="C40" s="28"/>
      <c r="D40" s="6"/>
      <c r="F40" s="19"/>
    </row>
    <row r="41" spans="2:6" x14ac:dyDescent="0.3">
      <c r="B41" s="28"/>
      <c r="C41" s="28"/>
      <c r="D41" s="6"/>
      <c r="F41" s="19"/>
    </row>
    <row r="42" spans="2:6" x14ac:dyDescent="0.3">
      <c r="B42" s="28"/>
      <c r="C42" s="28"/>
      <c r="D42" s="6"/>
      <c r="F42" s="19"/>
    </row>
    <row r="43" spans="2:6" x14ac:dyDescent="0.3">
      <c r="B43" s="28"/>
      <c r="C43" s="28"/>
      <c r="D43" s="6"/>
      <c r="F43" s="19"/>
    </row>
    <row r="44" spans="2:6" x14ac:dyDescent="0.3">
      <c r="B44" s="28"/>
      <c r="C44" s="28"/>
      <c r="D44" s="6"/>
      <c r="F44" s="19"/>
    </row>
    <row r="45" spans="2:6" x14ac:dyDescent="0.3">
      <c r="B45" s="28"/>
      <c r="C45" s="28"/>
      <c r="D45" s="6"/>
      <c r="F45" s="19"/>
    </row>
    <row r="46" spans="2:6" x14ac:dyDescent="0.3">
      <c r="B46" s="28"/>
      <c r="C46" s="28"/>
      <c r="D46" s="6"/>
    </row>
    <row r="47" spans="2:6" x14ac:dyDescent="0.3">
      <c r="B47" s="28"/>
      <c r="C47" s="28"/>
      <c r="D47" s="6"/>
    </row>
    <row r="48" spans="2:6" x14ac:dyDescent="0.3">
      <c r="B48" s="28"/>
      <c r="C48" s="28"/>
      <c r="D48" s="6"/>
    </row>
    <row r="49" spans="2:4" x14ac:dyDescent="0.3">
      <c r="B49" s="28"/>
      <c r="C49" s="28"/>
      <c r="D49" s="6"/>
    </row>
    <row r="50" spans="2:4" x14ac:dyDescent="0.3">
      <c r="B50" s="28"/>
      <c r="C50" s="28"/>
      <c r="D50" s="6"/>
    </row>
    <row r="51" spans="2:4" x14ac:dyDescent="0.3">
      <c r="B51" s="28"/>
      <c r="C51" s="28"/>
      <c r="D51" s="6"/>
    </row>
    <row r="52" spans="2:4" x14ac:dyDescent="0.3">
      <c r="B52" s="28"/>
      <c r="C52" s="28"/>
      <c r="D52" s="6"/>
    </row>
    <row r="53" spans="2:4" x14ac:dyDescent="0.3">
      <c r="B53" s="28"/>
      <c r="C53" s="28"/>
      <c r="D53" s="6"/>
    </row>
    <row r="54" spans="2:4" x14ac:dyDescent="0.3">
      <c r="B54" s="28"/>
      <c r="C54" s="28"/>
      <c r="D54" s="6"/>
    </row>
    <row r="55" spans="2:4" x14ac:dyDescent="0.3">
      <c r="B55" s="28"/>
      <c r="C55" s="28"/>
      <c r="D55" s="6"/>
    </row>
    <row r="56" spans="2:4" x14ac:dyDescent="0.3">
      <c r="B56" s="28"/>
      <c r="C56" s="28"/>
      <c r="D56" s="6"/>
    </row>
    <row r="57" spans="2:4" x14ac:dyDescent="0.3">
      <c r="B57" s="28"/>
      <c r="C57" s="28"/>
      <c r="D57" s="6"/>
    </row>
    <row r="58" spans="2:4" x14ac:dyDescent="0.3">
      <c r="B58" s="28"/>
      <c r="C58" s="28"/>
      <c r="D58" s="6"/>
    </row>
    <row r="59" spans="2:4" x14ac:dyDescent="0.3">
      <c r="B59" s="28"/>
      <c r="C59" s="28"/>
      <c r="D59" s="6"/>
    </row>
    <row r="60" spans="2:4" x14ac:dyDescent="0.3">
      <c r="B60" s="28"/>
      <c r="C60" s="28"/>
      <c r="D60" s="6"/>
    </row>
    <row r="61" spans="2:4" x14ac:dyDescent="0.3">
      <c r="B61" s="28"/>
      <c r="C61" s="28"/>
      <c r="D61" s="6"/>
    </row>
    <row r="62" spans="2:4" x14ac:dyDescent="0.3">
      <c r="B62" s="28"/>
      <c r="C62" s="28"/>
      <c r="D62" s="6"/>
    </row>
    <row r="63" spans="2:4" x14ac:dyDescent="0.3">
      <c r="B63" s="28"/>
      <c r="C63" s="28"/>
      <c r="D63" s="6"/>
    </row>
    <row r="64" spans="2:4" x14ac:dyDescent="0.3">
      <c r="B64" s="28"/>
      <c r="C64" s="28"/>
      <c r="D64" s="6"/>
    </row>
    <row r="65" spans="2:4" x14ac:dyDescent="0.3">
      <c r="B65" s="28"/>
      <c r="C65" s="28"/>
      <c r="D65" s="6"/>
    </row>
    <row r="66" spans="2:4" x14ac:dyDescent="0.3">
      <c r="B66" s="28"/>
      <c r="C66" s="28"/>
      <c r="D66" s="6"/>
    </row>
    <row r="67" spans="2:4" x14ac:dyDescent="0.3">
      <c r="B67" s="28"/>
      <c r="C67" s="28"/>
      <c r="D67" s="6"/>
    </row>
    <row r="68" spans="2:4" x14ac:dyDescent="0.3">
      <c r="B68" s="28"/>
      <c r="C68" s="28"/>
      <c r="D68" s="6"/>
    </row>
    <row r="69" spans="2:4" x14ac:dyDescent="0.3">
      <c r="B69" s="28"/>
      <c r="C69" s="28"/>
      <c r="D69" s="6"/>
    </row>
    <row r="70" spans="2:4" x14ac:dyDescent="0.3">
      <c r="B70" s="28"/>
      <c r="C70" s="28"/>
      <c r="D70" s="6"/>
    </row>
    <row r="71" spans="2:4" x14ac:dyDescent="0.3">
      <c r="B71" s="28"/>
      <c r="C71" s="28"/>
      <c r="D71" s="6"/>
    </row>
    <row r="72" spans="2:4" x14ac:dyDescent="0.3">
      <c r="B72" s="28"/>
      <c r="C72" s="28"/>
      <c r="D72" s="6"/>
    </row>
    <row r="73" spans="2:4" x14ac:dyDescent="0.3">
      <c r="B73" s="28"/>
      <c r="C73" s="28"/>
      <c r="D73" s="6"/>
    </row>
    <row r="74" spans="2:4" x14ac:dyDescent="0.3">
      <c r="B74" s="28"/>
      <c r="C74" s="28"/>
      <c r="D74" s="6"/>
    </row>
    <row r="75" spans="2:4" x14ac:dyDescent="0.3">
      <c r="B75" s="28"/>
      <c r="C75" s="28"/>
      <c r="D75" s="6"/>
    </row>
    <row r="76" spans="2:4" x14ac:dyDescent="0.3">
      <c r="B76" s="28"/>
      <c r="C76" s="28"/>
      <c r="D76" s="6"/>
    </row>
    <row r="77" spans="2:4" x14ac:dyDescent="0.3">
      <c r="B77" s="28"/>
      <c r="C77" s="28"/>
      <c r="D77" s="6"/>
    </row>
    <row r="78" spans="2:4" x14ac:dyDescent="0.3">
      <c r="B78" s="28"/>
      <c r="C78" s="28"/>
      <c r="D78" s="6"/>
    </row>
    <row r="79" spans="2:4" x14ac:dyDescent="0.3">
      <c r="B79" s="28"/>
      <c r="C79" s="28"/>
      <c r="D79" s="6"/>
    </row>
    <row r="80" spans="2:4" x14ac:dyDescent="0.3">
      <c r="B80" s="28"/>
      <c r="C80" s="28"/>
      <c r="D80" s="6"/>
    </row>
    <row r="81" spans="2:4" x14ac:dyDescent="0.3">
      <c r="B81" s="28"/>
      <c r="C81" s="28"/>
      <c r="D81" s="6"/>
    </row>
    <row r="82" spans="2:4" x14ac:dyDescent="0.3">
      <c r="B82" s="28"/>
      <c r="C82" s="28"/>
      <c r="D82" s="6"/>
    </row>
    <row r="83" spans="2:4" x14ac:dyDescent="0.3">
      <c r="B83" s="28"/>
      <c r="C83" s="28"/>
      <c r="D83" s="6"/>
    </row>
    <row r="84" spans="2:4" x14ac:dyDescent="0.3">
      <c r="B84" s="28"/>
      <c r="C84" s="28"/>
      <c r="D84" s="6"/>
    </row>
    <row r="85" spans="2:4" x14ac:dyDescent="0.3">
      <c r="B85" s="28"/>
      <c r="C85" s="28"/>
      <c r="D85" s="6"/>
    </row>
    <row r="86" spans="2:4" x14ac:dyDescent="0.3">
      <c r="B86" s="28"/>
      <c r="C86" s="28"/>
      <c r="D86" s="6"/>
    </row>
    <row r="87" spans="2:4" x14ac:dyDescent="0.3">
      <c r="B87" s="28"/>
      <c r="C87" s="28"/>
      <c r="D87" s="6"/>
    </row>
    <row r="88" spans="2:4" x14ac:dyDescent="0.3">
      <c r="B88" s="28"/>
      <c r="C88" s="28"/>
      <c r="D88" s="6"/>
    </row>
    <row r="89" spans="2:4" x14ac:dyDescent="0.3">
      <c r="B89" s="28"/>
      <c r="C89" s="28"/>
      <c r="D89" s="6"/>
    </row>
    <row r="90" spans="2:4" x14ac:dyDescent="0.3">
      <c r="B90" s="28"/>
      <c r="C90" s="28"/>
      <c r="D90" s="6"/>
    </row>
    <row r="91" spans="2:4" x14ac:dyDescent="0.3">
      <c r="B91" s="28"/>
      <c r="C91" s="28"/>
      <c r="D91" s="6"/>
    </row>
    <row r="92" spans="2:4" x14ac:dyDescent="0.3">
      <c r="B92" s="28"/>
      <c r="C92" s="28"/>
      <c r="D92" s="6"/>
    </row>
    <row r="93" spans="2:4" x14ac:dyDescent="0.3">
      <c r="B93" s="28"/>
      <c r="C93" s="28"/>
      <c r="D93" s="6"/>
    </row>
    <row r="94" spans="2:4" x14ac:dyDescent="0.3">
      <c r="B94" s="28"/>
      <c r="C94" s="28"/>
      <c r="D94" s="6"/>
    </row>
    <row r="95" spans="2:4" x14ac:dyDescent="0.3">
      <c r="B95" s="28"/>
      <c r="C95" s="28"/>
      <c r="D95" s="6"/>
    </row>
    <row r="96" spans="2:4" x14ac:dyDescent="0.3">
      <c r="B96" s="28"/>
      <c r="C96" s="28"/>
      <c r="D96" s="6"/>
    </row>
    <row r="97" spans="2:4" x14ac:dyDescent="0.3">
      <c r="B97" s="28"/>
      <c r="C97" s="28"/>
      <c r="D97" s="6"/>
    </row>
    <row r="98" spans="2:4" x14ac:dyDescent="0.3">
      <c r="B98" s="28"/>
      <c r="C98" s="28"/>
      <c r="D98" s="6"/>
    </row>
    <row r="99" spans="2:4" x14ac:dyDescent="0.3">
      <c r="B99" s="28"/>
      <c r="C99" s="28"/>
      <c r="D99" s="6"/>
    </row>
    <row r="100" spans="2:4" x14ac:dyDescent="0.3">
      <c r="B100" s="28"/>
      <c r="C100" s="28"/>
      <c r="D100" s="6"/>
    </row>
    <row r="101" spans="2:4" x14ac:dyDescent="0.3">
      <c r="B101" s="28"/>
      <c r="C101" s="28"/>
      <c r="D101" s="6"/>
    </row>
    <row r="102" spans="2:4" x14ac:dyDescent="0.3">
      <c r="B102" s="28"/>
      <c r="C102" s="28"/>
      <c r="D102" s="6"/>
    </row>
    <row r="103" spans="2:4" x14ac:dyDescent="0.3">
      <c r="B103" s="28"/>
      <c r="C103" s="28"/>
      <c r="D103" s="6"/>
    </row>
    <row r="104" spans="2:4" x14ac:dyDescent="0.3">
      <c r="B104" s="28"/>
      <c r="C104" s="28"/>
      <c r="D104" s="6"/>
    </row>
    <row r="105" spans="2:4" x14ac:dyDescent="0.3">
      <c r="B105" s="28"/>
      <c r="C105" s="28"/>
      <c r="D105" s="6"/>
    </row>
    <row r="106" spans="2:4" x14ac:dyDescent="0.3">
      <c r="B106" s="28"/>
      <c r="C106" s="28"/>
      <c r="D106" s="6"/>
    </row>
    <row r="107" spans="2:4" x14ac:dyDescent="0.3">
      <c r="B107" s="28"/>
      <c r="C107" s="28"/>
      <c r="D107" s="6"/>
    </row>
    <row r="108" spans="2:4" x14ac:dyDescent="0.3">
      <c r="B108" s="28"/>
      <c r="C108" s="28"/>
      <c r="D108" s="6"/>
    </row>
    <row r="109" spans="2:4" x14ac:dyDescent="0.3">
      <c r="B109" s="28"/>
      <c r="C109" s="28"/>
      <c r="D109" s="6"/>
    </row>
    <row r="110" spans="2:4" x14ac:dyDescent="0.3">
      <c r="B110" s="28"/>
      <c r="C110" s="28"/>
      <c r="D110" s="6"/>
    </row>
    <row r="111" spans="2:4" x14ac:dyDescent="0.3">
      <c r="B111" s="28"/>
      <c r="C111" s="28"/>
      <c r="D111" s="6"/>
    </row>
    <row r="112" spans="2:4" x14ac:dyDescent="0.3">
      <c r="B112" s="28"/>
      <c r="C112" s="28"/>
      <c r="D112" s="6"/>
    </row>
    <row r="113" spans="2:4" x14ac:dyDescent="0.3">
      <c r="B113" s="28"/>
      <c r="C113" s="28"/>
      <c r="D113" s="6"/>
    </row>
    <row r="114" spans="2:4" x14ac:dyDescent="0.3">
      <c r="B114" s="28"/>
      <c r="C114" s="28"/>
      <c r="D114" s="6"/>
    </row>
    <row r="115" spans="2:4" x14ac:dyDescent="0.3">
      <c r="B115" s="28"/>
      <c r="C115" s="28"/>
      <c r="D115" s="6"/>
    </row>
    <row r="116" spans="2:4" x14ac:dyDescent="0.3">
      <c r="B116" s="28"/>
      <c r="C116" s="28"/>
      <c r="D116" s="6"/>
    </row>
    <row r="117" spans="2:4" x14ac:dyDescent="0.3">
      <c r="B117" s="28"/>
      <c r="C117" s="28"/>
      <c r="D117" s="6"/>
    </row>
    <row r="118" spans="2:4" x14ac:dyDescent="0.3">
      <c r="B118" s="28"/>
      <c r="C118" s="28"/>
      <c r="D118" s="6"/>
    </row>
  </sheetData>
  <mergeCells count="4">
    <mergeCell ref="C2:D2"/>
    <mergeCell ref="E2:F2"/>
    <mergeCell ref="A2:A3"/>
    <mergeCell ref="A1:G1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D14"/>
  <sheetViews>
    <sheetView zoomScale="60" zoomScaleNormal="60" workbookViewId="0">
      <selection activeCell="L58" sqref="L58"/>
    </sheetView>
  </sheetViews>
  <sheetFormatPr defaultRowHeight="12.45" x14ac:dyDescent="0.3"/>
  <cols>
    <col min="1" max="1" width="52" customWidth="1"/>
    <col min="2" max="2" width="12.69140625" customWidth="1"/>
    <col min="3" max="3" width="2.69140625" customWidth="1"/>
  </cols>
  <sheetData>
    <row r="1" spans="1:4" ht="14.6" thickBot="1" x14ac:dyDescent="0.35">
      <c r="A1" s="61" t="s">
        <v>74</v>
      </c>
      <c r="B1" s="62" t="s">
        <v>96</v>
      </c>
      <c r="C1" s="10"/>
      <c r="D1" s="10"/>
    </row>
    <row r="2" spans="1:4" ht="14.15" x14ac:dyDescent="0.3">
      <c r="A2" s="205" t="s">
        <v>122</v>
      </c>
      <c r="B2" s="132">
        <v>4.4553829547249846E-2</v>
      </c>
      <c r="C2" s="10"/>
      <c r="D2" s="10"/>
    </row>
    <row r="3" spans="1:4" ht="14.15" x14ac:dyDescent="0.3">
      <c r="A3" s="206" t="s">
        <v>121</v>
      </c>
      <c r="B3" s="132">
        <v>8.4013401280292666E-2</v>
      </c>
      <c r="C3" s="10"/>
      <c r="D3" s="10"/>
    </row>
    <row r="4" spans="1:4" ht="14.15" x14ac:dyDescent="0.3">
      <c r="A4" s="206" t="s">
        <v>97</v>
      </c>
      <c r="B4" s="133">
        <v>6.4283615413771256E-2</v>
      </c>
      <c r="C4" s="10"/>
      <c r="D4" s="10"/>
    </row>
    <row r="5" spans="1:4" ht="14.15" x14ac:dyDescent="0.3">
      <c r="A5" s="206" t="s">
        <v>15</v>
      </c>
      <c r="B5" s="133">
        <v>8.5237606286952872E-2</v>
      </c>
      <c r="C5" s="10"/>
      <c r="D5" s="10"/>
    </row>
    <row r="6" spans="1:4" ht="14.15" x14ac:dyDescent="0.3">
      <c r="A6" s="206" t="s">
        <v>14</v>
      </c>
      <c r="B6" s="133">
        <v>-1.5332492660532382E-2</v>
      </c>
      <c r="C6" s="10"/>
      <c r="D6" s="10"/>
    </row>
    <row r="7" spans="1:4" ht="14.15" x14ac:dyDescent="0.3">
      <c r="A7" s="206" t="s">
        <v>98</v>
      </c>
      <c r="B7" s="133">
        <v>2.1009860911280986E-2</v>
      </c>
      <c r="C7" s="10"/>
      <c r="D7" s="10"/>
    </row>
    <row r="8" spans="1:4" ht="14.15" x14ac:dyDescent="0.3">
      <c r="A8" s="206" t="s">
        <v>99</v>
      </c>
      <c r="B8" s="133">
        <v>-5.6605247122795133E-3</v>
      </c>
      <c r="C8" s="10"/>
      <c r="D8" s="10"/>
    </row>
    <row r="9" spans="1:4" ht="14.15" x14ac:dyDescent="0.3">
      <c r="A9" s="206" t="s">
        <v>100</v>
      </c>
      <c r="B9" s="133">
        <v>6.9863013698630147E-3</v>
      </c>
      <c r="C9" s="10"/>
      <c r="D9" s="10"/>
    </row>
    <row r="10" spans="1:4" ht="14.6" thickBot="1" x14ac:dyDescent="0.35">
      <c r="A10" s="207" t="s">
        <v>101</v>
      </c>
      <c r="B10" s="134">
        <v>4.1571610282998828E-2</v>
      </c>
      <c r="C10" s="10"/>
      <c r="D10" s="10"/>
    </row>
    <row r="11" spans="1:4" x14ac:dyDescent="0.3">
      <c r="C11" s="10"/>
      <c r="D11" s="10"/>
    </row>
    <row r="12" spans="1:4" x14ac:dyDescent="0.3">
      <c r="A12" s="10"/>
      <c r="B12" s="10"/>
      <c r="C12" s="10"/>
      <c r="D12" s="10"/>
    </row>
    <row r="13" spans="1:4" x14ac:dyDescent="0.3">
      <c r="B13" s="10"/>
      <c r="C13" s="10"/>
      <c r="D13" s="10"/>
    </row>
    <row r="14" spans="1:4" x14ac:dyDescent="0.3">
      <c r="C14" s="10"/>
    </row>
  </sheetData>
  <autoFilter ref="A1:B1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I36"/>
  <sheetViews>
    <sheetView zoomScale="60" zoomScaleNormal="60" workbookViewId="0">
      <selection activeCell="G40" sqref="G40"/>
    </sheetView>
  </sheetViews>
  <sheetFormatPr defaultColWidth="9.15234375" defaultRowHeight="14.15" x14ac:dyDescent="0.3"/>
  <cols>
    <col min="1" max="1" width="4.69140625" style="22" customWidth="1"/>
    <col min="2" max="2" width="64.3828125" style="20" bestFit="1" customWidth="1"/>
    <col min="3" max="3" width="18.69140625" style="23" customWidth="1"/>
    <col min="4" max="4" width="14.69140625" style="24" customWidth="1"/>
    <col min="5" max="5" width="14.69140625" style="23" customWidth="1"/>
    <col min="6" max="6" width="14.69140625" style="24" customWidth="1"/>
    <col min="7" max="7" width="55.69140625" style="20" bestFit="1" customWidth="1"/>
    <col min="8" max="8" width="34.69140625" style="20" customWidth="1"/>
    <col min="9" max="18" width="4.69140625" style="20" customWidth="1"/>
    <col min="19" max="16384" width="9.15234375" style="20"/>
  </cols>
  <sheetData>
    <row r="1" spans="1:9" s="14" customFormat="1" ht="15.9" thickBot="1" x14ac:dyDescent="0.35">
      <c r="A1" s="164" t="s">
        <v>54</v>
      </c>
      <c r="B1" s="164"/>
      <c r="C1" s="164"/>
      <c r="D1" s="164"/>
      <c r="E1" s="164"/>
      <c r="F1" s="164"/>
      <c r="G1" s="164"/>
      <c r="H1" s="164"/>
      <c r="I1" s="13"/>
    </row>
    <row r="2" spans="1:9" ht="28.75" thickBot="1" x14ac:dyDescent="0.35">
      <c r="A2" s="15" t="s">
        <v>55</v>
      </c>
      <c r="B2" s="16" t="s">
        <v>56</v>
      </c>
      <c r="C2" s="17" t="s">
        <v>57</v>
      </c>
      <c r="D2" s="17" t="s">
        <v>58</v>
      </c>
      <c r="E2" s="17" t="s">
        <v>59</v>
      </c>
      <c r="F2" s="17" t="s">
        <v>60</v>
      </c>
      <c r="G2" s="17" t="s">
        <v>61</v>
      </c>
      <c r="H2" s="18" t="s">
        <v>62</v>
      </c>
      <c r="I2" s="19"/>
    </row>
    <row r="3" spans="1:9" x14ac:dyDescent="0.3">
      <c r="A3" s="21">
        <v>1</v>
      </c>
      <c r="B3" s="79" t="s">
        <v>37</v>
      </c>
      <c r="C3" s="80">
        <v>30911744.050000001</v>
      </c>
      <c r="D3" s="81">
        <v>45832</v>
      </c>
      <c r="E3" s="80">
        <v>674.45767258683895</v>
      </c>
      <c r="F3" s="81">
        <v>100</v>
      </c>
      <c r="G3" s="184" t="s">
        <v>63</v>
      </c>
      <c r="H3" s="82" t="s">
        <v>9</v>
      </c>
      <c r="I3" s="19"/>
    </row>
    <row r="4" spans="1:9" x14ac:dyDescent="0.3">
      <c r="A4" s="21">
        <v>2</v>
      </c>
      <c r="B4" s="79" t="s">
        <v>38</v>
      </c>
      <c r="C4" s="80">
        <v>27581982.34</v>
      </c>
      <c r="D4" s="81">
        <v>6133</v>
      </c>
      <c r="E4" s="80">
        <v>4497.306756888961</v>
      </c>
      <c r="F4" s="81">
        <v>1000</v>
      </c>
      <c r="G4" s="185" t="s">
        <v>64</v>
      </c>
      <c r="H4" s="82" t="s">
        <v>5</v>
      </c>
      <c r="I4" s="19"/>
    </row>
    <row r="5" spans="1:9" ht="14.25" customHeight="1" x14ac:dyDescent="0.35">
      <c r="A5" s="21">
        <v>3</v>
      </c>
      <c r="B5" s="79" t="s">
        <v>39</v>
      </c>
      <c r="C5" s="80">
        <v>7911978.6799999997</v>
      </c>
      <c r="D5" s="81">
        <v>1830</v>
      </c>
      <c r="E5" s="80">
        <v>4323.4856174863389</v>
      </c>
      <c r="F5" s="81">
        <v>1000</v>
      </c>
      <c r="G5" s="186" t="s">
        <v>65</v>
      </c>
      <c r="H5" s="82" t="s">
        <v>4</v>
      </c>
      <c r="I5" s="19"/>
    </row>
    <row r="6" spans="1:9" x14ac:dyDescent="0.3">
      <c r="A6" s="21">
        <v>4</v>
      </c>
      <c r="B6" s="79" t="s">
        <v>41</v>
      </c>
      <c r="C6" s="80">
        <v>6806126.7800000003</v>
      </c>
      <c r="D6" s="81">
        <v>4048406</v>
      </c>
      <c r="E6" s="80">
        <v>1.6811868127850813</v>
      </c>
      <c r="F6" s="81">
        <v>1</v>
      </c>
      <c r="G6" s="185" t="s">
        <v>64</v>
      </c>
      <c r="H6" s="82" t="s">
        <v>5</v>
      </c>
      <c r="I6" s="19"/>
    </row>
    <row r="7" spans="1:9" ht="14.25" customHeight="1" x14ac:dyDescent="0.35">
      <c r="A7" s="21">
        <v>5</v>
      </c>
      <c r="B7" s="79" t="s">
        <v>40</v>
      </c>
      <c r="C7" s="80">
        <v>6798057.71</v>
      </c>
      <c r="D7" s="81">
        <v>8393</v>
      </c>
      <c r="E7" s="80">
        <v>809.96755748838314</v>
      </c>
      <c r="F7" s="81">
        <v>1000</v>
      </c>
      <c r="G7" s="186" t="s">
        <v>65</v>
      </c>
      <c r="H7" s="82" t="s">
        <v>4</v>
      </c>
      <c r="I7" s="19"/>
    </row>
    <row r="8" spans="1:9" x14ac:dyDescent="0.3">
      <c r="A8" s="21">
        <v>6</v>
      </c>
      <c r="B8" s="79" t="s">
        <v>42</v>
      </c>
      <c r="C8" s="80">
        <v>4972409.75</v>
      </c>
      <c r="D8" s="81">
        <v>3639</v>
      </c>
      <c r="E8" s="80">
        <v>1366.4220252816708</v>
      </c>
      <c r="F8" s="81">
        <v>1000</v>
      </c>
      <c r="G8" s="184" t="s">
        <v>63</v>
      </c>
      <c r="H8" s="82" t="s">
        <v>9</v>
      </c>
      <c r="I8" s="19"/>
    </row>
    <row r="9" spans="1:9" x14ac:dyDescent="0.35">
      <c r="A9" s="21">
        <v>7</v>
      </c>
      <c r="B9" s="79" t="s">
        <v>43</v>
      </c>
      <c r="C9" s="80">
        <v>4807673.87</v>
      </c>
      <c r="D9" s="81">
        <v>1256</v>
      </c>
      <c r="E9" s="80">
        <v>3827.7658200636943</v>
      </c>
      <c r="F9" s="81">
        <v>1000</v>
      </c>
      <c r="G9" s="187" t="s">
        <v>66</v>
      </c>
      <c r="H9" s="82" t="s">
        <v>7</v>
      </c>
      <c r="I9" s="19"/>
    </row>
    <row r="10" spans="1:9" x14ac:dyDescent="0.3">
      <c r="A10" s="21">
        <v>8</v>
      </c>
      <c r="B10" s="79" t="s">
        <v>44</v>
      </c>
      <c r="C10" s="80">
        <v>4319031.82</v>
      </c>
      <c r="D10" s="81">
        <v>14672</v>
      </c>
      <c r="E10" s="80">
        <v>294.37239776444932</v>
      </c>
      <c r="F10" s="81">
        <v>100</v>
      </c>
      <c r="G10" s="184" t="s">
        <v>63</v>
      </c>
      <c r="H10" s="82" t="s">
        <v>9</v>
      </c>
      <c r="I10" s="19"/>
    </row>
    <row r="11" spans="1:9" x14ac:dyDescent="0.35">
      <c r="A11" s="21">
        <v>9</v>
      </c>
      <c r="B11" s="79" t="s">
        <v>45</v>
      </c>
      <c r="C11" s="80">
        <v>3763080.92</v>
      </c>
      <c r="D11" s="81">
        <v>675</v>
      </c>
      <c r="E11" s="80">
        <v>5574.9346962962964</v>
      </c>
      <c r="F11" s="81">
        <v>1000</v>
      </c>
      <c r="G11" s="187" t="s">
        <v>66</v>
      </c>
      <c r="H11" s="82" t="s">
        <v>7</v>
      </c>
      <c r="I11" s="19"/>
    </row>
    <row r="12" spans="1:9" x14ac:dyDescent="0.3">
      <c r="A12" s="21">
        <v>10</v>
      </c>
      <c r="B12" s="79" t="s">
        <v>46</v>
      </c>
      <c r="C12" s="80">
        <v>2235096.65</v>
      </c>
      <c r="D12" s="81">
        <v>1596</v>
      </c>
      <c r="E12" s="80">
        <v>1400.4364974937344</v>
      </c>
      <c r="F12" s="81">
        <v>1000</v>
      </c>
      <c r="G12" s="188" t="s">
        <v>67</v>
      </c>
      <c r="H12" s="82" t="s">
        <v>8</v>
      </c>
      <c r="I12" s="19"/>
    </row>
    <row r="13" spans="1:9" x14ac:dyDescent="0.35">
      <c r="A13" s="21">
        <v>11</v>
      </c>
      <c r="B13" s="79" t="s">
        <v>47</v>
      </c>
      <c r="C13" s="80">
        <v>1579052.07</v>
      </c>
      <c r="D13" s="81">
        <v>531</v>
      </c>
      <c r="E13" s="80">
        <v>2973.7327118644071</v>
      </c>
      <c r="F13" s="81">
        <v>1000</v>
      </c>
      <c r="G13" s="186" t="s">
        <v>65</v>
      </c>
      <c r="H13" s="82" t="s">
        <v>4</v>
      </c>
      <c r="I13" s="19"/>
    </row>
    <row r="14" spans="1:9" x14ac:dyDescent="0.3">
      <c r="A14" s="21">
        <v>12</v>
      </c>
      <c r="B14" s="79" t="s">
        <v>48</v>
      </c>
      <c r="C14" s="80">
        <v>1380129.01</v>
      </c>
      <c r="D14" s="81">
        <v>22481</v>
      </c>
      <c r="E14" s="80">
        <v>61.390908322583513</v>
      </c>
      <c r="F14" s="81">
        <v>100</v>
      </c>
      <c r="G14" s="185" t="s">
        <v>68</v>
      </c>
      <c r="H14" s="82" t="s">
        <v>11</v>
      </c>
      <c r="I14" s="19"/>
    </row>
    <row r="15" spans="1:9" x14ac:dyDescent="0.35">
      <c r="A15" s="21">
        <v>13</v>
      </c>
      <c r="B15" s="79" t="s">
        <v>49</v>
      </c>
      <c r="C15" s="80">
        <v>1371419.2</v>
      </c>
      <c r="D15" s="81">
        <v>366</v>
      </c>
      <c r="E15" s="80">
        <v>3747.0469945355189</v>
      </c>
      <c r="F15" s="81">
        <v>1000</v>
      </c>
      <c r="G15" s="186" t="s">
        <v>65</v>
      </c>
      <c r="H15" s="82" t="s">
        <v>4</v>
      </c>
      <c r="I15" s="19"/>
    </row>
    <row r="16" spans="1:9" x14ac:dyDescent="0.3">
      <c r="A16" s="21">
        <v>14</v>
      </c>
      <c r="B16" s="79" t="s">
        <v>50</v>
      </c>
      <c r="C16" s="80">
        <v>1068485.9701</v>
      </c>
      <c r="D16" s="81">
        <v>953</v>
      </c>
      <c r="E16" s="80">
        <v>1121.1815006295908</v>
      </c>
      <c r="F16" s="81">
        <v>1000</v>
      </c>
      <c r="G16" s="188" t="s">
        <v>69</v>
      </c>
      <c r="H16" s="82" t="s">
        <v>3</v>
      </c>
      <c r="I16" s="19"/>
    </row>
    <row r="17" spans="1:9" x14ac:dyDescent="0.3">
      <c r="A17" s="21">
        <v>15</v>
      </c>
      <c r="B17" s="79" t="s">
        <v>51</v>
      </c>
      <c r="C17" s="80">
        <v>958137.32</v>
      </c>
      <c r="D17" s="81">
        <v>7931</v>
      </c>
      <c r="E17" s="80">
        <v>120.80914386584288</v>
      </c>
      <c r="F17" s="81">
        <v>100</v>
      </c>
      <c r="G17" s="188" t="s">
        <v>70</v>
      </c>
      <c r="H17" s="82" t="s">
        <v>10</v>
      </c>
      <c r="I17" s="19"/>
    </row>
    <row r="18" spans="1:9" ht="15" customHeight="1" thickBot="1" x14ac:dyDescent="0.35">
      <c r="A18" s="165" t="s">
        <v>52</v>
      </c>
      <c r="B18" s="166"/>
      <c r="C18" s="94">
        <f>SUM(C3:C17)</f>
        <v>106464406.1401</v>
      </c>
      <c r="D18" s="95">
        <f>SUM(D3:D17)</f>
        <v>4164694</v>
      </c>
      <c r="E18" s="52" t="s">
        <v>6</v>
      </c>
      <c r="F18" s="52" t="s">
        <v>6</v>
      </c>
      <c r="G18" s="52" t="s">
        <v>6</v>
      </c>
      <c r="H18" s="162" t="s">
        <v>6</v>
      </c>
    </row>
    <row r="19" spans="1:9" ht="15" customHeight="1" x14ac:dyDescent="0.3">
      <c r="A19" s="167" t="s">
        <v>71</v>
      </c>
      <c r="B19" s="167"/>
      <c r="C19" s="167"/>
      <c r="D19" s="167"/>
      <c r="E19" s="167"/>
      <c r="F19" s="167"/>
      <c r="G19" s="167"/>
      <c r="H19" s="167"/>
    </row>
    <row r="20" spans="1:9" ht="15" customHeight="1" thickBot="1" x14ac:dyDescent="0.35">
      <c r="A20" s="153"/>
      <c r="B20" s="152"/>
      <c r="C20" s="152"/>
      <c r="D20" s="152"/>
      <c r="E20" s="152"/>
      <c r="F20" s="152"/>
      <c r="G20" s="152"/>
      <c r="H20" s="152"/>
    </row>
    <row r="23" spans="1:9" x14ac:dyDescent="0.3">
      <c r="B23" s="154" t="str">
        <f t="shared" ref="B23:C27" si="0">B3</f>
        <v>КІNТО-Klasychnyi</v>
      </c>
      <c r="C23" s="155">
        <f t="shared" si="0"/>
        <v>30911744.050000001</v>
      </c>
      <c r="D23" s="156">
        <f t="shared" ref="D23:D28" si="1">C23/$C$18</f>
        <v>0.29034815644697459</v>
      </c>
      <c r="E23" s="157"/>
      <c r="H23" s="19"/>
    </row>
    <row r="24" spans="1:9" x14ac:dyDescent="0.3">
      <c r="B24" s="154" t="str">
        <f t="shared" si="0"/>
        <v>OTP Klasychnyi</v>
      </c>
      <c r="C24" s="155">
        <f t="shared" si="0"/>
        <v>27581982.34</v>
      </c>
      <c r="D24" s="156">
        <f t="shared" si="1"/>
        <v>0.2590723354404848</v>
      </c>
      <c r="E24" s="157"/>
      <c r="H24" s="19"/>
    </row>
    <row r="25" spans="1:9" x14ac:dyDescent="0.3">
      <c r="B25" s="154" t="str">
        <f t="shared" si="0"/>
        <v>UNIVER.UA/Myhailo Hrushevskyi: Fond Derzhavnykh Paperiv</v>
      </c>
      <c r="C25" s="155">
        <f t="shared" si="0"/>
        <v>7911978.6799999997</v>
      </c>
      <c r="D25" s="156">
        <f t="shared" si="1"/>
        <v>7.4315717025541544E-2</v>
      </c>
      <c r="E25" s="157"/>
      <c r="H25" s="19"/>
    </row>
    <row r="26" spans="1:9" x14ac:dyDescent="0.3">
      <c r="B26" s="154" t="str">
        <f t="shared" si="0"/>
        <v>OTP Fond Aktsii</v>
      </c>
      <c r="C26" s="155">
        <f t="shared" si="0"/>
        <v>6806126.7800000003</v>
      </c>
      <c r="D26" s="156">
        <f t="shared" si="1"/>
        <v>6.3928659603319393E-2</v>
      </c>
      <c r="E26" s="157"/>
      <c r="H26" s="19"/>
    </row>
    <row r="27" spans="1:9" x14ac:dyDescent="0.3">
      <c r="B27" s="154" t="str">
        <f t="shared" si="0"/>
        <v>UNIVER.UA/Iaroslav Mudryi: Fond Aktsii</v>
      </c>
      <c r="C27" s="155">
        <f t="shared" si="0"/>
        <v>6798057.71</v>
      </c>
      <c r="D27" s="156">
        <f t="shared" si="1"/>
        <v>6.3852868357281892E-2</v>
      </c>
      <c r="E27" s="157"/>
      <c r="H27" s="19"/>
    </row>
    <row r="28" spans="1:9" x14ac:dyDescent="0.3">
      <c r="B28" s="19" t="s">
        <v>53</v>
      </c>
      <c r="C28" s="157">
        <f>C18-SUM(C3:C7)</f>
        <v>26454516.580100015</v>
      </c>
      <c r="D28" s="156">
        <f t="shared" si="1"/>
        <v>0.24848226312639785</v>
      </c>
      <c r="E28" s="157"/>
      <c r="H28" s="19"/>
    </row>
    <row r="29" spans="1:9" x14ac:dyDescent="0.3">
      <c r="B29" s="154"/>
      <c r="C29" s="155"/>
      <c r="D29" s="156"/>
      <c r="E29" s="157"/>
      <c r="H29" s="19"/>
    </row>
    <row r="30" spans="1:9" x14ac:dyDescent="0.3">
      <c r="B30" s="154"/>
      <c r="C30" s="155"/>
      <c r="D30" s="156"/>
      <c r="E30" s="157"/>
      <c r="H30" s="19"/>
    </row>
    <row r="31" spans="1:9" x14ac:dyDescent="0.3">
      <c r="B31" s="154"/>
      <c r="C31" s="155"/>
      <c r="D31" s="156"/>
      <c r="E31" s="157"/>
    </row>
    <row r="32" spans="1:9" x14ac:dyDescent="0.3">
      <c r="B32" s="154"/>
      <c r="C32" s="155"/>
      <c r="D32" s="156"/>
      <c r="E32" s="157"/>
    </row>
    <row r="33" spans="2:5" x14ac:dyDescent="0.3">
      <c r="B33" s="19"/>
      <c r="C33" s="157"/>
      <c r="D33" s="158"/>
      <c r="E33" s="157"/>
    </row>
    <row r="34" spans="2:5" x14ac:dyDescent="0.3">
      <c r="B34" s="19"/>
      <c r="C34" s="157"/>
      <c r="D34" s="158"/>
      <c r="E34" s="157"/>
    </row>
    <row r="35" spans="2:5" x14ac:dyDescent="0.3">
      <c r="B35" s="19"/>
      <c r="C35" s="157"/>
      <c r="D35" s="158"/>
      <c r="E35" s="157"/>
    </row>
    <row r="36" spans="2:5" x14ac:dyDescent="0.3">
      <c r="B36" s="19"/>
      <c r="C36" s="157"/>
      <c r="D36" s="158"/>
      <c r="E36" s="157"/>
    </row>
  </sheetData>
  <mergeCells count="3">
    <mergeCell ref="A1:H1"/>
    <mergeCell ref="A18:B18"/>
    <mergeCell ref="A19:H19"/>
  </mergeCells>
  <phoneticPr fontId="12" type="noConversion"/>
  <pageMargins left="0.75" right="0.75" top="1" bottom="1" header="0.5" footer="0.5"/>
  <pageSetup paperSize="9" scale="29" orientation="portrait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K51"/>
  <sheetViews>
    <sheetView zoomScale="60" zoomScaleNormal="60" workbookViewId="0">
      <selection activeCell="B79" sqref="B79"/>
    </sheetView>
  </sheetViews>
  <sheetFormatPr defaultColWidth="9.15234375" defaultRowHeight="14.15" x14ac:dyDescent="0.35"/>
  <cols>
    <col min="1" max="1" width="4.3046875" style="31" customWidth="1"/>
    <col min="2" max="2" width="61.69140625" style="31" bestFit="1" customWidth="1"/>
    <col min="3" max="4" width="14.69140625" style="32" customWidth="1"/>
    <col min="5" max="8" width="12.69140625" style="33" customWidth="1"/>
    <col min="9" max="9" width="16.15234375" style="31" bestFit="1" customWidth="1"/>
    <col min="10" max="10" width="18.53515625" style="31" customWidth="1"/>
    <col min="11" max="16384" width="9.15234375" style="31"/>
  </cols>
  <sheetData>
    <row r="1" spans="1:10" s="14" customFormat="1" ht="15.9" thickBot="1" x14ac:dyDescent="0.35">
      <c r="A1" s="192" t="s">
        <v>72</v>
      </c>
      <c r="B1" s="192"/>
      <c r="C1" s="192"/>
      <c r="D1" s="192"/>
      <c r="E1" s="192"/>
      <c r="F1" s="192"/>
      <c r="G1" s="192"/>
      <c r="H1" s="192"/>
      <c r="I1" s="192"/>
      <c r="J1" s="97"/>
    </row>
    <row r="2" spans="1:10" s="20" customFormat="1" ht="15.75" customHeight="1" thickBot="1" x14ac:dyDescent="0.35">
      <c r="A2" s="169" t="s">
        <v>55</v>
      </c>
      <c r="B2" s="98"/>
      <c r="C2" s="99"/>
      <c r="D2" s="100"/>
      <c r="E2" s="171" t="s">
        <v>73</v>
      </c>
      <c r="F2" s="171"/>
      <c r="G2" s="171"/>
      <c r="H2" s="171"/>
      <c r="I2" s="171"/>
      <c r="J2" s="171"/>
    </row>
    <row r="3" spans="1:10" s="22" customFormat="1" ht="50.15" thickBot="1" x14ac:dyDescent="0.35">
      <c r="A3" s="170"/>
      <c r="B3" s="101" t="s">
        <v>74</v>
      </c>
      <c r="C3" s="189" t="s">
        <v>75</v>
      </c>
      <c r="D3" s="189" t="s">
        <v>76</v>
      </c>
      <c r="E3" s="17" t="s">
        <v>77</v>
      </c>
      <c r="F3" s="17" t="s">
        <v>78</v>
      </c>
      <c r="G3" s="17" t="s">
        <v>79</v>
      </c>
      <c r="H3" s="17" t="s">
        <v>80</v>
      </c>
      <c r="I3" s="18" t="s">
        <v>81</v>
      </c>
      <c r="J3" s="190" t="s">
        <v>82</v>
      </c>
    </row>
    <row r="4" spans="1:10" s="20" customFormat="1" collapsed="1" x14ac:dyDescent="0.3">
      <c r="A4" s="21">
        <v>1</v>
      </c>
      <c r="B4" s="140" t="s">
        <v>37</v>
      </c>
      <c r="C4" s="141">
        <v>38118</v>
      </c>
      <c r="D4" s="141">
        <v>38182</v>
      </c>
      <c r="E4" s="142">
        <v>9.1812045395631703E-3</v>
      </c>
      <c r="F4" s="142">
        <v>3.8774264465604391E-2</v>
      </c>
      <c r="G4" s="142">
        <v>5.8110007105339534E-2</v>
      </c>
      <c r="H4" s="142">
        <v>8.4307207619401581E-2</v>
      </c>
      <c r="I4" s="142">
        <v>5.7445767258673266</v>
      </c>
      <c r="J4" s="143">
        <v>0.12282141199136798</v>
      </c>
    </row>
    <row r="5" spans="1:10" s="20" customFormat="1" collapsed="1" x14ac:dyDescent="0.3">
      <c r="A5" s="21">
        <v>2</v>
      </c>
      <c r="B5" s="140" t="s">
        <v>45</v>
      </c>
      <c r="C5" s="141">
        <v>38828</v>
      </c>
      <c r="D5" s="141">
        <v>39028</v>
      </c>
      <c r="E5" s="142">
        <v>6.5171587612329329E-3</v>
      </c>
      <c r="F5" s="142">
        <v>1.2768319768129643E-2</v>
      </c>
      <c r="G5" s="142">
        <v>4.0733940413476777E-2</v>
      </c>
      <c r="H5" s="142">
        <v>8.3924104461730931E-2</v>
      </c>
      <c r="I5" s="142">
        <v>4.5749346962962401</v>
      </c>
      <c r="J5" s="143">
        <v>0.12902778199335407</v>
      </c>
    </row>
    <row r="6" spans="1:10" s="20" customFormat="1" collapsed="1" x14ac:dyDescent="0.3">
      <c r="A6" s="21">
        <v>3</v>
      </c>
      <c r="B6" s="140" t="s">
        <v>47</v>
      </c>
      <c r="C6" s="141">
        <v>38919</v>
      </c>
      <c r="D6" s="141">
        <v>39092</v>
      </c>
      <c r="E6" s="142">
        <v>2.7387049399289154E-2</v>
      </c>
      <c r="F6" s="142">
        <v>5.4592094891581233E-2</v>
      </c>
      <c r="G6" s="142">
        <v>6.407116484772124E-2</v>
      </c>
      <c r="H6" s="142">
        <v>3.2547281810704431E-2</v>
      </c>
      <c r="I6" s="142">
        <v>1.9737327118646024</v>
      </c>
      <c r="J6" s="143">
        <v>8.1053090898079994E-2</v>
      </c>
    </row>
    <row r="7" spans="1:10" s="20" customFormat="1" collapsed="1" x14ac:dyDescent="0.3">
      <c r="A7" s="21">
        <v>4</v>
      </c>
      <c r="B7" s="140" t="s">
        <v>40</v>
      </c>
      <c r="C7" s="141">
        <v>38919</v>
      </c>
      <c r="D7" s="141">
        <v>39092</v>
      </c>
      <c r="E7" s="142">
        <v>2.7183102460584418E-2</v>
      </c>
      <c r="F7" s="142">
        <v>6.7781431250966806E-2</v>
      </c>
      <c r="G7" s="142">
        <v>0.14880831658496763</v>
      </c>
      <c r="H7" s="142">
        <v>0.14092486163794971</v>
      </c>
      <c r="I7" s="142">
        <v>-0.19003244251155316</v>
      </c>
      <c r="J7" s="143">
        <v>-1.4959045322098685E-2</v>
      </c>
    </row>
    <row r="8" spans="1:10" s="20" customFormat="1" collapsed="1" x14ac:dyDescent="0.3">
      <c r="A8" s="21">
        <v>5</v>
      </c>
      <c r="B8" s="140" t="s">
        <v>38</v>
      </c>
      <c r="C8" s="141">
        <v>39413</v>
      </c>
      <c r="D8" s="141">
        <v>39589</v>
      </c>
      <c r="E8" s="142">
        <v>6.4242446277396059E-3</v>
      </c>
      <c r="F8" s="142">
        <v>1.0644082183622006E-2</v>
      </c>
      <c r="G8" s="142">
        <v>4.5280853917316621E-2</v>
      </c>
      <c r="H8" s="142">
        <v>0.12126948331515286</v>
      </c>
      <c r="I8" s="142">
        <v>3.4973067568890039</v>
      </c>
      <c r="J8" s="143">
        <v>0.12650115218084435</v>
      </c>
    </row>
    <row r="9" spans="1:10" s="20" customFormat="1" collapsed="1" x14ac:dyDescent="0.3">
      <c r="A9" s="21">
        <v>6</v>
      </c>
      <c r="B9" s="140" t="s">
        <v>50</v>
      </c>
      <c r="C9" s="141">
        <v>39429</v>
      </c>
      <c r="D9" s="141">
        <v>39618</v>
      </c>
      <c r="E9" s="142">
        <v>1.8101064602011885E-2</v>
      </c>
      <c r="F9" s="142">
        <v>2.7557610528343268E-2</v>
      </c>
      <c r="G9" s="142">
        <v>3.3304513893762433E-2</v>
      </c>
      <c r="H9" s="142">
        <v>-1.3540267667324191E-2</v>
      </c>
      <c r="I9" s="142">
        <v>0.1211815006295669</v>
      </c>
      <c r="J9" s="143">
        <v>9.1613721927108482E-3</v>
      </c>
    </row>
    <row r="10" spans="1:10" s="20" customFormat="1" collapsed="1" x14ac:dyDescent="0.3">
      <c r="A10" s="21">
        <v>7</v>
      </c>
      <c r="B10" s="140" t="s">
        <v>51</v>
      </c>
      <c r="C10" s="141">
        <v>39560</v>
      </c>
      <c r="D10" s="141">
        <v>39770</v>
      </c>
      <c r="E10" s="142">
        <v>2.0243131047454899E-2</v>
      </c>
      <c r="F10" s="142">
        <v>6.5503623738710548E-2</v>
      </c>
      <c r="G10" s="142">
        <v>0.23365557809469872</v>
      </c>
      <c r="H10" s="142">
        <v>0.15853966501210759</v>
      </c>
      <c r="I10" s="142">
        <v>0.20809143865834057</v>
      </c>
      <c r="J10" s="143">
        <v>1.5711908741860237E-2</v>
      </c>
    </row>
    <row r="11" spans="1:10" s="20" customFormat="1" collapsed="1" x14ac:dyDescent="0.3">
      <c r="A11" s="21">
        <v>8</v>
      </c>
      <c r="B11" s="140" t="s">
        <v>42</v>
      </c>
      <c r="C11" s="141">
        <v>39884</v>
      </c>
      <c r="D11" s="141">
        <v>40001</v>
      </c>
      <c r="E11" s="142">
        <v>1.3326549484810934E-2</v>
      </c>
      <c r="F11" s="142">
        <v>9.5014823897018763E-2</v>
      </c>
      <c r="G11" s="142">
        <v>0.14684387701089552</v>
      </c>
      <c r="H11" s="142">
        <v>0.1699904565505761</v>
      </c>
      <c r="I11" s="142">
        <v>0.36642202528179357</v>
      </c>
      <c r="J11" s="143">
        <v>2.7535922064103824E-2</v>
      </c>
    </row>
    <row r="12" spans="1:10" s="20" customFormat="1" collapsed="1" x14ac:dyDescent="0.3">
      <c r="A12" s="21">
        <v>9</v>
      </c>
      <c r="B12" s="140" t="s">
        <v>48</v>
      </c>
      <c r="C12" s="141">
        <v>40031</v>
      </c>
      <c r="D12" s="141">
        <v>40129</v>
      </c>
      <c r="E12" s="142">
        <v>4.9586509176478444E-2</v>
      </c>
      <c r="F12" s="142">
        <v>0.11124523446166412</v>
      </c>
      <c r="G12" s="142">
        <v>9.0014562749095139E-2</v>
      </c>
      <c r="H12" s="142" t="s">
        <v>110</v>
      </c>
      <c r="I12" s="142">
        <v>-0.38609091677417562</v>
      </c>
      <c r="J12" s="143">
        <v>-4.2843330981658378E-2</v>
      </c>
    </row>
    <row r="13" spans="1:10" s="20" customFormat="1" collapsed="1" x14ac:dyDescent="0.3">
      <c r="A13" s="21">
        <v>10</v>
      </c>
      <c r="B13" s="140" t="s">
        <v>41</v>
      </c>
      <c r="C13" s="141">
        <v>40253</v>
      </c>
      <c r="D13" s="141">
        <v>40366</v>
      </c>
      <c r="E13" s="142">
        <v>9.2572474298953322E-2</v>
      </c>
      <c r="F13" s="142">
        <v>0.23097622477763236</v>
      </c>
      <c r="G13" s="142">
        <v>0.24203102001486543</v>
      </c>
      <c r="H13" s="142">
        <v>0.18273444739809785</v>
      </c>
      <c r="I13" s="142">
        <v>0.68118681278508819</v>
      </c>
      <c r="J13" s="143">
        <v>5.0754506517252773E-2</v>
      </c>
    </row>
    <row r="14" spans="1:10" s="20" customFormat="1" x14ac:dyDescent="0.3">
      <c r="A14" s="21">
        <v>11</v>
      </c>
      <c r="B14" s="140" t="s">
        <v>43</v>
      </c>
      <c r="C14" s="141">
        <v>40226</v>
      </c>
      <c r="D14" s="141">
        <v>40430</v>
      </c>
      <c r="E14" s="142">
        <v>5.2382739515990373E-3</v>
      </c>
      <c r="F14" s="142">
        <v>1.0820263498767302E-2</v>
      </c>
      <c r="G14" s="142">
        <v>4.683815207171782E-2</v>
      </c>
      <c r="H14" s="142">
        <v>0.11421255750821535</v>
      </c>
      <c r="I14" s="142">
        <v>2.8277658200636582</v>
      </c>
      <c r="J14" s="143">
        <v>0.13893503572831989</v>
      </c>
    </row>
    <row r="15" spans="1:10" s="20" customFormat="1" collapsed="1" x14ac:dyDescent="0.3">
      <c r="A15" s="21">
        <v>12</v>
      </c>
      <c r="B15" s="140" t="s">
        <v>49</v>
      </c>
      <c r="C15" s="141">
        <v>40427</v>
      </c>
      <c r="D15" s="141">
        <v>40543</v>
      </c>
      <c r="E15" s="142">
        <v>3.6045319874880022E-3</v>
      </c>
      <c r="F15" s="142">
        <v>9.5749637748561156E-3</v>
      </c>
      <c r="G15" s="142">
        <v>5.742826867591555E-2</v>
      </c>
      <c r="H15" s="142">
        <v>0.15742017305316747</v>
      </c>
      <c r="I15" s="142">
        <v>2.747046994535344</v>
      </c>
      <c r="J15" s="143">
        <v>0.14109499417978122</v>
      </c>
    </row>
    <row r="16" spans="1:10" s="20" customFormat="1" collapsed="1" x14ac:dyDescent="0.3">
      <c r="A16" s="21">
        <v>13</v>
      </c>
      <c r="B16" s="140" t="s">
        <v>46</v>
      </c>
      <c r="C16" s="141">
        <v>40444</v>
      </c>
      <c r="D16" s="141">
        <v>40638</v>
      </c>
      <c r="E16" s="142">
        <v>-1.368164748902112E-3</v>
      </c>
      <c r="F16" s="142">
        <v>4.9406154789144452E-4</v>
      </c>
      <c r="G16" s="142">
        <v>3.817323150132923E-2</v>
      </c>
      <c r="H16" s="142">
        <v>0.11443421655017527</v>
      </c>
      <c r="I16" s="142">
        <v>0.4004364974937491</v>
      </c>
      <c r="J16" s="143">
        <v>3.5152984625809403E-2</v>
      </c>
    </row>
    <row r="17" spans="1:11" s="20" customFormat="1" collapsed="1" x14ac:dyDescent="0.3">
      <c r="A17" s="21">
        <v>14</v>
      </c>
      <c r="B17" s="140" t="s">
        <v>39</v>
      </c>
      <c r="C17" s="141">
        <v>40427</v>
      </c>
      <c r="D17" s="141">
        <v>40708</v>
      </c>
      <c r="E17" s="142">
        <v>5.4653804188509181E-3</v>
      </c>
      <c r="F17" s="142">
        <v>1.1155912248111521E-2</v>
      </c>
      <c r="G17" s="142">
        <v>6.7318637322247188E-2</v>
      </c>
      <c r="H17" s="142">
        <v>0.18898501691564418</v>
      </c>
      <c r="I17" s="142">
        <v>3.3234856174865532</v>
      </c>
      <c r="J17" s="143">
        <v>0.16556508650707813</v>
      </c>
    </row>
    <row r="18" spans="1:11" s="20" customFormat="1" collapsed="1" x14ac:dyDescent="0.3">
      <c r="A18" s="21">
        <v>15</v>
      </c>
      <c r="B18" s="140" t="s">
        <v>44</v>
      </c>
      <c r="C18" s="141">
        <v>41026</v>
      </c>
      <c r="D18" s="141">
        <v>41242</v>
      </c>
      <c r="E18" s="142">
        <v>3.1678390164946446E-2</v>
      </c>
      <c r="F18" s="142">
        <v>4.6726118077212497E-2</v>
      </c>
      <c r="G18" s="142">
        <v>8.6388612488810024E-2</v>
      </c>
      <c r="H18" s="142">
        <v>0.26168468619582086</v>
      </c>
      <c r="I18" s="142">
        <v>1.9437239776444617</v>
      </c>
      <c r="J18" s="143">
        <v>0.14271392768095192</v>
      </c>
    </row>
    <row r="19" spans="1:11" s="20" customFormat="1" ht="14.6" thickBot="1" x14ac:dyDescent="0.35">
      <c r="A19" s="139"/>
      <c r="B19" s="144" t="s">
        <v>83</v>
      </c>
      <c r="C19" s="145" t="s">
        <v>6</v>
      </c>
      <c r="D19" s="145" t="s">
        <v>6</v>
      </c>
      <c r="E19" s="146">
        <f>AVERAGE(E4:E18)</f>
        <v>2.1009393344806736E-2</v>
      </c>
      <c r="F19" s="146">
        <f>AVERAGE(F4:F18)</f>
        <v>5.2908601940674135E-2</v>
      </c>
      <c r="G19" s="146">
        <f>AVERAGE(G4:G18)</f>
        <v>9.3266715779477261E-2</v>
      </c>
      <c r="H19" s="146">
        <f>AVERAGE(H4:H18)</f>
        <v>0.12838813502581573</v>
      </c>
      <c r="I19" s="145" t="s">
        <v>6</v>
      </c>
      <c r="J19" s="146">
        <f>AVERAGE(J4:J18)</f>
        <v>7.5215119933183833E-2</v>
      </c>
      <c r="K19" s="147"/>
    </row>
    <row r="20" spans="1:11" s="20" customFormat="1" x14ac:dyDescent="0.3">
      <c r="A20" s="172" t="s">
        <v>84</v>
      </c>
      <c r="B20" s="172"/>
      <c r="C20" s="172"/>
      <c r="D20" s="172"/>
      <c r="E20" s="172"/>
      <c r="F20" s="172"/>
      <c r="G20" s="172"/>
      <c r="H20" s="172"/>
      <c r="I20" s="172"/>
      <c r="J20" s="172"/>
      <c r="K20" s="191"/>
    </row>
    <row r="21" spans="1:11" s="20" customFormat="1" collapsed="1" x14ac:dyDescent="0.3"/>
    <row r="22" spans="1:11" s="20" customFormat="1" collapsed="1" x14ac:dyDescent="0.3"/>
    <row r="23" spans="1:11" s="20" customFormat="1" collapsed="1" x14ac:dyDescent="0.3"/>
    <row r="24" spans="1:11" s="20" customFormat="1" collapsed="1" x14ac:dyDescent="0.3"/>
    <row r="25" spans="1:11" s="20" customFormat="1" collapsed="1" x14ac:dyDescent="0.3"/>
    <row r="26" spans="1:11" s="20" customFormat="1" collapsed="1" x14ac:dyDescent="0.3"/>
    <row r="27" spans="1:11" s="20" customFormat="1" collapsed="1" x14ac:dyDescent="0.3"/>
    <row r="28" spans="1:11" s="20" customFormat="1" collapsed="1" x14ac:dyDescent="0.3"/>
    <row r="29" spans="1:11" s="20" customFormat="1" collapsed="1" x14ac:dyDescent="0.3"/>
    <row r="30" spans="1:11" s="20" customFormat="1" x14ac:dyDescent="0.3"/>
    <row r="31" spans="1:11" s="20" customFormat="1" x14ac:dyDescent="0.3"/>
    <row r="32" spans="1:11" s="28" customFormat="1" x14ac:dyDescent="0.3">
      <c r="C32" s="29"/>
      <c r="D32" s="29"/>
      <c r="E32" s="30"/>
      <c r="F32" s="30"/>
      <c r="G32" s="30"/>
      <c r="H32" s="30"/>
    </row>
    <row r="33" spans="3:8" s="28" customFormat="1" x14ac:dyDescent="0.3">
      <c r="C33" s="29"/>
      <c r="D33" s="29"/>
      <c r="E33" s="30"/>
      <c r="F33" s="30"/>
      <c r="G33" s="30"/>
      <c r="H33" s="30"/>
    </row>
    <row r="34" spans="3:8" s="28" customFormat="1" x14ac:dyDescent="0.3">
      <c r="C34" s="29"/>
      <c r="D34" s="29"/>
      <c r="E34" s="30"/>
      <c r="F34" s="30"/>
      <c r="G34" s="30"/>
      <c r="H34" s="30"/>
    </row>
    <row r="35" spans="3:8" s="28" customFormat="1" x14ac:dyDescent="0.3">
      <c r="C35" s="29"/>
      <c r="D35" s="29"/>
      <c r="E35" s="30"/>
      <c r="F35" s="30"/>
      <c r="G35" s="30"/>
      <c r="H35" s="30"/>
    </row>
    <row r="36" spans="3:8" s="28" customFormat="1" x14ac:dyDescent="0.3">
      <c r="C36" s="29"/>
      <c r="D36" s="29"/>
      <c r="E36" s="30"/>
      <c r="F36" s="30"/>
      <c r="G36" s="30"/>
      <c r="H36" s="30"/>
    </row>
    <row r="37" spans="3:8" s="28" customFormat="1" x14ac:dyDescent="0.3">
      <c r="C37" s="29"/>
      <c r="D37" s="29"/>
      <c r="E37" s="30"/>
      <c r="F37" s="30"/>
      <c r="G37" s="30"/>
      <c r="H37" s="30"/>
    </row>
    <row r="38" spans="3:8" s="28" customFormat="1" x14ac:dyDescent="0.3">
      <c r="C38" s="29"/>
      <c r="D38" s="29"/>
      <c r="E38" s="30"/>
      <c r="F38" s="30"/>
      <c r="G38" s="30"/>
      <c r="H38" s="30"/>
    </row>
    <row r="39" spans="3:8" s="28" customFormat="1" x14ac:dyDescent="0.3">
      <c r="C39" s="29"/>
      <c r="D39" s="29"/>
      <c r="E39" s="30"/>
      <c r="F39" s="30"/>
      <c r="G39" s="30"/>
      <c r="H39" s="30"/>
    </row>
    <row r="40" spans="3:8" s="28" customFormat="1" x14ac:dyDescent="0.3">
      <c r="C40" s="29"/>
      <c r="D40" s="29"/>
      <c r="E40" s="30"/>
      <c r="F40" s="30"/>
      <c r="G40" s="30"/>
      <c r="H40" s="30"/>
    </row>
    <row r="41" spans="3:8" s="28" customFormat="1" x14ac:dyDescent="0.3">
      <c r="C41" s="29"/>
      <c r="D41" s="29"/>
      <c r="E41" s="30"/>
      <c r="F41" s="30"/>
      <c r="G41" s="30"/>
      <c r="H41" s="30"/>
    </row>
    <row r="42" spans="3:8" s="28" customFormat="1" x14ac:dyDescent="0.3">
      <c r="C42" s="29"/>
      <c r="D42" s="29"/>
      <c r="E42" s="30"/>
      <c r="F42" s="30"/>
      <c r="G42" s="30"/>
      <c r="H42" s="30"/>
    </row>
    <row r="43" spans="3:8" s="28" customFormat="1" x14ac:dyDescent="0.3">
      <c r="C43" s="29"/>
      <c r="D43" s="29"/>
      <c r="E43" s="30"/>
      <c r="F43" s="30"/>
      <c r="G43" s="30"/>
      <c r="H43" s="30"/>
    </row>
    <row r="44" spans="3:8" s="28" customFormat="1" x14ac:dyDescent="0.3">
      <c r="C44" s="29"/>
      <c r="D44" s="29"/>
      <c r="E44" s="30"/>
      <c r="F44" s="30"/>
      <c r="G44" s="30"/>
      <c r="H44" s="30"/>
    </row>
    <row r="45" spans="3:8" s="28" customFormat="1" x14ac:dyDescent="0.3">
      <c r="C45" s="29"/>
      <c r="D45" s="29"/>
      <c r="E45" s="30"/>
      <c r="F45" s="30"/>
      <c r="G45" s="30"/>
      <c r="H45" s="30"/>
    </row>
    <row r="46" spans="3:8" s="28" customFormat="1" x14ac:dyDescent="0.3">
      <c r="C46" s="29"/>
      <c r="D46" s="29"/>
      <c r="E46" s="30"/>
      <c r="F46" s="30"/>
      <c r="G46" s="30"/>
      <c r="H46" s="30"/>
    </row>
    <row r="47" spans="3:8" s="28" customFormat="1" x14ac:dyDescent="0.3">
      <c r="C47" s="29"/>
      <c r="D47" s="29"/>
      <c r="E47" s="30"/>
      <c r="F47" s="30"/>
      <c r="G47" s="30"/>
      <c r="H47" s="30"/>
    </row>
    <row r="48" spans="3:8" s="28" customFormat="1" x14ac:dyDescent="0.3">
      <c r="C48" s="29"/>
      <c r="D48" s="29"/>
      <c r="E48" s="30"/>
      <c r="F48" s="30"/>
      <c r="G48" s="30"/>
      <c r="H48" s="30"/>
    </row>
    <row r="49" spans="3:8" s="28" customFormat="1" x14ac:dyDescent="0.3">
      <c r="C49" s="29"/>
      <c r="D49" s="29"/>
      <c r="E49" s="30"/>
      <c r="F49" s="30"/>
      <c r="G49" s="30"/>
      <c r="H49" s="30"/>
    </row>
    <row r="50" spans="3:8" s="28" customFormat="1" x14ac:dyDescent="0.3">
      <c r="C50" s="29"/>
      <c r="D50" s="29"/>
      <c r="E50" s="30"/>
      <c r="F50" s="30"/>
      <c r="G50" s="30"/>
      <c r="H50" s="30"/>
    </row>
    <row r="51" spans="3:8" s="28" customFormat="1" x14ac:dyDescent="0.3">
      <c r="C51" s="29"/>
      <c r="D51" s="29"/>
      <c r="E51" s="30"/>
      <c r="F51" s="30"/>
      <c r="G51" s="30"/>
      <c r="H51" s="30"/>
    </row>
  </sheetData>
  <mergeCells count="4">
    <mergeCell ref="A1:I1"/>
    <mergeCell ref="A2:A3"/>
    <mergeCell ref="E2:J2"/>
    <mergeCell ref="A20:K20"/>
  </mergeCells>
  <phoneticPr fontId="12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H68"/>
  <sheetViews>
    <sheetView zoomScale="60" zoomScaleNormal="60" workbookViewId="0">
      <selection activeCell="C79" sqref="C79"/>
    </sheetView>
  </sheetViews>
  <sheetFormatPr defaultColWidth="9.15234375" defaultRowHeight="14.15" x14ac:dyDescent="0.3"/>
  <cols>
    <col min="1" max="1" width="3.84375" style="28" customWidth="1"/>
    <col min="2" max="2" width="64.3828125" style="28" bestFit="1" customWidth="1"/>
    <col min="3" max="3" width="24.69140625" style="28" customWidth="1"/>
    <col min="4" max="4" width="24.69140625" style="39" customWidth="1"/>
    <col min="5" max="7" width="24.69140625" style="28" customWidth="1"/>
    <col min="8" max="16384" width="9.15234375" style="28"/>
  </cols>
  <sheetData>
    <row r="1" spans="1:8" ht="15.9" thickBot="1" x14ac:dyDescent="0.35">
      <c r="A1" s="168" t="s">
        <v>85</v>
      </c>
      <c r="B1" s="168"/>
      <c r="C1" s="168"/>
      <c r="D1" s="168"/>
      <c r="E1" s="168"/>
      <c r="F1" s="168"/>
      <c r="G1" s="168"/>
    </row>
    <row r="2" spans="1:8" ht="14.6" customHeight="1" thickBot="1" x14ac:dyDescent="0.35">
      <c r="A2" s="193" t="s">
        <v>86</v>
      </c>
      <c r="B2" s="86"/>
      <c r="C2" s="194" t="s">
        <v>87</v>
      </c>
      <c r="D2" s="195"/>
      <c r="E2" s="194" t="s">
        <v>88</v>
      </c>
      <c r="F2" s="195"/>
      <c r="G2" s="87"/>
    </row>
    <row r="3" spans="1:8" ht="42.9" thickBot="1" x14ac:dyDescent="0.35">
      <c r="A3" s="196"/>
      <c r="B3" s="197" t="s">
        <v>74</v>
      </c>
      <c r="C3" s="101" t="s">
        <v>89</v>
      </c>
      <c r="D3" s="101" t="s">
        <v>90</v>
      </c>
      <c r="E3" s="101" t="s">
        <v>91</v>
      </c>
      <c r="F3" s="101" t="s">
        <v>90</v>
      </c>
      <c r="G3" s="18" t="s">
        <v>92</v>
      </c>
    </row>
    <row r="4" spans="1:8" ht="15" customHeight="1" x14ac:dyDescent="0.3">
      <c r="A4" s="21">
        <v>1</v>
      </c>
      <c r="B4" s="35" t="s">
        <v>38</v>
      </c>
      <c r="C4" s="36">
        <v>1507.7049499999994</v>
      </c>
      <c r="D4" s="92">
        <v>5.7823460548833229E-2</v>
      </c>
      <c r="E4" s="37">
        <v>298</v>
      </c>
      <c r="F4" s="92">
        <v>5.1071122536418163E-2</v>
      </c>
      <c r="G4" s="38">
        <v>1333.7089297145562</v>
      </c>
      <c r="H4" s="49"/>
    </row>
    <row r="5" spans="1:8" ht="14.25" customHeight="1" x14ac:dyDescent="0.3">
      <c r="A5" s="21">
        <v>2</v>
      </c>
      <c r="B5" s="35" t="s">
        <v>44</v>
      </c>
      <c r="C5" s="36">
        <v>502.41103000000027</v>
      </c>
      <c r="D5" s="92">
        <v>0.13163766002542795</v>
      </c>
      <c r="E5" s="37">
        <v>1296</v>
      </c>
      <c r="F5" s="92">
        <v>9.6889952153110054E-2</v>
      </c>
      <c r="G5" s="38">
        <v>378.51193655608375</v>
      </c>
      <c r="H5" s="49"/>
    </row>
    <row r="6" spans="1:8" x14ac:dyDescent="0.3">
      <c r="A6" s="21">
        <v>3</v>
      </c>
      <c r="B6" s="35" t="s">
        <v>37</v>
      </c>
      <c r="C6" s="36">
        <v>281.22506000000237</v>
      </c>
      <c r="D6" s="92">
        <v>9.1812045395578985E-3</v>
      </c>
      <c r="E6" s="37">
        <v>0</v>
      </c>
      <c r="F6" s="92">
        <v>0</v>
      </c>
      <c r="G6" s="38">
        <v>6.4304340366971857E-4</v>
      </c>
    </row>
    <row r="7" spans="1:8" x14ac:dyDescent="0.3">
      <c r="A7" s="21">
        <v>4</v>
      </c>
      <c r="B7" s="35" t="s">
        <v>41</v>
      </c>
      <c r="C7" s="36">
        <v>576.67570000000023</v>
      </c>
      <c r="D7" s="92">
        <v>9.2572474298971488E-2</v>
      </c>
      <c r="E7" s="37">
        <v>0</v>
      </c>
      <c r="F7" s="92">
        <v>0</v>
      </c>
      <c r="G7" s="38">
        <v>0</v>
      </c>
    </row>
    <row r="8" spans="1:8" x14ac:dyDescent="0.3">
      <c r="A8" s="21">
        <v>5</v>
      </c>
      <c r="B8" s="35" t="s">
        <v>48</v>
      </c>
      <c r="C8" s="36">
        <v>65.202610000000092</v>
      </c>
      <c r="D8" s="92">
        <v>4.9586509176483259E-2</v>
      </c>
      <c r="E8" s="37">
        <v>0</v>
      </c>
      <c r="F8" s="92">
        <v>0</v>
      </c>
      <c r="G8" s="38">
        <v>0</v>
      </c>
    </row>
    <row r="9" spans="1:8" x14ac:dyDescent="0.3">
      <c r="A9" s="21">
        <v>6</v>
      </c>
      <c r="B9" s="35" t="s">
        <v>47</v>
      </c>
      <c r="C9" s="36">
        <v>42.092780000000033</v>
      </c>
      <c r="D9" s="92">
        <v>2.7387049399337074E-2</v>
      </c>
      <c r="E9" s="37">
        <v>0</v>
      </c>
      <c r="F9" s="92">
        <v>0</v>
      </c>
      <c r="G9" s="38">
        <v>0</v>
      </c>
    </row>
    <row r="10" spans="1:8" x14ac:dyDescent="0.3">
      <c r="A10" s="21">
        <v>7</v>
      </c>
      <c r="B10" s="35" t="s">
        <v>43</v>
      </c>
      <c r="C10" s="36">
        <v>25.052679999999704</v>
      </c>
      <c r="D10" s="92">
        <v>5.2382739516109791E-3</v>
      </c>
      <c r="E10" s="37">
        <v>0</v>
      </c>
      <c r="F10" s="92">
        <v>0</v>
      </c>
      <c r="G10" s="38">
        <v>0</v>
      </c>
      <c r="H10" s="49"/>
    </row>
    <row r="11" spans="1:8" x14ac:dyDescent="0.3">
      <c r="A11" s="21">
        <v>8</v>
      </c>
      <c r="B11" s="35" t="s">
        <v>45</v>
      </c>
      <c r="C11" s="36">
        <v>24.365799999999815</v>
      </c>
      <c r="D11" s="92">
        <v>6.51715876121629E-3</v>
      </c>
      <c r="E11" s="37">
        <v>0</v>
      </c>
      <c r="F11" s="92">
        <v>0</v>
      </c>
      <c r="G11" s="38">
        <v>0</v>
      </c>
    </row>
    <row r="12" spans="1:8" x14ac:dyDescent="0.3">
      <c r="A12" s="21">
        <v>9</v>
      </c>
      <c r="B12" s="35" t="s">
        <v>51</v>
      </c>
      <c r="C12" s="36">
        <v>19.010859999999987</v>
      </c>
      <c r="D12" s="92">
        <v>2.024313104754815E-2</v>
      </c>
      <c r="E12" s="37">
        <v>0</v>
      </c>
      <c r="F12" s="92">
        <v>0</v>
      </c>
      <c r="G12" s="38">
        <v>0</v>
      </c>
    </row>
    <row r="13" spans="1:8" x14ac:dyDescent="0.3">
      <c r="A13" s="21">
        <v>10</v>
      </c>
      <c r="B13" s="35" t="s">
        <v>50</v>
      </c>
      <c r="C13" s="36">
        <v>18.996870000000111</v>
      </c>
      <c r="D13" s="92">
        <v>1.8101064601995398E-2</v>
      </c>
      <c r="E13" s="37">
        <v>0</v>
      </c>
      <c r="F13" s="92">
        <v>0</v>
      </c>
      <c r="G13" s="38">
        <v>0</v>
      </c>
    </row>
    <row r="14" spans="1:8" x14ac:dyDescent="0.3">
      <c r="A14" s="21">
        <v>11</v>
      </c>
      <c r="B14" s="35" t="s">
        <v>49</v>
      </c>
      <c r="C14" s="36">
        <v>4.9255700000000644</v>
      </c>
      <c r="D14" s="92">
        <v>3.604531987463465E-3</v>
      </c>
      <c r="E14" s="37">
        <v>0</v>
      </c>
      <c r="F14" s="92">
        <v>0</v>
      </c>
      <c r="G14" s="38">
        <v>0</v>
      </c>
    </row>
    <row r="15" spans="1:8" x14ac:dyDescent="0.3">
      <c r="A15" s="21">
        <v>12</v>
      </c>
      <c r="B15" s="35" t="s">
        <v>46</v>
      </c>
      <c r="C15" s="36">
        <v>-3.062169999999925</v>
      </c>
      <c r="D15" s="92">
        <v>-1.368164748916221E-3</v>
      </c>
      <c r="E15" s="37">
        <v>0</v>
      </c>
      <c r="F15" s="92">
        <v>0</v>
      </c>
      <c r="G15" s="38">
        <v>0</v>
      </c>
    </row>
    <row r="16" spans="1:8" x14ac:dyDescent="0.3">
      <c r="A16" s="21">
        <v>13</v>
      </c>
      <c r="B16" s="35" t="s">
        <v>42</v>
      </c>
      <c r="C16" s="36">
        <v>62.696690000000402</v>
      </c>
      <c r="D16" s="92">
        <v>1.2769929573033013E-2</v>
      </c>
      <c r="E16" s="37">
        <v>-2</v>
      </c>
      <c r="F16" s="92">
        <v>-5.4929964295523208E-4</v>
      </c>
      <c r="G16" s="38">
        <v>-2.6997338972810434</v>
      </c>
    </row>
    <row r="17" spans="1:8" x14ac:dyDescent="0.3">
      <c r="A17" s="21">
        <v>14</v>
      </c>
      <c r="B17" s="35" t="s">
        <v>40</v>
      </c>
      <c r="C17" s="36">
        <v>167.28547999999952</v>
      </c>
      <c r="D17" s="92">
        <v>2.5228657266063187E-2</v>
      </c>
      <c r="E17" s="37">
        <v>-16</v>
      </c>
      <c r="F17" s="92">
        <v>-1.902723272684029E-3</v>
      </c>
      <c r="G17" s="38">
        <v>-16.62075662351026</v>
      </c>
    </row>
    <row r="18" spans="1:8" x14ac:dyDescent="0.3">
      <c r="A18" s="21">
        <v>15</v>
      </c>
      <c r="B18" s="35" t="s">
        <v>39</v>
      </c>
      <c r="C18" s="36">
        <v>-64.492690000000408</v>
      </c>
      <c r="D18" s="92">
        <v>-8.0853659479756153E-3</v>
      </c>
      <c r="E18" s="37">
        <v>-25</v>
      </c>
      <c r="F18" s="92">
        <v>-1.3477088948787063E-2</v>
      </c>
      <c r="G18" s="38">
        <v>-107.75769716981142</v>
      </c>
    </row>
    <row r="19" spans="1:8" ht="14.6" thickBot="1" x14ac:dyDescent="0.35">
      <c r="A19" s="85"/>
      <c r="B19" s="88" t="s">
        <v>52</v>
      </c>
      <c r="C19" s="89">
        <v>3230.0912200000012</v>
      </c>
      <c r="D19" s="93">
        <v>3.1288929679050871E-2</v>
      </c>
      <c r="E19" s="90">
        <v>1551</v>
      </c>
      <c r="F19" s="93">
        <v>3.7255506236514094E-4</v>
      </c>
      <c r="G19" s="91">
        <v>1585.1433216234409</v>
      </c>
      <c r="H19" s="49"/>
    </row>
    <row r="20" spans="1:8" x14ac:dyDescent="0.3">
      <c r="B20" s="159"/>
      <c r="C20" s="126"/>
      <c r="D20" s="160"/>
      <c r="E20" s="161"/>
      <c r="F20" s="160"/>
      <c r="G20" s="126"/>
      <c r="H20" s="49"/>
    </row>
    <row r="21" spans="1:8" x14ac:dyDescent="0.3">
      <c r="B21" s="159"/>
      <c r="C21" s="126"/>
      <c r="D21" s="160"/>
      <c r="E21" s="161"/>
      <c r="F21" s="160"/>
      <c r="G21" s="126"/>
      <c r="H21" s="49"/>
    </row>
    <row r="22" spans="1:8" x14ac:dyDescent="0.3">
      <c r="B22" s="159"/>
      <c r="C22" s="126"/>
      <c r="D22" s="160"/>
      <c r="E22" s="161"/>
      <c r="F22" s="160"/>
      <c r="G22" s="126"/>
      <c r="H22" s="49"/>
    </row>
    <row r="23" spans="1:8" x14ac:dyDescent="0.3">
      <c r="B23" s="63"/>
      <c r="C23" s="64"/>
      <c r="D23" s="65"/>
      <c r="E23" s="66"/>
      <c r="F23" s="65"/>
      <c r="G23" s="64"/>
      <c r="H23" s="49"/>
    </row>
    <row r="42" spans="2:5" x14ac:dyDescent="0.3">
      <c r="B42" s="55"/>
      <c r="C42" s="56"/>
      <c r="D42" s="57"/>
      <c r="E42" s="58"/>
    </row>
    <row r="43" spans="2:5" x14ac:dyDescent="0.3">
      <c r="B43" s="55"/>
      <c r="C43" s="56"/>
      <c r="D43" s="57"/>
      <c r="E43" s="58"/>
    </row>
    <row r="44" spans="2:5" x14ac:dyDescent="0.3">
      <c r="B44" s="55"/>
      <c r="C44" s="56"/>
      <c r="D44" s="57"/>
      <c r="E44" s="58"/>
    </row>
    <row r="45" spans="2:5" x14ac:dyDescent="0.3">
      <c r="B45" s="55"/>
      <c r="C45" s="56"/>
      <c r="D45" s="57"/>
      <c r="E45" s="58"/>
    </row>
    <row r="46" spans="2:5" x14ac:dyDescent="0.3">
      <c r="B46" s="55"/>
      <c r="C46" s="56"/>
      <c r="D46" s="57"/>
      <c r="E46" s="58"/>
    </row>
    <row r="47" spans="2:5" x14ac:dyDescent="0.3">
      <c r="B47" s="55"/>
      <c r="C47" s="56"/>
      <c r="D47" s="57"/>
      <c r="E47" s="58"/>
    </row>
    <row r="48" spans="2:5" ht="14.6" thickBot="1" x14ac:dyDescent="0.35">
      <c r="B48" s="76"/>
      <c r="C48" s="76"/>
      <c r="D48" s="76"/>
      <c r="E48" s="76"/>
    </row>
    <row r="51" spans="2:6" ht="14.25" customHeight="1" x14ac:dyDescent="0.3"/>
    <row r="52" spans="2:6" x14ac:dyDescent="0.3">
      <c r="F52" s="49"/>
    </row>
    <row r="54" spans="2:6" x14ac:dyDescent="0.3">
      <c r="F54"/>
    </row>
    <row r="55" spans="2:6" x14ac:dyDescent="0.3">
      <c r="F55"/>
    </row>
    <row r="56" spans="2:6" ht="28.75" thickBot="1" x14ac:dyDescent="0.35">
      <c r="B56" s="163" t="s">
        <v>74</v>
      </c>
      <c r="C56" s="101" t="s">
        <v>93</v>
      </c>
      <c r="D56" s="101" t="s">
        <v>94</v>
      </c>
      <c r="E56" s="34" t="s">
        <v>95</v>
      </c>
      <c r="F56"/>
    </row>
    <row r="57" spans="2:6" x14ac:dyDescent="0.3">
      <c r="B57" s="35" t="str">
        <f t="shared" ref="B57:D61" si="0">B4</f>
        <v>OTP Klasychnyi</v>
      </c>
      <c r="C57" s="36">
        <f t="shared" si="0"/>
        <v>1507.7049499999994</v>
      </c>
      <c r="D57" s="92">
        <f t="shared" si="0"/>
        <v>5.7823460548833229E-2</v>
      </c>
      <c r="E57" s="38">
        <f>G4</f>
        <v>1333.7089297145562</v>
      </c>
    </row>
    <row r="58" spans="2:6" x14ac:dyDescent="0.3">
      <c r="B58" s="35" t="str">
        <f t="shared" si="0"/>
        <v>KINTO-Kaznacheiskyi</v>
      </c>
      <c r="C58" s="36">
        <f t="shared" si="0"/>
        <v>502.41103000000027</v>
      </c>
      <c r="D58" s="92">
        <f t="shared" si="0"/>
        <v>0.13163766002542795</v>
      </c>
      <c r="E58" s="38">
        <f>G5</f>
        <v>378.51193655608375</v>
      </c>
    </row>
    <row r="59" spans="2:6" x14ac:dyDescent="0.3">
      <c r="B59" s="35" t="str">
        <f t="shared" si="0"/>
        <v>КІNТО-Klasychnyi</v>
      </c>
      <c r="C59" s="36">
        <f t="shared" si="0"/>
        <v>281.22506000000237</v>
      </c>
      <c r="D59" s="92">
        <f t="shared" si="0"/>
        <v>9.1812045395578985E-3</v>
      </c>
      <c r="E59" s="38">
        <f>G6</f>
        <v>6.4304340366971857E-4</v>
      </c>
    </row>
    <row r="60" spans="2:6" x14ac:dyDescent="0.3">
      <c r="B60" s="35" t="str">
        <f t="shared" si="0"/>
        <v>OTP Fond Aktsii</v>
      </c>
      <c r="C60" s="36">
        <f t="shared" si="0"/>
        <v>576.67570000000023</v>
      </c>
      <c r="D60" s="92">
        <f t="shared" si="0"/>
        <v>9.2572474298971488E-2</v>
      </c>
      <c r="E60" s="38">
        <f>G7</f>
        <v>0</v>
      </c>
    </row>
    <row r="61" spans="2:6" x14ac:dyDescent="0.3">
      <c r="B61" s="118" t="str">
        <f t="shared" si="0"/>
        <v>Argentum</v>
      </c>
      <c r="C61" s="119">
        <f t="shared" si="0"/>
        <v>65.202610000000092</v>
      </c>
      <c r="D61" s="120">
        <f t="shared" si="0"/>
        <v>4.9586509176483259E-2</v>
      </c>
      <c r="E61" s="121">
        <f>G8</f>
        <v>0</v>
      </c>
    </row>
    <row r="62" spans="2:6" x14ac:dyDescent="0.3">
      <c r="B62" s="114" t="str">
        <f t="shared" ref="B62:D65" si="1">B14</f>
        <v>UNIVER.UA/Taras Shevchenko: Fond Zaoshchadzhen</v>
      </c>
      <c r="C62" s="115">
        <f t="shared" si="1"/>
        <v>4.9255700000000644</v>
      </c>
      <c r="D62" s="116">
        <f t="shared" si="1"/>
        <v>3.604531987463465E-3</v>
      </c>
      <c r="E62" s="117">
        <f>G14</f>
        <v>0</v>
      </c>
    </row>
    <row r="63" spans="2:6" x14ac:dyDescent="0.3">
      <c r="B63" s="114" t="str">
        <f t="shared" si="1"/>
        <v>VSI</v>
      </c>
      <c r="C63" s="115">
        <f t="shared" si="1"/>
        <v>-3.062169999999925</v>
      </c>
      <c r="D63" s="116">
        <f t="shared" si="1"/>
        <v>-1.368164748916221E-3</v>
      </c>
      <c r="E63" s="117">
        <f>G15</f>
        <v>0</v>
      </c>
    </row>
    <row r="64" spans="2:6" x14ac:dyDescent="0.3">
      <c r="B64" s="114" t="str">
        <f t="shared" si="1"/>
        <v>КІNTO-Ekviti</v>
      </c>
      <c r="C64" s="115">
        <f t="shared" si="1"/>
        <v>62.696690000000402</v>
      </c>
      <c r="D64" s="116">
        <f t="shared" si="1"/>
        <v>1.2769929573033013E-2</v>
      </c>
      <c r="E64" s="117">
        <f>G16</f>
        <v>-2.6997338972810434</v>
      </c>
    </row>
    <row r="65" spans="2:5" x14ac:dyDescent="0.3">
      <c r="B65" s="114" t="str">
        <f t="shared" si="1"/>
        <v>UNIVER.UA/Iaroslav Mudryi: Fond Aktsii</v>
      </c>
      <c r="C65" s="115">
        <f t="shared" si="1"/>
        <v>167.28547999999952</v>
      </c>
      <c r="D65" s="116">
        <f t="shared" si="1"/>
        <v>2.5228657266063187E-2</v>
      </c>
      <c r="E65" s="117">
        <f>G17</f>
        <v>-16.62075662351026</v>
      </c>
    </row>
    <row r="66" spans="2:5" x14ac:dyDescent="0.3">
      <c r="B66" s="114" t="str">
        <f>B18</f>
        <v>UNIVER.UA/Myhailo Hrushevskyi: Fond Derzhavnykh Paperiv</v>
      </c>
      <c r="C66" s="115">
        <f>C18</f>
        <v>-64.492690000000408</v>
      </c>
      <c r="D66" s="116">
        <f>D18</f>
        <v>-8.0853659479756153E-3</v>
      </c>
      <c r="E66" s="117">
        <f>G18</f>
        <v>-107.75769716981142</v>
      </c>
    </row>
    <row r="67" spans="2:5" x14ac:dyDescent="0.3">
      <c r="B67" s="127" t="s">
        <v>53</v>
      </c>
      <c r="C67" s="128">
        <f>C19-SUM(C57:C66)</f>
        <v>129.51898999999958</v>
      </c>
      <c r="D67" s="129"/>
      <c r="E67" s="128">
        <f>G19-SUM(E57:E66)</f>
        <v>0</v>
      </c>
    </row>
    <row r="68" spans="2:5" x14ac:dyDescent="0.3">
      <c r="B68" s="125" t="s">
        <v>52</v>
      </c>
      <c r="C68" s="126">
        <f>SUM(C57:C67)</f>
        <v>3230.0912200000012</v>
      </c>
      <c r="D68" s="126"/>
      <c r="E68" s="126">
        <f>SUM(E57:E67)</f>
        <v>1585.1433216234409</v>
      </c>
    </row>
  </sheetData>
  <mergeCells count="4">
    <mergeCell ref="A1:G1"/>
    <mergeCell ref="C2:D2"/>
    <mergeCell ref="E2:F2"/>
    <mergeCell ref="A2:A3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C105"/>
  <sheetViews>
    <sheetView zoomScale="60" zoomScaleNormal="60" workbookViewId="0">
      <selection activeCell="K68" sqref="K68"/>
    </sheetView>
  </sheetViews>
  <sheetFormatPr defaultRowHeight="12.45" x14ac:dyDescent="0.3"/>
  <cols>
    <col min="1" max="1" width="64.3828125" bestFit="1" customWidth="1"/>
    <col min="2" max="2" width="12.69140625" customWidth="1"/>
    <col min="3" max="3" width="2.69140625" customWidth="1"/>
  </cols>
  <sheetData>
    <row r="1" spans="1:3" ht="14.6" thickBot="1" x14ac:dyDescent="0.35">
      <c r="A1" s="61" t="s">
        <v>74</v>
      </c>
      <c r="B1" s="62" t="s">
        <v>96</v>
      </c>
      <c r="C1" s="10"/>
    </row>
    <row r="2" spans="1:3" ht="14.15" x14ac:dyDescent="0.3">
      <c r="A2" s="130" t="s">
        <v>46</v>
      </c>
      <c r="B2" s="135">
        <v>-1.368164748902112E-3</v>
      </c>
      <c r="C2" s="10"/>
    </row>
    <row r="3" spans="1:3" ht="14.15" x14ac:dyDescent="0.3">
      <c r="A3" s="130" t="s">
        <v>49</v>
      </c>
      <c r="B3" s="136">
        <v>3.6045319874880022E-3</v>
      </c>
      <c r="C3" s="10"/>
    </row>
    <row r="4" spans="1:3" ht="14.15" x14ac:dyDescent="0.3">
      <c r="A4" s="131" t="s">
        <v>43</v>
      </c>
      <c r="B4" s="137">
        <v>5.2382739515990373E-3</v>
      </c>
      <c r="C4" s="10"/>
    </row>
    <row r="5" spans="1:3" ht="14.15" x14ac:dyDescent="0.3">
      <c r="A5" s="130" t="s">
        <v>39</v>
      </c>
      <c r="B5" s="136">
        <v>5.4653804188509181E-3</v>
      </c>
      <c r="C5" s="10"/>
    </row>
    <row r="6" spans="1:3" ht="14.15" x14ac:dyDescent="0.3">
      <c r="A6" s="130" t="s">
        <v>38</v>
      </c>
      <c r="B6" s="136">
        <v>6.4242446277396059E-3</v>
      </c>
      <c r="C6" s="10"/>
    </row>
    <row r="7" spans="1:3" ht="14.15" x14ac:dyDescent="0.3">
      <c r="A7" s="130" t="s">
        <v>45</v>
      </c>
      <c r="B7" s="136">
        <v>6.5171587612329329E-3</v>
      </c>
      <c r="C7" s="10"/>
    </row>
    <row r="8" spans="1:3" ht="14.15" x14ac:dyDescent="0.3">
      <c r="A8" s="130" t="s">
        <v>37</v>
      </c>
      <c r="B8" s="136">
        <v>9.1812045395631703E-3</v>
      </c>
      <c r="C8" s="10"/>
    </row>
    <row r="9" spans="1:3" ht="14.15" x14ac:dyDescent="0.3">
      <c r="A9" s="130" t="s">
        <v>42</v>
      </c>
      <c r="B9" s="136">
        <v>1.3326549484810934E-2</v>
      </c>
      <c r="C9" s="10"/>
    </row>
    <row r="10" spans="1:3" ht="14.15" x14ac:dyDescent="0.3">
      <c r="A10" s="130" t="s">
        <v>50</v>
      </c>
      <c r="B10" s="136">
        <v>1.8101064602011885E-2</v>
      </c>
      <c r="C10" s="10"/>
    </row>
    <row r="11" spans="1:3" ht="14.15" x14ac:dyDescent="0.3">
      <c r="A11" s="130" t="s">
        <v>51</v>
      </c>
      <c r="B11" s="136">
        <v>2.0243131047454899E-2</v>
      </c>
      <c r="C11" s="10"/>
    </row>
    <row r="12" spans="1:3" ht="14.15" x14ac:dyDescent="0.3">
      <c r="A12" s="130" t="s">
        <v>40</v>
      </c>
      <c r="B12" s="136">
        <v>2.7183102460584418E-2</v>
      </c>
      <c r="C12" s="10"/>
    </row>
    <row r="13" spans="1:3" ht="14.15" x14ac:dyDescent="0.3">
      <c r="A13" s="130" t="s">
        <v>47</v>
      </c>
      <c r="B13" s="136">
        <v>2.7387049399289154E-2</v>
      </c>
      <c r="C13" s="10"/>
    </row>
    <row r="14" spans="1:3" ht="14.15" x14ac:dyDescent="0.3">
      <c r="A14" s="130" t="s">
        <v>44</v>
      </c>
      <c r="B14" s="136">
        <v>3.1678390164946446E-2</v>
      </c>
      <c r="C14" s="10"/>
    </row>
    <row r="15" spans="1:3" ht="14.15" x14ac:dyDescent="0.3">
      <c r="A15" s="130" t="s">
        <v>48</v>
      </c>
      <c r="B15" s="136">
        <v>4.9586509176478444E-2</v>
      </c>
      <c r="C15" s="10"/>
    </row>
    <row r="16" spans="1:3" ht="14.15" x14ac:dyDescent="0.3">
      <c r="A16" s="131" t="s">
        <v>41</v>
      </c>
      <c r="B16" s="137">
        <v>9.2572474298953322E-2</v>
      </c>
      <c r="C16" s="10"/>
    </row>
    <row r="17" spans="1:3" ht="14.15" x14ac:dyDescent="0.3">
      <c r="A17" s="198" t="s">
        <v>97</v>
      </c>
      <c r="B17" s="135">
        <v>2.1009393344806736E-2</v>
      </c>
      <c r="C17" s="10"/>
    </row>
    <row r="18" spans="1:3" ht="14.15" x14ac:dyDescent="0.3">
      <c r="A18" s="198" t="s">
        <v>15</v>
      </c>
      <c r="B18" s="135">
        <v>8.5237606286952872E-2</v>
      </c>
      <c r="C18" s="10"/>
    </row>
    <row r="19" spans="1:3" ht="14.15" x14ac:dyDescent="0.3">
      <c r="A19" s="198" t="s">
        <v>14</v>
      </c>
      <c r="B19" s="135">
        <v>-1.5332492660532382E-2</v>
      </c>
      <c r="C19" s="53"/>
    </row>
    <row r="20" spans="1:3" ht="14.15" x14ac:dyDescent="0.3">
      <c r="A20" s="198" t="s">
        <v>98</v>
      </c>
      <c r="B20" s="135">
        <v>2.1009860911280986E-2</v>
      </c>
      <c r="C20" s="9"/>
    </row>
    <row r="21" spans="1:3" ht="14.15" x14ac:dyDescent="0.3">
      <c r="A21" s="198" t="s">
        <v>99</v>
      </c>
      <c r="B21" s="135">
        <v>-5.6605247122795133E-3</v>
      </c>
      <c r="C21" s="72"/>
    </row>
    <row r="22" spans="1:3" ht="14.15" x14ac:dyDescent="0.3">
      <c r="A22" s="198" t="s">
        <v>100</v>
      </c>
      <c r="B22" s="135">
        <v>6.9863013698630147E-3</v>
      </c>
      <c r="C22" s="10"/>
    </row>
    <row r="23" spans="1:3" ht="14.6" thickBot="1" x14ac:dyDescent="0.35">
      <c r="A23" s="199" t="s">
        <v>101</v>
      </c>
      <c r="B23" s="138">
        <v>4.1571610282998828E-2</v>
      </c>
      <c r="C23" s="10"/>
    </row>
    <row r="24" spans="1:3" x14ac:dyDescent="0.3">
      <c r="B24" s="10"/>
      <c r="C24" s="10"/>
    </row>
    <row r="25" spans="1:3" x14ac:dyDescent="0.3">
      <c r="C25" s="10"/>
    </row>
    <row r="26" spans="1:3" x14ac:dyDescent="0.3">
      <c r="B26" s="10"/>
      <c r="C26" s="10"/>
    </row>
    <row r="27" spans="1:3" x14ac:dyDescent="0.3">
      <c r="C27" s="10"/>
    </row>
    <row r="28" spans="1:3" x14ac:dyDescent="0.3">
      <c r="B28" s="10"/>
    </row>
    <row r="29" spans="1:3" x14ac:dyDescent="0.3">
      <c r="B29" s="10"/>
    </row>
    <row r="30" spans="1:3" x14ac:dyDescent="0.3">
      <c r="B30" s="10"/>
    </row>
    <row r="31" spans="1:3" x14ac:dyDescent="0.3">
      <c r="B31" s="10"/>
    </row>
    <row r="32" spans="1:3" x14ac:dyDescent="0.3">
      <c r="B32" s="10"/>
    </row>
    <row r="33" spans="2:2" x14ac:dyDescent="0.3">
      <c r="B33" s="10"/>
    </row>
    <row r="34" spans="2:2" x14ac:dyDescent="0.3">
      <c r="B34" s="10"/>
    </row>
    <row r="35" spans="2:2" x14ac:dyDescent="0.3">
      <c r="B35" s="10"/>
    </row>
    <row r="36" spans="2:2" x14ac:dyDescent="0.3">
      <c r="B36" s="10"/>
    </row>
    <row r="37" spans="2:2" x14ac:dyDescent="0.3">
      <c r="B37" s="10"/>
    </row>
    <row r="38" spans="2:2" x14ac:dyDescent="0.3">
      <c r="B38" s="10"/>
    </row>
    <row r="39" spans="2:2" x14ac:dyDescent="0.3">
      <c r="B39" s="10"/>
    </row>
    <row r="40" spans="2:2" x14ac:dyDescent="0.3">
      <c r="B40" s="10"/>
    </row>
    <row r="41" spans="2:2" x14ac:dyDescent="0.3">
      <c r="B41" s="10"/>
    </row>
    <row r="42" spans="2:2" x14ac:dyDescent="0.3">
      <c r="B42" s="10"/>
    </row>
    <row r="43" spans="2:2" x14ac:dyDescent="0.3">
      <c r="B43" s="10"/>
    </row>
    <row r="44" spans="2:2" x14ac:dyDescent="0.3">
      <c r="B44" s="10"/>
    </row>
    <row r="45" spans="2:2" x14ac:dyDescent="0.3">
      <c r="B45" s="10"/>
    </row>
    <row r="46" spans="2:2" x14ac:dyDescent="0.3">
      <c r="B46" s="10"/>
    </row>
    <row r="47" spans="2:2" x14ac:dyDescent="0.3">
      <c r="B47" s="10"/>
    </row>
    <row r="48" spans="2:2" x14ac:dyDescent="0.3">
      <c r="B48" s="10"/>
    </row>
    <row r="49" spans="2:2" x14ac:dyDescent="0.3">
      <c r="B49" s="10"/>
    </row>
    <row r="50" spans="2:2" x14ac:dyDescent="0.3">
      <c r="B50" s="10"/>
    </row>
    <row r="51" spans="2:2" x14ac:dyDescent="0.3">
      <c r="B51" s="10"/>
    </row>
    <row r="52" spans="2:2" x14ac:dyDescent="0.3">
      <c r="B52" s="10"/>
    </row>
    <row r="53" spans="2:2" x14ac:dyDescent="0.3">
      <c r="B53" s="10"/>
    </row>
    <row r="54" spans="2:2" x14ac:dyDescent="0.3">
      <c r="B54" s="10"/>
    </row>
    <row r="55" spans="2:2" x14ac:dyDescent="0.3">
      <c r="B55" s="10"/>
    </row>
    <row r="56" spans="2:2" x14ac:dyDescent="0.3">
      <c r="B56" s="10"/>
    </row>
    <row r="57" spans="2:2" x14ac:dyDescent="0.3">
      <c r="B57" s="10"/>
    </row>
    <row r="58" spans="2:2" x14ac:dyDescent="0.3">
      <c r="B58" s="10"/>
    </row>
    <row r="59" spans="2:2" x14ac:dyDescent="0.3">
      <c r="B59" s="10"/>
    </row>
    <row r="60" spans="2:2" x14ac:dyDescent="0.3">
      <c r="B60" s="10"/>
    </row>
    <row r="61" spans="2:2" x14ac:dyDescent="0.3">
      <c r="B61" s="10"/>
    </row>
    <row r="62" spans="2:2" x14ac:dyDescent="0.3">
      <c r="B62" s="10"/>
    </row>
    <row r="63" spans="2:2" x14ac:dyDescent="0.3">
      <c r="B63" s="10"/>
    </row>
    <row r="64" spans="2:2" x14ac:dyDescent="0.3">
      <c r="B64" s="10"/>
    </row>
    <row r="65" spans="2:2" x14ac:dyDescent="0.3">
      <c r="B65" s="10"/>
    </row>
    <row r="66" spans="2:2" x14ac:dyDescent="0.3">
      <c r="B66" s="10"/>
    </row>
    <row r="67" spans="2:2" x14ac:dyDescent="0.3">
      <c r="B67" s="10"/>
    </row>
    <row r="68" spans="2:2" x14ac:dyDescent="0.3">
      <c r="B68" s="10"/>
    </row>
    <row r="69" spans="2:2" x14ac:dyDescent="0.3">
      <c r="B69" s="10"/>
    </row>
    <row r="70" spans="2:2" x14ac:dyDescent="0.3">
      <c r="B70" s="10"/>
    </row>
    <row r="71" spans="2:2" x14ac:dyDescent="0.3">
      <c r="B71" s="10"/>
    </row>
    <row r="72" spans="2:2" x14ac:dyDescent="0.3">
      <c r="B72" s="10"/>
    </row>
    <row r="73" spans="2:2" x14ac:dyDescent="0.3">
      <c r="B73" s="10"/>
    </row>
    <row r="74" spans="2:2" x14ac:dyDescent="0.3">
      <c r="B74" s="10"/>
    </row>
    <row r="75" spans="2:2" x14ac:dyDescent="0.3">
      <c r="B75" s="10"/>
    </row>
    <row r="76" spans="2:2" x14ac:dyDescent="0.3">
      <c r="B76" s="10"/>
    </row>
    <row r="77" spans="2:2" x14ac:dyDescent="0.3">
      <c r="B77" s="10"/>
    </row>
    <row r="78" spans="2:2" x14ac:dyDescent="0.3">
      <c r="B78" s="10"/>
    </row>
    <row r="79" spans="2:2" x14ac:dyDescent="0.3">
      <c r="B79" s="10"/>
    </row>
    <row r="80" spans="2:2" x14ac:dyDescent="0.3">
      <c r="B80" s="10"/>
    </row>
    <row r="81" spans="2:2" x14ac:dyDescent="0.3">
      <c r="B81" s="10"/>
    </row>
    <row r="82" spans="2:2" x14ac:dyDescent="0.3">
      <c r="B82" s="10"/>
    </row>
    <row r="83" spans="2:2" x14ac:dyDescent="0.3">
      <c r="B83" s="10"/>
    </row>
    <row r="84" spans="2:2" x14ac:dyDescent="0.3">
      <c r="B84" s="10"/>
    </row>
    <row r="85" spans="2:2" x14ac:dyDescent="0.3">
      <c r="B85" s="10"/>
    </row>
    <row r="86" spans="2:2" x14ac:dyDescent="0.3">
      <c r="B86" s="10"/>
    </row>
    <row r="87" spans="2:2" x14ac:dyDescent="0.3">
      <c r="B87" s="10"/>
    </row>
    <row r="88" spans="2:2" x14ac:dyDescent="0.3">
      <c r="B88" s="10"/>
    </row>
    <row r="89" spans="2:2" x14ac:dyDescent="0.3">
      <c r="B89" s="10"/>
    </row>
    <row r="90" spans="2:2" x14ac:dyDescent="0.3">
      <c r="B90" s="10"/>
    </row>
    <row r="91" spans="2:2" x14ac:dyDescent="0.3">
      <c r="B91" s="10"/>
    </row>
    <row r="92" spans="2:2" x14ac:dyDescent="0.3">
      <c r="B92" s="10"/>
    </row>
    <row r="93" spans="2:2" x14ac:dyDescent="0.3">
      <c r="B93" s="10"/>
    </row>
    <row r="94" spans="2:2" x14ac:dyDescent="0.3">
      <c r="B94" s="10"/>
    </row>
    <row r="95" spans="2:2" x14ac:dyDescent="0.3">
      <c r="B95" s="10"/>
    </row>
    <row r="96" spans="2:2" x14ac:dyDescent="0.3">
      <c r="B96" s="10"/>
    </row>
    <row r="97" spans="2:2" x14ac:dyDescent="0.3">
      <c r="B97" s="10"/>
    </row>
    <row r="98" spans="2:2" x14ac:dyDescent="0.3">
      <c r="B98" s="10"/>
    </row>
    <row r="99" spans="2:2" x14ac:dyDescent="0.3">
      <c r="B99" s="10"/>
    </row>
    <row r="100" spans="2:2" x14ac:dyDescent="0.3">
      <c r="B100" s="10"/>
    </row>
    <row r="101" spans="2:2" x14ac:dyDescent="0.3">
      <c r="B101" s="10"/>
    </row>
    <row r="102" spans="2:2" x14ac:dyDescent="0.3">
      <c r="B102" s="10"/>
    </row>
    <row r="103" spans="2:2" x14ac:dyDescent="0.3">
      <c r="B103" s="10"/>
    </row>
    <row r="104" spans="2:2" x14ac:dyDescent="0.3">
      <c r="B104" s="10"/>
    </row>
    <row r="105" spans="2:2" x14ac:dyDescent="0.3">
      <c r="B105" s="10"/>
    </row>
  </sheetData>
  <autoFilter ref="A1:B1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  <pageSetUpPr fitToPage="1"/>
  </sheetPr>
  <dimension ref="A1:M5"/>
  <sheetViews>
    <sheetView zoomScale="60" zoomScaleNormal="60" workbookViewId="0">
      <selection activeCell="G14" sqref="G14:G15"/>
    </sheetView>
  </sheetViews>
  <sheetFormatPr defaultColWidth="9.15234375" defaultRowHeight="14.15" x14ac:dyDescent="0.3"/>
  <cols>
    <col min="1" max="1" width="4.69140625" style="30" customWidth="1"/>
    <col min="2" max="2" width="48.84375" style="28" bestFit="1" customWidth="1"/>
    <col min="3" max="4" width="12.69140625" style="30" customWidth="1"/>
    <col min="5" max="5" width="16.69140625" style="39" customWidth="1"/>
    <col min="6" max="6" width="14.69140625" style="42" customWidth="1"/>
    <col min="7" max="7" width="14.69140625" style="39" customWidth="1"/>
    <col min="8" max="8" width="12.69140625" style="42" customWidth="1"/>
    <col min="9" max="9" width="47.84375" style="28" bestFit="1" customWidth="1"/>
    <col min="10" max="10" width="34.69140625" style="28" customWidth="1"/>
    <col min="11" max="20" width="4.69140625" style="28" customWidth="1"/>
    <col min="21" max="16384" width="9.15234375" style="28"/>
  </cols>
  <sheetData>
    <row r="1" spans="1:13" s="40" customFormat="1" ht="15.9" thickBot="1" x14ac:dyDescent="0.35">
      <c r="A1" s="164" t="s">
        <v>102</v>
      </c>
      <c r="B1" s="164"/>
      <c r="C1" s="164"/>
      <c r="D1" s="164"/>
      <c r="E1" s="164"/>
      <c r="F1" s="164"/>
      <c r="G1" s="164"/>
      <c r="H1" s="164"/>
      <c r="I1" s="164"/>
      <c r="J1" s="164"/>
      <c r="K1" s="13"/>
      <c r="L1" s="14"/>
      <c r="M1" s="14"/>
    </row>
    <row r="2" spans="1:13" ht="28.75" thickBot="1" x14ac:dyDescent="0.35">
      <c r="A2" s="15" t="s">
        <v>86</v>
      </c>
      <c r="B2" s="15" t="s">
        <v>74</v>
      </c>
      <c r="C2" s="41" t="s">
        <v>103</v>
      </c>
      <c r="D2" s="41" t="s">
        <v>104</v>
      </c>
      <c r="E2" s="41" t="s">
        <v>57</v>
      </c>
      <c r="F2" s="41" t="s">
        <v>58</v>
      </c>
      <c r="G2" s="41" t="s">
        <v>59</v>
      </c>
      <c r="H2" s="41" t="s">
        <v>60</v>
      </c>
      <c r="I2" s="17" t="s">
        <v>61</v>
      </c>
      <c r="J2" s="18" t="s">
        <v>62</v>
      </c>
    </row>
    <row r="3" spans="1:13" x14ac:dyDescent="0.3">
      <c r="A3" s="21">
        <v>1</v>
      </c>
      <c r="B3" s="185" t="s">
        <v>105</v>
      </c>
      <c r="C3" s="200" t="s">
        <v>107</v>
      </c>
      <c r="D3" s="201" t="s">
        <v>108</v>
      </c>
      <c r="E3" s="80">
        <v>1623426.47</v>
      </c>
      <c r="F3" s="81">
        <v>673</v>
      </c>
      <c r="G3" s="80">
        <v>2412.2235809806834</v>
      </c>
      <c r="H3" s="48">
        <v>1000</v>
      </c>
      <c r="I3" s="188" t="s">
        <v>70</v>
      </c>
      <c r="J3" s="82" t="s">
        <v>10</v>
      </c>
    </row>
    <row r="4" spans="1:13" x14ac:dyDescent="0.3">
      <c r="A4" s="21">
        <v>2</v>
      </c>
      <c r="B4" s="185" t="s">
        <v>106</v>
      </c>
      <c r="C4" s="200" t="s">
        <v>107</v>
      </c>
      <c r="D4" s="201" t="s">
        <v>109</v>
      </c>
      <c r="E4" s="80">
        <v>843577.93030000001</v>
      </c>
      <c r="F4" s="81">
        <v>1982</v>
      </c>
      <c r="G4" s="80">
        <v>425.61954101917257</v>
      </c>
      <c r="H4" s="48">
        <v>1000</v>
      </c>
      <c r="I4" s="188" t="s">
        <v>69</v>
      </c>
      <c r="J4" s="82" t="s">
        <v>3</v>
      </c>
    </row>
    <row r="5" spans="1:13" ht="14.6" thickBot="1" x14ac:dyDescent="0.35">
      <c r="A5" s="165" t="s">
        <v>52</v>
      </c>
      <c r="B5" s="166"/>
      <c r="C5" s="105" t="s">
        <v>6</v>
      </c>
      <c r="D5" s="105" t="s">
        <v>6</v>
      </c>
      <c r="E5" s="94">
        <f>SUM(E3:E4)</f>
        <v>2467004.4002999999</v>
      </c>
      <c r="F5" s="95">
        <f>SUM(F3:F4)</f>
        <v>2655</v>
      </c>
      <c r="G5" s="105" t="s">
        <v>6</v>
      </c>
      <c r="H5" s="105" t="s">
        <v>6</v>
      </c>
      <c r="I5" s="105" t="s">
        <v>6</v>
      </c>
      <c r="J5" s="105" t="s">
        <v>6</v>
      </c>
    </row>
  </sheetData>
  <mergeCells count="2">
    <mergeCell ref="A1:J1"/>
    <mergeCell ref="A5:B5"/>
  </mergeCells>
  <phoneticPr fontId="12" type="noConversion"/>
  <pageMargins left="0.75" right="0.75" top="1" bottom="1" header="0.5" footer="0.5"/>
  <pageSetup paperSize="9" scale="60" orientation="landscape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K27"/>
  <sheetViews>
    <sheetView zoomScale="60" zoomScaleNormal="60" workbookViewId="0">
      <selection activeCell="A7" sqref="A7:K7"/>
    </sheetView>
  </sheetViews>
  <sheetFormatPr defaultColWidth="9.15234375" defaultRowHeight="14.15" x14ac:dyDescent="0.35"/>
  <cols>
    <col min="1" max="1" width="4.53515625" style="5" customWidth="1"/>
    <col min="2" max="2" width="48.84375" style="5" bestFit="1" customWidth="1"/>
    <col min="3" max="4" width="14.69140625" style="43" customWidth="1"/>
    <col min="5" max="8" width="12.69140625" style="5" customWidth="1"/>
    <col min="9" max="9" width="16.15234375" style="5" bestFit="1" customWidth="1"/>
    <col min="10" max="10" width="18.3046875" style="5" customWidth="1"/>
    <col min="11" max="16384" width="9.15234375" style="5"/>
  </cols>
  <sheetData>
    <row r="1" spans="1:11" s="11" customFormat="1" ht="15.9" thickBot="1" x14ac:dyDescent="0.4">
      <c r="A1" s="202" t="s">
        <v>111</v>
      </c>
      <c r="B1" s="202"/>
      <c r="C1" s="202"/>
      <c r="D1" s="202"/>
      <c r="E1" s="202"/>
      <c r="F1" s="202"/>
      <c r="G1" s="202"/>
      <c r="H1" s="202"/>
      <c r="I1" s="202"/>
      <c r="J1" s="202"/>
    </row>
    <row r="2" spans="1:11" customFormat="1" ht="15.75" customHeight="1" thickBot="1" x14ac:dyDescent="0.35">
      <c r="A2" s="169" t="s">
        <v>55</v>
      </c>
      <c r="B2" s="98"/>
      <c r="C2" s="99"/>
      <c r="D2" s="100"/>
      <c r="E2" s="171" t="s">
        <v>73</v>
      </c>
      <c r="F2" s="171"/>
      <c r="G2" s="171"/>
      <c r="H2" s="171"/>
      <c r="I2" s="171"/>
      <c r="J2" s="171"/>
    </row>
    <row r="3" spans="1:11" customFormat="1" ht="42.9" thickBot="1" x14ac:dyDescent="0.35">
      <c r="A3" s="170"/>
      <c r="B3" s="203" t="s">
        <v>74</v>
      </c>
      <c r="C3" s="26" t="s">
        <v>0</v>
      </c>
      <c r="D3" s="26" t="s">
        <v>1</v>
      </c>
      <c r="E3" s="17" t="s">
        <v>77</v>
      </c>
      <c r="F3" s="17" t="s">
        <v>78</v>
      </c>
      <c r="G3" s="17" t="s">
        <v>79</v>
      </c>
      <c r="H3" s="17" t="s">
        <v>80</v>
      </c>
      <c r="I3" s="18" t="s">
        <v>81</v>
      </c>
      <c r="J3" s="190" t="s">
        <v>82</v>
      </c>
    </row>
    <row r="4" spans="1:11" customFormat="1" collapsed="1" x14ac:dyDescent="0.3">
      <c r="A4" s="21">
        <v>1</v>
      </c>
      <c r="B4" s="185" t="s">
        <v>106</v>
      </c>
      <c r="C4" s="102">
        <v>39048</v>
      </c>
      <c r="D4" s="102">
        <v>39140</v>
      </c>
      <c r="E4" s="96">
        <v>3.1405959364976255E-2</v>
      </c>
      <c r="F4" s="96">
        <v>5.2486081810295238E-2</v>
      </c>
      <c r="G4" s="96" t="s">
        <v>2</v>
      </c>
      <c r="H4" s="96">
        <v>-0.10372758864808385</v>
      </c>
      <c r="I4" s="96">
        <v>-0.57438045898080836</v>
      </c>
      <c r="J4" s="103">
        <v>-5.9803724765790323E-2</v>
      </c>
    </row>
    <row r="5" spans="1:11" customFormat="1" x14ac:dyDescent="0.3">
      <c r="A5" s="21">
        <v>2</v>
      </c>
      <c r="B5" s="179" t="s">
        <v>105</v>
      </c>
      <c r="C5" s="102">
        <v>39100</v>
      </c>
      <c r="D5" s="102">
        <v>39268</v>
      </c>
      <c r="E5" s="96">
        <v>1.3260773201209108E-2</v>
      </c>
      <c r="F5" s="96">
        <v>4.016590221111338E-2</v>
      </c>
      <c r="G5" s="96">
        <v>0.11377440498079339</v>
      </c>
      <c r="H5" s="96">
        <v>0.1384528449439355</v>
      </c>
      <c r="I5" s="96">
        <v>1.4122235809806738</v>
      </c>
      <c r="J5" s="103">
        <v>6.7393005155601093E-2</v>
      </c>
    </row>
    <row r="6" spans="1:11" ht="14.6" thickBot="1" x14ac:dyDescent="0.4">
      <c r="A6" s="139"/>
      <c r="B6" s="144" t="s">
        <v>83</v>
      </c>
      <c r="C6" s="145" t="s">
        <v>6</v>
      </c>
      <c r="D6" s="145" t="s">
        <v>6</v>
      </c>
      <c r="E6" s="146">
        <f>AVERAGE(E4:E5)</f>
        <v>2.2333366283092682E-2</v>
      </c>
      <c r="F6" s="146">
        <f>AVERAGE(F4:F5)</f>
        <v>4.6325992010704309E-2</v>
      </c>
      <c r="G6" s="146">
        <f>AVERAGE(G4:G5)</f>
        <v>0.11377440498079339</v>
      </c>
      <c r="H6" s="146">
        <f>AVERAGE(H4:H5)</f>
        <v>1.7362628147925829E-2</v>
      </c>
      <c r="I6" s="145" t="s">
        <v>6</v>
      </c>
      <c r="J6" s="146">
        <f>AVERAGE(J4:J5)</f>
        <v>3.7946401949053854E-3</v>
      </c>
    </row>
    <row r="7" spans="1:11" x14ac:dyDescent="0.35">
      <c r="A7" s="204" t="s">
        <v>112</v>
      </c>
      <c r="B7" s="204"/>
      <c r="C7" s="204"/>
      <c r="D7" s="204"/>
      <c r="E7" s="204"/>
      <c r="F7" s="204"/>
      <c r="G7" s="204"/>
      <c r="H7" s="204"/>
      <c r="I7" s="204"/>
      <c r="J7" s="204"/>
      <c r="K7" s="204"/>
    </row>
    <row r="8" spans="1:11" x14ac:dyDescent="0.35">
      <c r="B8" s="28"/>
      <c r="C8" s="29"/>
      <c r="D8" s="29"/>
      <c r="E8" s="28"/>
      <c r="F8" s="28"/>
      <c r="G8" s="28"/>
      <c r="H8" s="28"/>
      <c r="I8" s="28"/>
    </row>
    <row r="9" spans="1:11" x14ac:dyDescent="0.35">
      <c r="B9" s="28"/>
      <c r="C9" s="29"/>
      <c r="D9" s="29"/>
      <c r="E9" s="28"/>
      <c r="F9" s="28"/>
      <c r="G9" s="28"/>
      <c r="H9" s="28"/>
      <c r="I9" s="28"/>
    </row>
    <row r="10" spans="1:11" x14ac:dyDescent="0.35">
      <c r="B10" s="28"/>
      <c r="C10" s="29"/>
      <c r="D10" s="29"/>
      <c r="E10" s="111"/>
      <c r="F10" s="28"/>
      <c r="G10" s="28"/>
      <c r="H10" s="28"/>
      <c r="I10" s="28"/>
    </row>
    <row r="11" spans="1:11" x14ac:dyDescent="0.35">
      <c r="B11" s="28"/>
      <c r="C11" s="29"/>
      <c r="D11" s="29"/>
      <c r="E11" s="28"/>
      <c r="F11" s="28"/>
      <c r="G11" s="28"/>
      <c r="H11" s="28"/>
      <c r="I11" s="28"/>
    </row>
    <row r="12" spans="1:11" x14ac:dyDescent="0.35">
      <c r="B12" s="28"/>
      <c r="C12" s="29"/>
      <c r="D12" s="29"/>
      <c r="E12" s="28"/>
      <c r="F12" s="28"/>
      <c r="G12" s="28"/>
      <c r="H12" s="28"/>
      <c r="I12" s="28"/>
    </row>
    <row r="13" spans="1:11" x14ac:dyDescent="0.35">
      <c r="B13" s="28"/>
      <c r="C13" s="29"/>
      <c r="D13" s="29"/>
      <c r="E13" s="28"/>
      <c r="F13" s="28"/>
      <c r="G13" s="28"/>
      <c r="H13" s="28"/>
      <c r="I13" s="28"/>
    </row>
    <row r="14" spans="1:11" x14ac:dyDescent="0.35">
      <c r="B14" s="28"/>
      <c r="C14" s="29"/>
      <c r="D14" s="29"/>
      <c r="E14" s="28"/>
      <c r="F14" s="28"/>
      <c r="G14" s="28"/>
      <c r="H14" s="28"/>
      <c r="I14" s="28"/>
    </row>
    <row r="15" spans="1:11" x14ac:dyDescent="0.35">
      <c r="B15" s="28"/>
      <c r="C15" s="29"/>
      <c r="D15" s="29"/>
      <c r="E15" s="28"/>
      <c r="F15" s="28"/>
      <c r="G15" s="28"/>
      <c r="H15" s="28"/>
      <c r="I15" s="28"/>
    </row>
    <row r="16" spans="1:11" x14ac:dyDescent="0.35">
      <c r="B16" s="28"/>
      <c r="C16" s="29"/>
      <c r="D16" s="29"/>
      <c r="E16" s="28"/>
      <c r="F16" s="28"/>
      <c r="G16" s="28"/>
      <c r="H16" s="28"/>
      <c r="I16" s="28"/>
    </row>
    <row r="20" spans="3:3" x14ac:dyDescent="0.35">
      <c r="C20" s="5"/>
    </row>
    <row r="21" spans="3:3" x14ac:dyDescent="0.35">
      <c r="C21" s="5"/>
    </row>
    <row r="22" spans="3:3" x14ac:dyDescent="0.35">
      <c r="C22" s="5"/>
    </row>
    <row r="23" spans="3:3" x14ac:dyDescent="0.35">
      <c r="C23" s="5"/>
    </row>
    <row r="24" spans="3:3" x14ac:dyDescent="0.35">
      <c r="C24" s="5"/>
    </row>
    <row r="25" spans="3:3" x14ac:dyDescent="0.35">
      <c r="C25" s="5"/>
    </row>
    <row r="26" spans="3:3" x14ac:dyDescent="0.35">
      <c r="C26" s="5"/>
    </row>
    <row r="27" spans="3:3" x14ac:dyDescent="0.35">
      <c r="C27" s="5"/>
    </row>
  </sheetData>
  <mergeCells count="4">
    <mergeCell ref="A2:A3"/>
    <mergeCell ref="A1:J1"/>
    <mergeCell ref="E2:J2"/>
    <mergeCell ref="A7:K7"/>
  </mergeCells>
  <phoneticPr fontId="12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I42"/>
  <sheetViews>
    <sheetView zoomScale="60" zoomScaleNormal="60" workbookViewId="0">
      <selection activeCell="G79" sqref="G79"/>
    </sheetView>
  </sheetViews>
  <sheetFormatPr defaultColWidth="9.15234375" defaultRowHeight="14.15" x14ac:dyDescent="0.3"/>
  <cols>
    <col min="1" max="1" width="4.15234375" style="22" customWidth="1"/>
    <col min="2" max="2" width="50.69140625" style="22" customWidth="1"/>
    <col min="3" max="3" width="24.69140625" style="22" customWidth="1"/>
    <col min="4" max="4" width="24.69140625" style="23" customWidth="1"/>
    <col min="5" max="7" width="24.69140625" style="22" customWidth="1"/>
    <col min="8" max="16384" width="9.15234375" style="22"/>
  </cols>
  <sheetData>
    <row r="1" spans="1:7" s="30" customFormat="1" ht="15.9" thickBot="1" x14ac:dyDescent="0.35">
      <c r="A1" s="168" t="s">
        <v>113</v>
      </c>
      <c r="B1" s="168"/>
      <c r="C1" s="168"/>
      <c r="D1" s="168"/>
      <c r="E1" s="168"/>
      <c r="F1" s="168"/>
      <c r="G1" s="168"/>
    </row>
    <row r="2" spans="1:7" s="30" customFormat="1" ht="15.75" customHeight="1" thickBot="1" x14ac:dyDescent="0.35">
      <c r="A2" s="169" t="s">
        <v>86</v>
      </c>
      <c r="B2" s="86"/>
      <c r="C2" s="194" t="s">
        <v>87</v>
      </c>
      <c r="D2" s="195"/>
      <c r="E2" s="194" t="s">
        <v>88</v>
      </c>
      <c r="F2" s="195"/>
      <c r="G2" s="87"/>
    </row>
    <row r="3" spans="1:7" s="30" customFormat="1" ht="42.9" thickBot="1" x14ac:dyDescent="0.35">
      <c r="A3" s="170"/>
      <c r="B3" s="101" t="s">
        <v>74</v>
      </c>
      <c r="C3" s="101" t="s">
        <v>89</v>
      </c>
      <c r="D3" s="101" t="s">
        <v>90</v>
      </c>
      <c r="E3" s="101" t="s">
        <v>91</v>
      </c>
      <c r="F3" s="101" t="s">
        <v>90</v>
      </c>
      <c r="G3" s="18" t="s">
        <v>92</v>
      </c>
    </row>
    <row r="4" spans="1:7" s="30" customFormat="1" x14ac:dyDescent="0.3">
      <c r="A4" s="21">
        <v>1</v>
      </c>
      <c r="B4" s="185" t="s">
        <v>106</v>
      </c>
      <c r="C4" s="36">
        <v>25.686660000000032</v>
      </c>
      <c r="D4" s="96">
        <v>3.1405959364963321E-2</v>
      </c>
      <c r="E4" s="37">
        <v>0</v>
      </c>
      <c r="F4" s="96">
        <v>0</v>
      </c>
      <c r="G4" s="38">
        <v>0</v>
      </c>
    </row>
    <row r="5" spans="1:7" s="30" customFormat="1" x14ac:dyDescent="0.3">
      <c r="A5" s="21">
        <v>2</v>
      </c>
      <c r="B5" s="205" t="s">
        <v>105</v>
      </c>
      <c r="C5" s="36">
        <v>4.581570000000065</v>
      </c>
      <c r="D5" s="96">
        <v>2.8301475947449107E-3</v>
      </c>
      <c r="E5" s="37">
        <v>-7</v>
      </c>
      <c r="F5" s="96">
        <v>-1.0294117647058823E-2</v>
      </c>
      <c r="G5" s="38">
        <v>-16.520587073529352</v>
      </c>
    </row>
    <row r="6" spans="1:7" s="30" customFormat="1" ht="14.6" thickBot="1" x14ac:dyDescent="0.35">
      <c r="A6" s="107"/>
      <c r="B6" s="88" t="s">
        <v>52</v>
      </c>
      <c r="C6" s="108">
        <v>30.268230000000095</v>
      </c>
      <c r="D6" s="93">
        <v>1.2421627900846404E-2</v>
      </c>
      <c r="E6" s="90">
        <v>-7</v>
      </c>
      <c r="F6" s="93">
        <v>-2.6296018031555222E-3</v>
      </c>
      <c r="G6" s="91">
        <v>-16.520587073529352</v>
      </c>
    </row>
    <row r="7" spans="1:7" s="30" customFormat="1" x14ac:dyDescent="0.3">
      <c r="A7" s="139"/>
      <c r="B7" s="159"/>
      <c r="C7" s="126"/>
      <c r="D7" s="160"/>
      <c r="E7" s="161"/>
      <c r="F7" s="160"/>
      <c r="G7" s="126"/>
    </row>
    <row r="8" spans="1:7" s="30" customFormat="1" x14ac:dyDescent="0.3">
      <c r="A8" s="28"/>
      <c r="B8" s="159"/>
      <c r="C8" s="126"/>
      <c r="D8" s="160"/>
      <c r="E8" s="161"/>
      <c r="F8" s="160"/>
      <c r="G8" s="126"/>
    </row>
    <row r="9" spans="1:7" s="30" customFormat="1" x14ac:dyDescent="0.3">
      <c r="A9" s="28"/>
      <c r="B9" s="159"/>
      <c r="C9" s="126"/>
      <c r="D9" s="160"/>
      <c r="E9" s="161"/>
      <c r="F9" s="160"/>
      <c r="G9" s="126"/>
    </row>
    <row r="10" spans="1:7" s="30" customFormat="1" x14ac:dyDescent="0.3">
      <c r="D10" s="39"/>
    </row>
    <row r="11" spans="1:7" s="30" customFormat="1" x14ac:dyDescent="0.3">
      <c r="D11" s="39"/>
    </row>
    <row r="12" spans="1:7" s="30" customFormat="1" x14ac:dyDescent="0.3">
      <c r="D12" s="39"/>
    </row>
    <row r="13" spans="1:7" s="30" customFormat="1" x14ac:dyDescent="0.3">
      <c r="D13" s="39"/>
    </row>
    <row r="14" spans="1:7" s="30" customFormat="1" x14ac:dyDescent="0.3">
      <c r="D14" s="39"/>
    </row>
    <row r="15" spans="1:7" s="30" customFormat="1" x14ac:dyDescent="0.3">
      <c r="D15" s="39"/>
    </row>
    <row r="16" spans="1:7" s="30" customFormat="1" x14ac:dyDescent="0.3">
      <c r="D16" s="39"/>
    </row>
    <row r="17" spans="4:4" s="30" customFormat="1" x14ac:dyDescent="0.3">
      <c r="D17" s="39"/>
    </row>
    <row r="18" spans="4:4" s="30" customFormat="1" x14ac:dyDescent="0.3">
      <c r="D18" s="39"/>
    </row>
    <row r="19" spans="4:4" s="30" customFormat="1" x14ac:dyDescent="0.3">
      <c r="D19" s="39"/>
    </row>
    <row r="20" spans="4:4" s="30" customFormat="1" x14ac:dyDescent="0.3">
      <c r="D20" s="39"/>
    </row>
    <row r="21" spans="4:4" s="30" customFormat="1" x14ac:dyDescent="0.3">
      <c r="D21" s="39"/>
    </row>
    <row r="22" spans="4:4" s="30" customFormat="1" x14ac:dyDescent="0.3">
      <c r="D22" s="39"/>
    </row>
    <row r="23" spans="4:4" s="30" customFormat="1" x14ac:dyDescent="0.3">
      <c r="D23" s="39"/>
    </row>
    <row r="24" spans="4:4" s="30" customFormat="1" x14ac:dyDescent="0.3">
      <c r="D24" s="39"/>
    </row>
    <row r="25" spans="4:4" s="30" customFormat="1" x14ac:dyDescent="0.3">
      <c r="D25" s="39"/>
    </row>
    <row r="26" spans="4:4" s="30" customFormat="1" x14ac:dyDescent="0.3">
      <c r="D26" s="39"/>
    </row>
    <row r="27" spans="4:4" s="30" customFormat="1" x14ac:dyDescent="0.3">
      <c r="D27" s="39"/>
    </row>
    <row r="28" spans="4:4" s="30" customFormat="1" x14ac:dyDescent="0.3">
      <c r="D28" s="39"/>
    </row>
    <row r="29" spans="4:4" s="30" customFormat="1" x14ac:dyDescent="0.3">
      <c r="D29" s="39"/>
    </row>
    <row r="30" spans="4:4" s="30" customFormat="1" x14ac:dyDescent="0.3">
      <c r="D30" s="39"/>
    </row>
    <row r="31" spans="4:4" s="30" customFormat="1" x14ac:dyDescent="0.3"/>
    <row r="32" spans="4:4" s="30" customFormat="1" x14ac:dyDescent="0.3"/>
    <row r="33" spans="1:9" s="30" customFormat="1" x14ac:dyDescent="0.3">
      <c r="H33" s="22"/>
      <c r="I33" s="22"/>
    </row>
    <row r="36" spans="1:9" ht="28.75" thickBot="1" x14ac:dyDescent="0.35">
      <c r="B36" s="163" t="s">
        <v>74</v>
      </c>
      <c r="C36" s="101" t="s">
        <v>114</v>
      </c>
      <c r="D36" s="101" t="s">
        <v>115</v>
      </c>
      <c r="E36" s="34" t="s">
        <v>116</v>
      </c>
    </row>
    <row r="37" spans="1:9" x14ac:dyDescent="0.3">
      <c r="A37" s="22">
        <v>1</v>
      </c>
      <c r="B37" s="35" t="str">
        <f t="shared" ref="B37:D38" si="0">B4</f>
        <v>ТАSК Ukrainskyi Kapital</v>
      </c>
      <c r="C37" s="112">
        <f t="shared" si="0"/>
        <v>25.686660000000032</v>
      </c>
      <c r="D37" s="96">
        <f t="shared" si="0"/>
        <v>3.1405959364963321E-2</v>
      </c>
      <c r="E37" s="113">
        <f>G4</f>
        <v>0</v>
      </c>
    </row>
    <row r="38" spans="1:9" x14ac:dyDescent="0.3">
      <c r="A38" s="22">
        <v>2</v>
      </c>
      <c r="B38" s="35" t="str">
        <f t="shared" si="0"/>
        <v>Zbalansovanyi Fond Parytet</v>
      </c>
      <c r="C38" s="112">
        <f t="shared" si="0"/>
        <v>4.581570000000065</v>
      </c>
      <c r="D38" s="96">
        <f t="shared" si="0"/>
        <v>2.8301475947449107E-3</v>
      </c>
      <c r="E38" s="113">
        <f>G5</f>
        <v>-16.520587073529352</v>
      </c>
    </row>
    <row r="39" spans="1:9" x14ac:dyDescent="0.3">
      <c r="B39" s="35"/>
      <c r="C39" s="112"/>
      <c r="D39" s="96"/>
      <c r="E39" s="113"/>
    </row>
    <row r="40" spans="1:9" x14ac:dyDescent="0.3">
      <c r="B40" s="35"/>
      <c r="C40" s="112"/>
      <c r="D40" s="96"/>
      <c r="E40" s="113"/>
    </row>
    <row r="41" spans="1:9" x14ac:dyDescent="0.3">
      <c r="B41" s="35"/>
      <c r="C41" s="112"/>
      <c r="D41" s="96"/>
      <c r="E41" s="113"/>
    </row>
    <row r="42" spans="1:9" x14ac:dyDescent="0.3">
      <c r="B42" s="35"/>
      <c r="C42" s="112"/>
      <c r="D42" s="96"/>
      <c r="E42" s="113"/>
    </row>
  </sheetData>
  <mergeCells count="4">
    <mergeCell ref="A2:A3"/>
    <mergeCell ref="A1:G1"/>
    <mergeCell ref="C2:D2"/>
    <mergeCell ref="E2:F2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D23"/>
  <sheetViews>
    <sheetView zoomScale="60" zoomScaleNormal="60" workbookViewId="0">
      <selection activeCell="M49" sqref="M49"/>
    </sheetView>
  </sheetViews>
  <sheetFormatPr defaultRowHeight="12.45" x14ac:dyDescent="0.3"/>
  <cols>
    <col min="1" max="1" width="51" customWidth="1"/>
    <col min="2" max="2" width="12.69140625" customWidth="1"/>
    <col min="3" max="3" width="2.69140625" customWidth="1"/>
  </cols>
  <sheetData>
    <row r="1" spans="1:4" ht="14.6" thickBot="1" x14ac:dyDescent="0.35">
      <c r="A1" s="61" t="s">
        <v>74</v>
      </c>
      <c r="B1" s="62" t="s">
        <v>96</v>
      </c>
      <c r="C1" s="10"/>
      <c r="D1" s="10"/>
    </row>
    <row r="2" spans="1:4" ht="14.15" x14ac:dyDescent="0.3">
      <c r="A2" s="179" t="s">
        <v>105</v>
      </c>
      <c r="B2" s="132">
        <v>1.3260773201209108E-2</v>
      </c>
      <c r="C2" s="10"/>
      <c r="D2" s="10"/>
    </row>
    <row r="3" spans="1:4" ht="14.15" x14ac:dyDescent="0.3">
      <c r="A3" s="185" t="s">
        <v>106</v>
      </c>
      <c r="B3" s="132">
        <v>3.1405959364976255E-2</v>
      </c>
      <c r="C3" s="10"/>
      <c r="D3" s="10"/>
    </row>
    <row r="4" spans="1:4" ht="14.15" x14ac:dyDescent="0.3">
      <c r="A4" s="206" t="s">
        <v>97</v>
      </c>
      <c r="B4" s="133">
        <v>2.2333366283092682E-2</v>
      </c>
      <c r="C4" s="10"/>
      <c r="D4" s="10"/>
    </row>
    <row r="5" spans="1:4" ht="14.15" x14ac:dyDescent="0.3">
      <c r="A5" s="206" t="s">
        <v>15</v>
      </c>
      <c r="B5" s="133">
        <v>8.5237606286952872E-2</v>
      </c>
      <c r="C5" s="10"/>
      <c r="D5" s="10"/>
    </row>
    <row r="6" spans="1:4" ht="14.15" x14ac:dyDescent="0.3">
      <c r="A6" s="206" t="s">
        <v>14</v>
      </c>
      <c r="B6" s="133">
        <v>-1.5332492660532382E-2</v>
      </c>
      <c r="C6" s="10"/>
      <c r="D6" s="10"/>
    </row>
    <row r="7" spans="1:4" ht="14.15" x14ac:dyDescent="0.3">
      <c r="A7" s="206" t="s">
        <v>98</v>
      </c>
      <c r="B7" s="133">
        <v>2.1009860911280986E-2</v>
      </c>
      <c r="C7" s="10"/>
      <c r="D7" s="10"/>
    </row>
    <row r="8" spans="1:4" ht="14.15" x14ac:dyDescent="0.3">
      <c r="A8" s="206" t="s">
        <v>99</v>
      </c>
      <c r="B8" s="133">
        <v>-5.6605247122795133E-3</v>
      </c>
      <c r="C8" s="10"/>
      <c r="D8" s="10"/>
    </row>
    <row r="9" spans="1:4" ht="14.15" x14ac:dyDescent="0.3">
      <c r="A9" s="206" t="s">
        <v>100</v>
      </c>
      <c r="B9" s="133">
        <v>6.9863013698630147E-3</v>
      </c>
      <c r="C9" s="10"/>
      <c r="D9" s="10"/>
    </row>
    <row r="10" spans="1:4" ht="14.6" thickBot="1" x14ac:dyDescent="0.35">
      <c r="A10" s="207" t="s">
        <v>101</v>
      </c>
      <c r="B10" s="134">
        <v>4.1571610282998828E-2</v>
      </c>
      <c r="C10" s="10"/>
      <c r="D10" s="10"/>
    </row>
    <row r="11" spans="1:4" ht="14.15" x14ac:dyDescent="0.3">
      <c r="B11" s="151"/>
      <c r="C11" s="10"/>
      <c r="D11" s="10"/>
    </row>
    <row r="12" spans="1:4" ht="14.15" x14ac:dyDescent="0.3">
      <c r="A12" s="50"/>
      <c r="B12" s="51"/>
      <c r="C12" s="10"/>
      <c r="D12" s="10"/>
    </row>
    <row r="13" spans="1:4" ht="14.15" x14ac:dyDescent="0.3">
      <c r="A13" s="50"/>
      <c r="B13" s="51"/>
      <c r="C13" s="10"/>
      <c r="D13" s="10"/>
    </row>
    <row r="14" spans="1:4" ht="14.15" x14ac:dyDescent="0.3">
      <c r="A14" s="50"/>
      <c r="B14" s="51"/>
      <c r="C14" s="10"/>
      <c r="D14" s="10"/>
    </row>
    <row r="15" spans="1:4" ht="14.15" x14ac:dyDescent="0.3">
      <c r="A15" s="50"/>
      <c r="B15" s="51"/>
      <c r="C15" s="10"/>
      <c r="D15" s="10"/>
    </row>
    <row r="16" spans="1:4" ht="14.15" x14ac:dyDescent="0.3">
      <c r="A16" s="50"/>
      <c r="B16" s="51"/>
      <c r="C16" s="10"/>
      <c r="D16" s="10"/>
    </row>
    <row r="17" spans="1:2" x14ac:dyDescent="0.3">
      <c r="B17" s="10"/>
    </row>
    <row r="21" spans="1:2" x14ac:dyDescent="0.3">
      <c r="A21" s="7"/>
      <c r="B21" s="8"/>
    </row>
    <row r="22" spans="1:2" x14ac:dyDescent="0.3">
      <c r="B22" s="8"/>
    </row>
    <row r="23" spans="1:2" x14ac:dyDescent="0.3">
      <c r="B23" s="8"/>
    </row>
  </sheetData>
  <autoFilter ref="A1:B1"/>
  <phoneticPr fontId="12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13</vt:i4>
      </vt:variant>
    </vt:vector>
  </HeadingPairs>
  <TitlesOfParts>
    <vt:vector size="13" baseType="lpstr">
      <vt:lpstr>IDX + ROR</vt:lpstr>
      <vt:lpstr>O_NAV</vt:lpstr>
      <vt:lpstr>O_ROR</vt:lpstr>
      <vt:lpstr> O_dynamics NAV</vt:lpstr>
      <vt:lpstr>O_diagram(ROR)</vt:lpstr>
      <vt:lpstr>І_NAV</vt:lpstr>
      <vt:lpstr>І_ROR</vt:lpstr>
      <vt:lpstr>І_dynamics NAV</vt:lpstr>
      <vt:lpstr>І_diagram(ROR)</vt:lpstr>
      <vt:lpstr>C_NAV</vt:lpstr>
      <vt:lpstr>C_ROR</vt:lpstr>
      <vt:lpstr>C_dynamics NAV</vt:lpstr>
      <vt:lpstr>C_diagram(ROR)</vt:lpstr>
    </vt:vector>
  </TitlesOfParts>
  <Company>UAIB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Никита</cp:lastModifiedBy>
  <dcterms:created xsi:type="dcterms:W3CDTF">2010-05-19T12:57:40Z</dcterms:created>
  <dcterms:modified xsi:type="dcterms:W3CDTF">2021-01-19T15:00:41Z</dcterms:modified>
</cp:coreProperties>
</file>