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1\Q4 2020 &amp; FY 2020\"/>
    </mc:Choice>
  </mc:AlternateContent>
  <bookViews>
    <workbookView xWindow="0" yWindow="0" windowWidth="24855" windowHeight="11265" tabRatio="500"/>
  </bookViews>
  <sheets>
    <sheet name="NPFs under management" sheetId="1" r:id="rId1"/>
    <sheet name="NPFs under administration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a11" localSheetId="1">{#N/A,#N/A,FALSE,"т02бд"}</definedName>
    <definedName name="____________________a11" localSheetId="0">{#N/A,#N/A,FALSE,"т02бд"}</definedName>
    <definedName name="____________________a11">{#N/A,#N/A,FALSE,"т02бд"}</definedName>
    <definedName name="____________________t06" localSheetId="1">{#N/A,#N/A,FALSE,"т04"}</definedName>
    <definedName name="____________________t06" localSheetId="0">{#N/A,#N/A,FALSE,"т04"}</definedName>
    <definedName name="____________________t06">{#N/A,#N/A,FALSE,"т04"}</definedName>
    <definedName name="__________________a11" localSheetId="1">{#N/A,#N/A,FALSE,"т02бд"}</definedName>
    <definedName name="__________________a11" localSheetId="0">{#N/A,#N/A,FALSE,"т02бд"}</definedName>
    <definedName name="__________________a11">{#N/A,#N/A,FALSE,"т02бд"}</definedName>
    <definedName name="__________________t06" localSheetId="1">{#N/A,#N/A,FALSE,"т04"}</definedName>
    <definedName name="__________________t06" localSheetId="0">{#N/A,#N/A,FALSE,"т04"}</definedName>
    <definedName name="__________________t06">{#N/A,#N/A,FALSE,"т04"}</definedName>
    <definedName name="________________a11" localSheetId="1">{#N/A,#N/A,FALSE,"т02бд"}</definedName>
    <definedName name="________________a11" localSheetId="0">{#N/A,#N/A,FALSE,"т02бд"}</definedName>
    <definedName name="________________a11">{#N/A,#N/A,FALSE,"т02бд"}</definedName>
    <definedName name="________________t06" localSheetId="1">{#N/A,#N/A,FALSE,"т04"}</definedName>
    <definedName name="________________t06" localSheetId="0">{#N/A,#N/A,FALSE,"т04"}</definedName>
    <definedName name="________________t06">{#N/A,#N/A,FALSE,"т04"}</definedName>
    <definedName name="______________a11" localSheetId="1">{#N/A,#N/A,FALSE,"т02бд"}</definedName>
    <definedName name="______________a11" localSheetId="0">{#N/A,#N/A,FALSE,"т02бд"}</definedName>
    <definedName name="______________a11">{#N/A,#N/A,FALSE,"т02бд"}</definedName>
    <definedName name="______________t06" localSheetId="1">{#N/A,#N/A,FALSE,"т04"}</definedName>
    <definedName name="______________t06" localSheetId="0">{#N/A,#N/A,FALSE,"т04"}</definedName>
    <definedName name="______________t06">{#N/A,#N/A,FALSE,"т04"}</definedName>
    <definedName name="____________a11" localSheetId="1">{#N/A,#N/A,FALSE,"т02бд"}</definedName>
    <definedName name="____________a11" localSheetId="0">{#N/A,#N/A,FALSE,"т02бд"}</definedName>
    <definedName name="____________a11">{#N/A,#N/A,FALSE,"т02бд"}</definedName>
    <definedName name="____________t06" localSheetId="1">{#N/A,#N/A,FALSE,"т04"}</definedName>
    <definedName name="____________t06" localSheetId="0">{#N/A,#N/A,FALSE,"т04"}</definedName>
    <definedName name="____________t06">{#N/A,#N/A,FALSE,"т04"}</definedName>
    <definedName name="___________a11" localSheetId="1">{#N/A,#N/A,FALSE,"т02бд"}</definedName>
    <definedName name="___________a11" localSheetId="0">{#N/A,#N/A,FALSE,"т02бд"}</definedName>
    <definedName name="___________a11">{#N/A,#N/A,FALSE,"т02бд"}</definedName>
    <definedName name="___________t06" localSheetId="1">{#N/A,#N/A,FALSE,"т04"}</definedName>
    <definedName name="___________t06" localSheetId="0">{#N/A,#N/A,FALSE,"т04"}</definedName>
    <definedName name="___________t06">{#N/A,#N/A,FALSE,"т04"}</definedName>
    <definedName name="__________a11" localSheetId="1">{#N/A,#N/A,FALSE,"т02бд"}</definedName>
    <definedName name="__________a11" localSheetId="0">{#N/A,#N/A,FALSE,"т02бд"}</definedName>
    <definedName name="__________a11">{#N/A,#N/A,FALSE,"т02бд"}</definedName>
    <definedName name="__________t06" localSheetId="1">{#N/A,#N/A,FALSE,"т04"}</definedName>
    <definedName name="__________t06" localSheetId="0">{#N/A,#N/A,FALSE,"т04"}</definedName>
    <definedName name="__________t06">{#N/A,#N/A,FALSE,"т04"}</definedName>
    <definedName name="________a11" localSheetId="1">{#N/A,#N/A,FALSE,"т02бд"}</definedName>
    <definedName name="________a11" localSheetId="0">{#N/A,#N/A,FALSE,"т02бд"}</definedName>
    <definedName name="________a11">{#N/A,#N/A,FALSE,"т02бд"}</definedName>
    <definedName name="________t06" localSheetId="1">{#N/A,#N/A,FALSE,"т04"}</definedName>
    <definedName name="________t06" localSheetId="0">{#N/A,#N/A,FALSE,"т04"}</definedName>
    <definedName name="________t06">{#N/A,#N/A,FALSE,"т04"}</definedName>
    <definedName name="_______a11" localSheetId="1">{#N/A,#N/A,FALSE,"т02бд"}</definedName>
    <definedName name="_______a11" localSheetId="0">{#N/A,#N/A,FALSE,"т02бд"}</definedName>
    <definedName name="_______a11">{#N/A,#N/A,FALSE,"т02бд"}</definedName>
    <definedName name="_______t06" localSheetId="1">{#N/A,#N/A,FALSE,"т04"}</definedName>
    <definedName name="_______t06" localSheetId="0">{#N/A,#N/A,FALSE,"т04"}</definedName>
    <definedName name="_______t06">{#N/A,#N/A,FALSE,"т04"}</definedName>
    <definedName name="______a11" localSheetId="1">{#N/A,#N/A,FALSE,"т02бд"}</definedName>
    <definedName name="______a11" localSheetId="0">{#N/A,#N/A,FALSE,"т02бд"}</definedName>
    <definedName name="______a11">{#N/A,#N/A,FALSE,"т02бд"}</definedName>
    <definedName name="______t06" localSheetId="1">{#N/A,#N/A,FALSE,"т04"}</definedName>
    <definedName name="______t06" localSheetId="0">{#N/A,#N/A,FALSE,"т04"}</definedName>
    <definedName name="______t06">{#N/A,#N/A,FALSE,"т04"}</definedName>
    <definedName name="____a11" localSheetId="1">{#N/A,#N/A,FALSE,"т02бд"}</definedName>
    <definedName name="____a11" localSheetId="0">{#N/A,#N/A,FALSE,"т02бд"}</definedName>
    <definedName name="____a11">{#N/A,#N/A,FALSE,"т02бд"}</definedName>
    <definedName name="____t06" localSheetId="1">{#N/A,#N/A,FALSE,"т04"}</definedName>
    <definedName name="____t06" localSheetId="0">{#N/A,#N/A,FALSE,"т04"}</definedName>
    <definedName name="____t06">{#N/A,#N/A,FALSE,"т04"}</definedName>
    <definedName name="___a11" localSheetId="1">{#N/A,#N/A,FALSE,"т02бд"}</definedName>
    <definedName name="___a11" localSheetId="0">{#N/A,#N/A,FALSE,"т02бд"}</definedName>
    <definedName name="___a11">{#N/A,#N/A,FALSE,"т02бд"}</definedName>
    <definedName name="___t06" localSheetId="1">{#N/A,#N/A,FALSE,"т04"}</definedName>
    <definedName name="___t06" localSheetId="0">{#N/A,#N/A,FALSE,"т04"}</definedName>
    <definedName name="___t06">{#N/A,#N/A,FALSE,"т04"}</definedName>
    <definedName name="__a11" localSheetId="1">{#N/A,#N/A,FALSE,"т02бд"}</definedName>
    <definedName name="__a11" localSheetId="0">{#N/A,#N/A,FALSE,"т02бд"}</definedName>
    <definedName name="__a11">{#N/A,#N/A,FALSE,"т02бд"}</definedName>
    <definedName name="__t06" localSheetId="1">{#N/A,#N/A,FALSE,"т04"}</definedName>
    <definedName name="__t06" localSheetId="0">{#N/A,#N/A,FALSE,"т04"}</definedName>
    <definedName name="__t06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>{#N/A,#N/A,FALSE,"т02бд"}</definedName>
    <definedName name="_a11" localSheetId="0">{#N/A,#N/A,FALSE,"т02бд"}</definedName>
    <definedName name="_a11">{#N/A,#N/A,FALSE,"т02бд"}</definedName>
    <definedName name="_t06" localSheetId="1">{#N/A,#N/A,FALSE,"т04"}</definedName>
    <definedName name="_t06" localSheetId="0">{#N/A,#N/A,FALSE,"т04"}</definedName>
    <definedName name="_t06">{#N/A,#N/A,FALSE,"т04"}</definedName>
    <definedName name="BAZA">'[1]Мульт-ор М2, швидкість'!$E$1:$E$65536</definedName>
    <definedName name="cevv" localSheetId="1">[2]табл1!#REF!</definedName>
    <definedName name="cevv" localSheetId="0">[7]табл1!#REF!</definedName>
    <definedName name="cevv">[2]табл1!#REF!</definedName>
    <definedName name="d" localSheetId="1">{#N/A,#N/A,FALSE,"т02бд"}</definedName>
    <definedName name="d" localSheetId="0">{#N/A,#N/A,FALSE,"т02бд"}</definedName>
    <definedName name="d">{#N/A,#N/A,FALSE,"т02бд"}</definedName>
    <definedName name="ic" localSheetId="1">{#N/A,#N/A,FALSE,"т02бд"}</definedName>
    <definedName name="ic" localSheetId="0">{#N/A,#N/A,FALSE,"т02бд"}</definedName>
    <definedName name="ic">{#N/A,#N/A,FALSE,"т02бд"}</definedName>
    <definedName name="ICC_2008" localSheetId="1">{#N/A,#N/A,FALSE,"т02бд"}</definedName>
    <definedName name="ICC_2008" localSheetId="0">{#N/A,#N/A,FALSE,"т02бд"}</definedName>
    <definedName name="ICC_2008">{#N/A,#N/A,FALSE,"т02бд"}</definedName>
    <definedName name="q" localSheetId="1">{#N/A,#N/A,FALSE,"т02бд"}</definedName>
    <definedName name="q" localSheetId="0">{#N/A,#N/A,FALSE,"т02бд"}</definedName>
    <definedName name="q">{#N/A,#N/A,FALSE,"т02бд"}</definedName>
    <definedName name="tt" localSheetId="1">{#N/A,#N/A,FALSE,"т02бд"}</definedName>
    <definedName name="tt" localSheetId="0">{#N/A,#N/A,FALSE,"т02бд"}</definedName>
    <definedName name="tt">{#N/A,#N/A,FALSE,"т02бд"}</definedName>
    <definedName name="V">'[3]146024'!$A$1:#REF!</definedName>
    <definedName name="ven_vcha" localSheetId="1">{#N/A,#N/A,FALSE,"т02бд"}</definedName>
    <definedName name="ven_vcha" localSheetId="0">{#N/A,#N/A,FALSE,"т02бд"}</definedName>
    <definedName name="ven_vcha">{#N/A,#N/A,FALSE,"т02бд"}</definedName>
    <definedName name="wrn.04." localSheetId="1">{#N/A,#N/A,FALSE,"т02бд"}</definedName>
    <definedName name="wrn.04." localSheetId="0">{#N/A,#N/A,FALSE,"т02бд"}</definedName>
    <definedName name="wrn.04.">{#N/A,#N/A,FALSE,"т02бд"}</definedName>
    <definedName name="wrn.д02." localSheetId="1">{#N/A,#N/A,FALSE,"т02бд"}</definedName>
    <definedName name="wrn.д02." localSheetId="0">{#N/A,#N/A,FALSE,"т02бд"}</definedName>
    <definedName name="wrn.д02.">{#N/A,#N/A,FALSE,"т02бд"}</definedName>
    <definedName name="wrn.т171банки." localSheetId="1">{#N/A,#N/A,FALSE,"т17-1банки (2)"}</definedName>
    <definedName name="wrn.т171банки." localSheetId="0">{#N/A,#N/A,FALSE,"т17-1банки (2)"}</definedName>
    <definedName name="wrn.т171банки.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>{#N/A,#N/A,FALSE,"т02бд"}</definedName>
    <definedName name="ГЦ" localSheetId="0">{#N/A,#N/A,FALSE,"т02бд"}</definedName>
    <definedName name="ГЦ">{#N/A,#N/A,FALSE,"т02бд"}</definedName>
    <definedName name="д17.1">'[3]д17-1'!$A$1:$H$1</definedName>
    <definedName name="ее" localSheetId="1">{#N/A,#N/A,FALSE,"т02бд"}</definedName>
    <definedName name="ее" localSheetId="0">{#N/A,#N/A,FALSE,"т02бд"}</definedName>
    <definedName name="ее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>{#N/A,#N/A,FALSE,"т02бд"}</definedName>
    <definedName name="ии" localSheetId="0">{#N/A,#N/A,FALSE,"т02бд"}</definedName>
    <definedName name="ии">{#N/A,#N/A,FALSE,"т02бд"}</definedName>
    <definedName name="іі" localSheetId="1">{#N/A,#N/A,FALSE,"т02бд"}</definedName>
    <definedName name="іі" localSheetId="0">{#N/A,#N/A,FALSE,"т02бд"}</definedName>
    <definedName name="іі">{#N/A,#N/A,FALSE,"т02бд"}</definedName>
    <definedName name="квітень" localSheetId="1">{#N/A,#N/A,FALSE,"т17-1банки (2)"}</definedName>
    <definedName name="квітень" localSheetId="0">{#N/A,#N/A,FALSE,"т17-1банки (2)"}</definedName>
    <definedName name="квітень">{#N/A,#N/A,FALSE,"т17-1банки (2)"}</definedName>
    <definedName name="ке" localSheetId="1">{#N/A,#N/A,FALSE,"т17-1банки (2)"}</definedName>
    <definedName name="ке" localSheetId="0">{#N/A,#N/A,FALSE,"т17-1банки (2)"}</definedName>
    <definedName name="ке">{#N/A,#N/A,FALSE,"т17-1банки (2)"}</definedName>
    <definedName name="М2">'[1]Мульт-ор М2, швидкість'!$C$1:$C$65536</definedName>
    <definedName name="нн" localSheetId="1">{#N/A,#N/A,FALSE,"т02бд"}</definedName>
    <definedName name="нн" localSheetId="0">{#N/A,#N/A,FALSE,"т02бд"}</definedName>
    <definedName name="нн">{#N/A,#N/A,FALSE,"т02бд"}</definedName>
    <definedName name="Список">'[3]146024'!$A$8:#REF!</definedName>
    <definedName name="стельм." localSheetId="1">{#N/A,#N/A,FALSE,"т17-1банки (2)"}</definedName>
    <definedName name="стельм." localSheetId="0">{#N/A,#N/A,FALSE,"т17-1банки (2)"}</definedName>
    <definedName name="стельм.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>{#N/A,#N/A,FALSE,"т04"}</definedName>
    <definedName name="т05" localSheetId="0">{#N/A,#N/A,FALSE,"т04"}</definedName>
    <definedName name="т05">{#N/A,#N/A,FALSE,"т04"}</definedName>
    <definedName name="т06" localSheetId="1">#REF!</definedName>
    <definedName name="т06" localSheetId="0">#REF!</definedName>
    <definedName name="т06">#REF!</definedName>
    <definedName name="т07КБ98">'[4]т07(98)'!$A$1</definedName>
    <definedName name="т09СЕ98">'[5]т09(98) по сек-рам ек-ки'!$A$1</definedName>
    <definedName name="т15">[6]т15!$A$1</definedName>
    <definedName name="т17.2" localSheetId="1">#REF!</definedName>
    <definedName name="т17.2" localSheetId="0">#REF!</definedName>
    <definedName name="т17.2">#REF!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Усі_банки">'[3]146024'!$A$8:#REF!</definedName>
    <definedName name="ц" localSheetId="1">{#N/A,#N/A,FALSE,"т02бд"}</definedName>
    <definedName name="ц" localSheetId="0">{#N/A,#N/A,FALSE,"т02бд"}</definedName>
    <definedName name="ц">{#N/A,#N/A,FALSE,"т02бд"}</definedName>
    <definedName name="цеу" localSheetId="1">{#N/A,#N/A,FALSE,"т02бд"}</definedName>
    <definedName name="цеу" localSheetId="0">{#N/A,#N/A,FALSE,"т02бд"}</definedName>
    <definedName name="цеу">{#N/A,#N/A,FALSE,"т02бд"}</definedName>
    <definedName name="черв" localSheetId="1">{#N/A,#N/A,FALSE,"т02бд"}</definedName>
    <definedName name="черв" localSheetId="0">{#N/A,#N/A,FALSE,"т02бд"}</definedName>
    <definedName name="черв">{#N/A,#N/A,FALSE,"т02бд"}</definedName>
  </definedNames>
  <calcPr calcId="152511" iterateDelta="1E-4"/>
  <fileRecoveryPr repairLoad="1"/>
</workbook>
</file>

<file path=xl/calcChain.xml><?xml version="1.0" encoding="utf-8"?>
<calcChain xmlns="http://schemas.openxmlformats.org/spreadsheetml/2006/main">
  <c r="B117" i="2" l="1"/>
  <c r="B102" i="2"/>
  <c r="B83" i="2"/>
  <c r="D62" i="2"/>
  <c r="C62" i="2"/>
  <c r="D61" i="2"/>
  <c r="C61" i="2"/>
  <c r="B61" i="2" s="1"/>
  <c r="B47" i="2"/>
  <c r="B46" i="2"/>
  <c r="B30" i="2"/>
  <c r="B29" i="2"/>
  <c r="B28" i="2"/>
  <c r="B27" i="2"/>
  <c r="D6" i="2"/>
  <c r="C6" i="2"/>
  <c r="B6" i="2" s="1"/>
  <c r="D5" i="2"/>
  <c r="C5" i="2"/>
  <c r="B5" i="2" s="1"/>
  <c r="I171" i="1"/>
  <c r="H171" i="1"/>
  <c r="F171" i="1"/>
  <c r="E171" i="1"/>
  <c r="D171" i="1"/>
  <c r="C171" i="1"/>
  <c r="B171" i="1"/>
  <c r="F170" i="1"/>
  <c r="E170" i="1"/>
  <c r="D170" i="1"/>
  <c r="C170" i="1"/>
  <c r="B170" i="1"/>
  <c r="I169" i="1"/>
  <c r="H169" i="1"/>
  <c r="F169" i="1"/>
  <c r="E169" i="1"/>
  <c r="D169" i="1"/>
  <c r="C169" i="1"/>
  <c r="B169" i="1"/>
  <c r="I168" i="1"/>
  <c r="H168" i="1"/>
  <c r="E168" i="1"/>
  <c r="I167" i="1"/>
  <c r="H167" i="1"/>
  <c r="E167" i="1"/>
  <c r="I166" i="1"/>
  <c r="H166" i="1"/>
  <c r="E166" i="1"/>
  <c r="I165" i="1"/>
  <c r="H165" i="1"/>
  <c r="E165" i="1"/>
  <c r="I164" i="1"/>
  <c r="H164" i="1"/>
  <c r="E164" i="1"/>
  <c r="I163" i="1"/>
  <c r="H163" i="1"/>
  <c r="E163" i="1"/>
  <c r="I162" i="1"/>
  <c r="H162" i="1"/>
  <c r="E162" i="1"/>
  <c r="I161" i="1"/>
  <c r="H161" i="1"/>
  <c r="E161" i="1"/>
  <c r="G127" i="1"/>
  <c r="G126" i="1"/>
  <c r="G125" i="1"/>
  <c r="G124" i="1"/>
  <c r="G123" i="1"/>
  <c r="F83" i="1"/>
  <c r="E83" i="1"/>
  <c r="D83" i="1"/>
  <c r="C83" i="1"/>
  <c r="B83" i="1"/>
  <c r="F76" i="1"/>
  <c r="E76" i="1"/>
  <c r="D76" i="1"/>
  <c r="C76" i="1"/>
  <c r="B76" i="1"/>
  <c r="O69" i="1"/>
  <c r="N69" i="1"/>
  <c r="M69" i="1"/>
  <c r="L69" i="1"/>
  <c r="K69" i="1"/>
  <c r="J69" i="1"/>
  <c r="I69" i="1"/>
  <c r="H69" i="1"/>
  <c r="F69" i="1"/>
  <c r="B69" i="1"/>
  <c r="O68" i="1"/>
  <c r="N68" i="1"/>
  <c r="M68" i="1"/>
  <c r="L68" i="1"/>
  <c r="K68" i="1"/>
  <c r="J68" i="1"/>
  <c r="I68" i="1"/>
  <c r="H68" i="1"/>
  <c r="O67" i="1"/>
  <c r="N67" i="1"/>
  <c r="M67" i="1"/>
  <c r="L67" i="1"/>
  <c r="K67" i="1"/>
  <c r="J67" i="1"/>
  <c r="I67" i="1"/>
  <c r="H67" i="1"/>
  <c r="O66" i="1"/>
  <c r="N66" i="1"/>
  <c r="M66" i="1"/>
  <c r="L66" i="1"/>
  <c r="K66" i="1"/>
  <c r="J66" i="1"/>
  <c r="I66" i="1"/>
  <c r="H66" i="1"/>
  <c r="K45" i="1"/>
  <c r="J45" i="1"/>
  <c r="I45" i="1"/>
  <c r="H45" i="1"/>
  <c r="G45" i="1"/>
  <c r="F45" i="1"/>
  <c r="E45" i="1"/>
  <c r="D45" i="1"/>
  <c r="C45" i="1"/>
  <c r="J44" i="1"/>
  <c r="I44" i="1"/>
  <c r="H44" i="1"/>
  <c r="B44" i="1"/>
  <c r="K43" i="1"/>
  <c r="J43" i="1"/>
  <c r="I43" i="1"/>
  <c r="H43" i="1"/>
  <c r="G43" i="1"/>
  <c r="F43" i="1"/>
  <c r="E43" i="1"/>
  <c r="D43" i="1"/>
  <c r="C43" i="1"/>
  <c r="B43" i="1"/>
  <c r="K42" i="1"/>
  <c r="J42" i="1"/>
  <c r="I42" i="1"/>
  <c r="H42" i="1"/>
  <c r="K41" i="1"/>
  <c r="J41" i="1"/>
  <c r="I41" i="1"/>
  <c r="H41" i="1"/>
  <c r="K40" i="1"/>
  <c r="J40" i="1"/>
  <c r="I40" i="1"/>
  <c r="H40" i="1"/>
  <c r="F34" i="1"/>
  <c r="E34" i="1"/>
  <c r="D34" i="1"/>
  <c r="C34" i="1"/>
  <c r="B34" i="1"/>
  <c r="F33" i="1"/>
  <c r="E33" i="1"/>
  <c r="F32" i="1"/>
  <c r="E32" i="1"/>
  <c r="F31" i="1"/>
  <c r="E31" i="1"/>
  <c r="F26" i="1"/>
  <c r="E26" i="1"/>
  <c r="F25" i="1"/>
  <c r="E25" i="1"/>
  <c r="F24" i="1"/>
  <c r="E24" i="1"/>
  <c r="F23" i="1"/>
  <c r="E23" i="1"/>
  <c r="D19" i="1"/>
  <c r="B62" i="2" l="1"/>
</calcChain>
</file>

<file path=xl/sharedStrings.xml><?xml version="1.0" encoding="utf-8"?>
<sst xmlns="http://schemas.openxmlformats.org/spreadsheetml/2006/main" count="201" uniqueCount="100">
  <si>
    <t>Year</t>
  </si>
  <si>
    <t>Number of AMC managing NPF assets</t>
  </si>
  <si>
    <t>NPF assets under management, UAH M (left scale)</t>
  </si>
  <si>
    <t>-</t>
  </si>
  <si>
    <t xml:space="preserve">Number of AMC, with NPF assets under management </t>
  </si>
  <si>
    <t>NPF Type</t>
  </si>
  <si>
    <t>31.12.2019*</t>
  </si>
  <si>
    <t>Q4 2020 change</t>
  </si>
  <si>
    <t>2020 change</t>
  </si>
  <si>
    <t>Open</t>
  </si>
  <si>
    <t>Corporate</t>
  </si>
  <si>
    <t>Professional</t>
  </si>
  <si>
    <t>Total</t>
  </si>
  <si>
    <t>* Data include those AMCs that submitted the relevant annual report for 2020 at the time of preparation of these statisticsю</t>
  </si>
  <si>
    <t xml:space="preserve"> </t>
  </si>
  <si>
    <t>Number of NPF under Management *</t>
  </si>
  <si>
    <t>31.12.2019**</t>
  </si>
  <si>
    <t>* Excluding NBU ** Data include those AMCs that submitted the relevant annual report for 2020 at the time of preparation of these statistics.</t>
  </si>
  <si>
    <t>2020 change,%</t>
  </si>
  <si>
    <t>2020 change, UAH M</t>
  </si>
  <si>
    <t>The average value of fund as at 31.12.2020, UAH M</t>
  </si>
  <si>
    <t>Assets, UAH M</t>
  </si>
  <si>
    <t>Total**</t>
  </si>
  <si>
    <t>* Excluding NBU. Data include those AMCs that submitted the relevant annual report for 2020 at the time of preparation of these statistics.</t>
  </si>
  <si>
    <t>** As at 31.12.2019 - according to the National Financial Services Commission of Ukraine, starting from 30.09.2020 - data of AMC reports on NPF under management and data of CNPF NBU.</t>
  </si>
  <si>
    <t xml:space="preserve">Structure of NPF assets under management (excluding CNPF of NBU)     </t>
  </si>
  <si>
    <t>Securities</t>
  </si>
  <si>
    <t>Bank metals</t>
  </si>
  <si>
    <t>Real estate</t>
  </si>
  <si>
    <t>Other assets</t>
  </si>
  <si>
    <t>(UAH M)</t>
  </si>
  <si>
    <t>Change in securities for the quarter</t>
  </si>
  <si>
    <t>Change for the quarter, %</t>
  </si>
  <si>
    <t>Change in assets in securities for the year</t>
  </si>
  <si>
    <t>Change for the year, %</t>
  </si>
  <si>
    <t>Change of the  amount of money for the quarter</t>
  </si>
  <si>
    <t>Change of the  amount of money for the year</t>
  </si>
  <si>
    <t>Aggregate portfolio of NPFs (excluding CNPF of NBU)</t>
  </si>
  <si>
    <t>Aggregated portfolio of all NPFs*</t>
  </si>
  <si>
    <t>Date</t>
  </si>
  <si>
    <t>* As at 31.12.2019 - according to the National Financial Services Commission of Ukraine, starting from 30.09.2020 - data of AMC reports on NPF under management and data of CNPF  the NBU</t>
  </si>
  <si>
    <t>Structure of NPF assets in management by types of NPFs</t>
  </si>
  <si>
    <t>Q4 2020</t>
  </si>
  <si>
    <t>Equities</t>
  </si>
  <si>
    <t>Corporate bonds</t>
  </si>
  <si>
    <t>Municipal bonds</t>
  </si>
  <si>
    <t>State bonds (incl. OVDP)</t>
  </si>
  <si>
    <t>Share of securities</t>
  </si>
  <si>
    <t>*data of AMC reports on NPF under management and data of CNPF NBU.</t>
  </si>
  <si>
    <t>NPF participants</t>
  </si>
  <si>
    <t>Female</t>
  </si>
  <si>
    <t>Male</t>
  </si>
  <si>
    <t>women under the age of 25 incl.</t>
  </si>
  <si>
    <t>women aged 25 to 50 years incl.</t>
  </si>
  <si>
    <t>women aged 50 to 60 years incl.</t>
  </si>
  <si>
    <t xml:space="preserve">women over 60 </t>
  </si>
  <si>
    <t>men under the age of 25 incl.</t>
  </si>
  <si>
    <t>men aged 25 to 50 incl.</t>
  </si>
  <si>
    <t>men aged 50 to 60 years incl.</t>
  </si>
  <si>
    <t xml:space="preserve">men over 60 </t>
  </si>
  <si>
    <t>* According to reports 48 funds.</t>
  </si>
  <si>
    <t>Number of concluded pension contracts</t>
  </si>
  <si>
    <t>Date/Period</t>
  </si>
  <si>
    <t>with depositors - individuals (except private entrepreneurs (FOP))</t>
  </si>
  <si>
    <t>with depositors - private entrepreneurs (FOP)</t>
  </si>
  <si>
    <t>with depositors - legal entities</t>
  </si>
  <si>
    <t>3 кв. 2020</t>
  </si>
  <si>
    <t>Number of NPF depositors</t>
  </si>
  <si>
    <t>legal entities and private entrepreneurs (FOP)</t>
  </si>
  <si>
    <t>individuals</t>
  </si>
  <si>
    <t>Pension contributions</t>
  </si>
  <si>
    <t>Total, UAH</t>
  </si>
  <si>
    <t>Period</t>
  </si>
  <si>
    <t>payments for a specified period</t>
  </si>
  <si>
    <t>lump sums</t>
  </si>
  <si>
    <t>transfers to a bank, insurer, other NPF</t>
  </si>
  <si>
    <t>* According to reports 54 funds.</t>
  </si>
  <si>
    <t>Total amount of pension holdings on individual pension accounts of participants, UAH M</t>
  </si>
  <si>
    <t>Amount of profit (loss) from investing pension fund assets, UAH M</t>
  </si>
  <si>
    <t>* According to reports 48 funds as of 30.09.2020 and 54 funds as of 31.12.2020.</t>
  </si>
  <si>
    <t>Market statistics on NPF asset management in Q4 2020 &amp; FY 2020</t>
  </si>
  <si>
    <t>NPF AuM Change</t>
  </si>
  <si>
    <t>NPF Assets under management</t>
  </si>
  <si>
    <t>Total*</t>
  </si>
  <si>
    <t>NBU CNPF</t>
  </si>
  <si>
    <t xml:space="preserve">Number of NPFs reported </t>
  </si>
  <si>
    <t>Change of NPF assets managed in Q4 2020,%</t>
  </si>
  <si>
    <t>Dynamics of the largest components of assets in Q4 2020 and FY 2020</t>
  </si>
  <si>
    <t>Cash &amp; Bank deposits</t>
  </si>
  <si>
    <t>All NPFs</t>
  </si>
  <si>
    <t>All NPFs (ex. CNPF of NBU)</t>
  </si>
  <si>
    <t>Asset A185/ NPF Type</t>
  </si>
  <si>
    <t>Q3 2020</t>
  </si>
  <si>
    <t>legal entities</t>
  </si>
  <si>
    <t>private entrepreneurs (FOPs)</t>
  </si>
  <si>
    <t>individuals (including stransfers to other FIs)</t>
  </si>
  <si>
    <t>Pension payments*</t>
  </si>
  <si>
    <t>n. a.</t>
  </si>
  <si>
    <t>Pension assets &amp; investment earnings</t>
  </si>
  <si>
    <t>NPF administration as at 31.12.2020 &amp; in Q4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</si>
</sst>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\ _г_р_н_.;[Red]\-#,##0\ _г_р_н_."/>
    <numFmt numFmtId="165" formatCode="\$#,##0_);[Red]&quot;($&quot;#,##0\)"/>
    <numFmt numFmtId="166" formatCode="#,##0.00\ _г_р_н_.;[Red]\-#,##0.00\ _г_р_н_."/>
    <numFmt numFmtId="167" formatCode="_(* #,##0.00_);_(* \(#,##0.00\);_(* \-??_);_(@_)"/>
    <numFmt numFmtId="168" formatCode="_-* #,##0.00_₴_-;\-* #,##0.00_₴_-;_-* \-??_₴_-;_-@_-"/>
    <numFmt numFmtId="169" formatCode="#,##0.0"/>
    <numFmt numFmtId="170" formatCode="0.0%"/>
    <numFmt numFmtId="171" formatCode="0.0"/>
    <numFmt numFmtId="172" formatCode="_-* #,##0_₴_-;\-* #,##0_₴_-;_-* \-??_₴_-;_-@_-"/>
    <numFmt numFmtId="173" formatCode="#,##0_ ;\-#,##0\ "/>
    <numFmt numFmtId="174" formatCode="_-* #,##0.0_₴_-;\-* #,##0.0_₴_-;_-* \-??_₴_-;_-@_-"/>
  </numFmts>
  <fonts count="50">
    <font>
      <sz val="10"/>
      <name val="Arial"/>
      <charset val="1"/>
    </font>
    <font>
      <b/>
      <sz val="10"/>
      <name val="UkrainianBaltica"/>
      <family val="1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 Cyr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MS Sans Serif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name val="Arial"/>
      <family val="2"/>
      <charset val="204"/>
    </font>
    <font>
      <i/>
      <u/>
      <sz val="8"/>
      <color rgb="FF0000FF"/>
      <name val="Arial"/>
      <family val="2"/>
      <charset val="204"/>
    </font>
    <font>
      <b/>
      <sz val="16"/>
      <color rgb="FFFFFFFF"/>
      <name val="Arial"/>
      <family val="2"/>
      <charset val="204"/>
    </font>
    <font>
      <i/>
      <sz val="9"/>
      <color rgb="FF953735"/>
      <name val="Arial"/>
      <family val="2"/>
      <charset val="204"/>
    </font>
    <font>
      <b/>
      <sz val="12"/>
      <color rgb="FFFFFFFF"/>
      <name val="Arial"/>
      <family val="2"/>
      <charset val="204"/>
    </font>
    <font>
      <b/>
      <sz val="12"/>
      <color rgb="FF403152"/>
      <name val="Arial"/>
      <family val="2"/>
      <charset val="204"/>
    </font>
    <font>
      <b/>
      <sz val="1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charset val="1"/>
    </font>
    <font>
      <b/>
      <i/>
      <sz val="10"/>
      <name val="Arial"/>
      <family val="2"/>
      <charset val="204"/>
    </font>
    <font>
      <i/>
      <sz val="9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CCCFF"/>
        <bgColor rgb="FFCCC1DA"/>
      </patternFill>
    </fill>
    <fill>
      <patternFill patternType="solid">
        <fgColor rgb="FFFF99CC"/>
        <bgColor rgb="FFD99694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B3A2C7"/>
      </patternFill>
    </fill>
    <fill>
      <patternFill patternType="solid">
        <fgColor rgb="FFCCFFFF"/>
        <bgColor rgb="FFDBEEF4"/>
      </patternFill>
    </fill>
    <fill>
      <patternFill patternType="solid">
        <fgColor rgb="FFFFCC99"/>
        <bgColor rgb="FFF2DCDB"/>
      </patternFill>
    </fill>
    <fill>
      <patternFill patternType="solid">
        <fgColor rgb="FF99CCFF"/>
        <bgColor rgb="FF95B3D7"/>
      </patternFill>
    </fill>
    <fill>
      <patternFill patternType="solid">
        <fgColor rgb="FFFF8080"/>
        <bgColor rgb="FFD99694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70C0"/>
      </patternFill>
    </fill>
    <fill>
      <patternFill patternType="solid">
        <fgColor rgb="FF800080"/>
        <bgColor rgb="FF7030A0"/>
      </patternFill>
    </fill>
    <fill>
      <patternFill patternType="solid">
        <fgColor rgb="FF35CACC"/>
        <bgColor rgb="FF339966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403152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A6A6A6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rgb="FFCCC1DA"/>
        <bgColor rgb="FFC0C0C0"/>
      </patternFill>
    </fill>
    <fill>
      <patternFill patternType="solid">
        <fgColor rgb="FF9999FF"/>
        <bgColor rgb="FF95B3D7"/>
      </patternFill>
    </fill>
    <fill>
      <patternFill patternType="solid">
        <fgColor rgb="FFFFFF00"/>
        <bgColor rgb="FFFFCC00"/>
      </patternFill>
    </fill>
    <fill>
      <patternFill patternType="solid">
        <fgColor rgb="FF99CC00"/>
        <bgColor rgb="FFFFCC00"/>
      </patternFill>
    </fill>
    <fill>
      <patternFill patternType="solid">
        <fgColor rgb="FF7030A0"/>
        <bgColor rgb="FF604A7B"/>
      </patternFill>
    </fill>
    <fill>
      <patternFill patternType="solid">
        <fgColor rgb="FFDBEEF4"/>
        <bgColor rgb="FFE6E0EC"/>
      </patternFill>
    </fill>
    <fill>
      <patternFill patternType="solid">
        <fgColor rgb="FFF2DCDB"/>
        <bgColor rgb="FFE6E0EC"/>
      </patternFill>
    </fill>
    <fill>
      <patternFill patternType="solid">
        <fgColor rgb="FF95B3D7"/>
        <bgColor rgb="FFA6A6A6"/>
      </patternFill>
    </fill>
    <fill>
      <patternFill patternType="solid">
        <fgColor rgb="FFC0504D"/>
        <bgColor rgb="FF953735"/>
      </patternFill>
    </fill>
    <fill>
      <patternFill patternType="solid">
        <fgColor rgb="FFE6E0EC"/>
        <bgColor rgb="FFF2DCDB"/>
      </patternFill>
    </fill>
  </fills>
  <borders count="9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medium">
        <color rgb="FF800080"/>
      </top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/>
      <top style="dotted">
        <color rgb="FF808080"/>
      </top>
      <bottom style="medium">
        <color rgb="FF800080"/>
      </bottom>
      <diagonal/>
    </border>
    <border>
      <left/>
      <right style="dotted">
        <color rgb="FF808080"/>
      </right>
      <top/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dotted">
        <color rgb="FF808080"/>
      </bottom>
      <diagonal/>
    </border>
    <border>
      <left/>
      <right/>
      <top style="medium">
        <color rgb="FF800080"/>
      </top>
      <bottom/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dotted">
        <color rgb="FFBFBFBF"/>
      </left>
      <right style="dotted">
        <color rgb="FFBFBFBF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/>
      <bottom style="medium">
        <color rgb="FF800080"/>
      </bottom>
      <diagonal/>
    </border>
    <border>
      <left style="dotted">
        <color rgb="FFBFBFBF"/>
      </left>
      <right/>
      <top style="dotted">
        <color rgb="FF808080"/>
      </top>
      <bottom style="dotted">
        <color rgb="FF808080"/>
      </bottom>
      <diagonal/>
    </border>
    <border>
      <left/>
      <right style="dotted">
        <color rgb="FF808080"/>
      </right>
      <top/>
      <bottom style="medium">
        <color rgb="FF800080"/>
      </bottom>
      <diagonal/>
    </border>
    <border>
      <left style="dotted">
        <color rgb="FFBFBFBF"/>
      </left>
      <right/>
      <top/>
      <bottom style="medium">
        <color rgb="FF800080"/>
      </bottom>
      <diagonal/>
    </border>
    <border>
      <left/>
      <right/>
      <top/>
      <bottom style="medium">
        <color rgb="FF800080"/>
      </bottom>
      <diagonal/>
    </border>
    <border>
      <left style="thin">
        <color rgb="FF800080"/>
      </left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thin">
        <color rgb="FF800080"/>
      </right>
      <top style="medium">
        <color rgb="FF800080"/>
      </top>
      <bottom style="medium">
        <color rgb="FF800080"/>
      </bottom>
      <diagonal/>
    </border>
    <border>
      <left style="thin">
        <color rgb="FF800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thin">
        <color rgb="FF800080"/>
      </right>
      <top style="dotted">
        <color rgb="FF808080"/>
      </top>
      <bottom style="dotted">
        <color rgb="FF808080"/>
      </bottom>
      <diagonal/>
    </border>
    <border>
      <left style="thin">
        <color rgb="FF800080"/>
      </left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thin">
        <color rgb="FF800080"/>
      </right>
      <top style="dotted">
        <color rgb="FF808080"/>
      </top>
      <bottom style="medium">
        <color rgb="FF800080"/>
      </bottom>
      <diagonal/>
    </border>
    <border>
      <left/>
      <right style="dotted">
        <color rgb="FF808080"/>
      </right>
      <top style="medium">
        <color rgb="FF800080"/>
      </top>
      <bottom style="dotted">
        <color rgb="FFBFBFBF"/>
      </bottom>
      <diagonal/>
    </border>
    <border>
      <left/>
      <right style="dotted">
        <color rgb="FFA6A6A6"/>
      </right>
      <top/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medium">
        <color rgb="FF800080"/>
      </bottom>
      <diagonal/>
    </border>
    <border>
      <left style="dotted">
        <color rgb="FFA6A6A6"/>
      </left>
      <right/>
      <top style="dotted">
        <color rgb="FFA6A6A6"/>
      </top>
      <bottom/>
      <diagonal/>
    </border>
    <border>
      <left/>
      <right style="dotted">
        <color rgb="FFA6A6A6"/>
      </right>
      <top style="dotted">
        <color rgb="FFA6A6A6"/>
      </top>
      <bottom/>
      <diagonal/>
    </border>
    <border>
      <left style="dotted">
        <color rgb="FFA6A6A6"/>
      </left>
      <right/>
      <top/>
      <bottom/>
      <diagonal/>
    </border>
    <border>
      <left/>
      <right style="dotted">
        <color rgb="FFA6A6A6"/>
      </right>
      <top/>
      <bottom/>
      <diagonal/>
    </border>
    <border>
      <left/>
      <right style="dotted">
        <color rgb="FF808080"/>
      </right>
      <top style="dotted">
        <color rgb="FF808080"/>
      </top>
      <bottom/>
      <diagonal/>
    </border>
    <border>
      <left/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 style="dotted">
        <color rgb="FF808080"/>
      </left>
      <right/>
      <top style="thin">
        <color rgb="FF808080"/>
      </top>
      <bottom style="dotted">
        <color rgb="FF808080"/>
      </bottom>
      <diagonal/>
    </border>
    <border>
      <left style="dotted">
        <color rgb="FFA6A6A6"/>
      </left>
      <right/>
      <top style="thin">
        <color rgb="FFA6A6A6"/>
      </top>
      <bottom/>
      <diagonal/>
    </border>
    <border>
      <left/>
      <right style="dotted">
        <color rgb="FFA6A6A6"/>
      </right>
      <top style="thin">
        <color rgb="FFA6A6A6"/>
      </top>
      <bottom/>
      <diagonal/>
    </border>
    <border>
      <left style="dotted">
        <color rgb="FFA6A6A6"/>
      </left>
      <right/>
      <top/>
      <bottom style="thin">
        <color rgb="FFA6A6A6"/>
      </bottom>
      <diagonal/>
    </border>
    <border>
      <left/>
      <right style="dotted">
        <color rgb="FFA6A6A6"/>
      </right>
      <top/>
      <bottom style="thin">
        <color rgb="FFA6A6A6"/>
      </bottom>
      <diagonal/>
    </border>
    <border>
      <left style="dotted">
        <color rgb="FFA6A6A6"/>
      </left>
      <right/>
      <top/>
      <bottom style="dotted">
        <color rgb="FFA6A6A6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rgb="FFA6A6A6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A6A6A6"/>
      </bottom>
      <diagonal/>
    </border>
    <border>
      <left/>
      <right style="dotted">
        <color rgb="FFA6A6A6"/>
      </right>
      <top style="medium">
        <color rgb="FF002060"/>
      </top>
      <bottom style="dotted">
        <color rgb="FFA6A6A6"/>
      </bottom>
      <diagonal/>
    </border>
    <border>
      <left style="dotted">
        <color rgb="FFA6A6A6"/>
      </left>
      <right/>
      <top style="medium">
        <color rgb="FF002060"/>
      </top>
      <bottom style="dotted">
        <color rgb="FFA6A6A6"/>
      </bottom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 style="dotted">
        <color rgb="FFA6A6A6"/>
      </bottom>
      <diagonal/>
    </border>
    <border>
      <left style="dotted">
        <color rgb="FFA6A6A6"/>
      </left>
      <right style="thin">
        <color rgb="FF002060"/>
      </right>
      <top style="medium">
        <color rgb="FF002060"/>
      </top>
      <bottom style="dotted">
        <color rgb="FFA6A6A6"/>
      </bottom>
      <diagonal/>
    </border>
    <border>
      <left/>
      <right/>
      <top style="dotted">
        <color rgb="FFA6A6A6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A6A6A6"/>
      </top>
      <bottom style="medium">
        <color rgb="FF002060"/>
      </bottom>
      <diagonal/>
    </border>
    <border>
      <left/>
      <right style="dotted">
        <color rgb="FFA6A6A6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/>
      <top style="dotted">
        <color rgb="FFA6A6A6"/>
      </top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 style="thin">
        <color rgb="FF002060"/>
      </right>
      <top style="dotted">
        <color rgb="FFA6A6A6"/>
      </top>
      <bottom style="medium">
        <color rgb="FF002060"/>
      </bottom>
      <diagonal/>
    </border>
    <border>
      <left/>
      <right style="dotted">
        <color rgb="FFA6A6A6"/>
      </right>
      <top style="dotted">
        <color rgb="FFA6A6A6"/>
      </top>
      <bottom style="thin">
        <color rgb="FF002060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thin">
        <color rgb="FF002060"/>
      </bottom>
      <diagonal/>
    </border>
    <border>
      <left style="dotted">
        <color rgb="FFA6A6A6"/>
      </left>
      <right/>
      <top style="dotted">
        <color rgb="FFA6A6A6"/>
      </top>
      <bottom style="thin">
        <color rgb="FF002060"/>
      </bottom>
      <diagonal/>
    </border>
    <border>
      <left style="dotted">
        <color rgb="FFA6A6A6"/>
      </left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/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 style="thin">
        <color rgb="FF403152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A6A6A6"/>
      </bottom>
      <diagonal/>
    </border>
    <border>
      <left style="thin">
        <color rgb="FF002060"/>
      </left>
      <right/>
      <top style="medium">
        <color rgb="FF002060"/>
      </top>
      <bottom style="dotted">
        <color rgb="FFA6A6A6"/>
      </bottom>
      <diagonal/>
    </border>
    <border>
      <left style="thin">
        <color rgb="FF002060"/>
      </left>
      <right/>
      <top style="dotted">
        <color rgb="FFA6A6A6"/>
      </top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dotted">
        <color rgb="FF808080"/>
      </right>
      <top/>
      <bottom style="thin">
        <color rgb="FF800080"/>
      </bottom>
      <diagonal/>
    </border>
    <border>
      <left style="dotted">
        <color rgb="FF808080"/>
      </left>
      <right style="dotted">
        <color rgb="FF808080"/>
      </right>
      <top/>
      <bottom style="thin">
        <color rgb="FF800080"/>
      </bottom>
      <diagonal/>
    </border>
    <border>
      <left style="dotted">
        <color rgb="FFBFBFBF"/>
      </left>
      <right/>
      <top/>
      <bottom style="thin">
        <color rgb="FF800080"/>
      </bottom>
      <diagonal/>
    </border>
    <border>
      <left/>
      <right style="dotted">
        <color rgb="FF808080"/>
      </right>
      <top style="dotted">
        <color rgb="FF808080"/>
      </top>
      <bottom style="thin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thin">
        <color rgb="FF808080"/>
      </bottom>
      <diagonal/>
    </border>
    <border>
      <left style="dotted">
        <color rgb="FFBFBFBF"/>
      </left>
      <right/>
      <top style="dotted">
        <color rgb="FF808080"/>
      </top>
      <bottom style="thin">
        <color rgb="FF808080"/>
      </bottom>
      <diagonal/>
    </border>
  </borders>
  <cellStyleXfs count="87">
    <xf numFmtId="0" fontId="0" fillId="0" borderId="0"/>
    <xf numFmtId="9" fontId="47" fillId="0" borderId="0" applyBorder="0" applyProtection="0"/>
    <xf numFmtId="0" fontId="8" fillId="0" borderId="0" applyBorder="0" applyProtection="0"/>
    <xf numFmtId="49" fontId="1" fillId="0" borderId="0">
      <alignment horizontal="center" vertical="top" wrapText="1"/>
    </xf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164" fontId="47" fillId="0" borderId="0" applyBorder="0" applyProtection="0"/>
    <xf numFmtId="165" fontId="47" fillId="0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1" fillId="0" borderId="3">
      <alignment horizontal="center" vertical="top" wrapText="1"/>
    </xf>
    <xf numFmtId="0" fontId="9" fillId="0" borderId="4" applyProtection="0"/>
    <xf numFmtId="0" fontId="10" fillId="0" borderId="5" applyProtection="0"/>
    <xf numFmtId="0" fontId="11" fillId="0" borderId="6" applyProtection="0"/>
    <xf numFmtId="0" fontId="11" fillId="0" borderId="0" applyBorder="0" applyProtection="0"/>
    <xf numFmtId="0" fontId="12" fillId="0" borderId="7" applyProtection="0"/>
    <xf numFmtId="0" fontId="13" fillId="21" borderId="8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16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0" fillId="3" borderId="0" applyBorder="0" applyProtection="0"/>
    <xf numFmtId="0" fontId="21" fillId="0" borderId="0" applyBorder="0" applyProtection="0"/>
    <xf numFmtId="0" fontId="47" fillId="23" borderId="9" applyProtection="0"/>
    <xf numFmtId="9" fontId="47" fillId="0" borderId="0" applyBorder="0" applyProtection="0"/>
    <xf numFmtId="9" fontId="47" fillId="0" borderId="0" applyBorder="0" applyProtection="0"/>
    <xf numFmtId="9" fontId="47" fillId="0" borderId="0" applyBorder="0" applyProtection="0"/>
    <xf numFmtId="9" fontId="47" fillId="0" borderId="0" applyBorder="0" applyProtection="0"/>
    <xf numFmtId="9" fontId="47" fillId="0" borderId="0" applyBorder="0" applyProtection="0"/>
    <xf numFmtId="9" fontId="47" fillId="0" borderId="0" applyBorder="0" applyProtection="0"/>
    <xf numFmtId="0" fontId="22" fillId="0" borderId="10" applyProtection="0"/>
    <xf numFmtId="0" fontId="23" fillId="0" borderId="0" applyBorder="0" applyProtection="0"/>
    <xf numFmtId="164" fontId="47" fillId="0" borderId="0" applyBorder="0" applyProtection="0"/>
    <xf numFmtId="166" fontId="47" fillId="0" borderId="0" applyBorder="0" applyProtection="0"/>
    <xf numFmtId="167" fontId="47" fillId="0" borderId="0" applyBorder="0" applyProtection="0"/>
    <xf numFmtId="168" fontId="47" fillId="0" borderId="0" applyBorder="0" applyProtection="0"/>
    <xf numFmtId="0" fontId="24" fillId="4" borderId="0" applyBorder="0" applyProtection="0"/>
    <xf numFmtId="49" fontId="1" fillId="0" borderId="11">
      <alignment horizontal="center" vertical="center" wrapText="1"/>
    </xf>
  </cellStyleXfs>
  <cellXfs count="245">
    <xf numFmtId="0" fontId="0" fillId="0" borderId="0" xfId="0"/>
    <xf numFmtId="0" fontId="16" fillId="0" borderId="0" xfId="69" applyFont="1" applyAlignment="1">
      <alignment vertical="center"/>
    </xf>
    <xf numFmtId="0" fontId="26" fillId="0" borderId="12" xfId="69" applyFont="1" applyBorder="1" applyAlignment="1">
      <alignment horizontal="center" vertical="center" wrapText="1"/>
    </xf>
    <xf numFmtId="14" fontId="27" fillId="0" borderId="13" xfId="69" applyNumberFormat="1" applyFont="1" applyBorder="1" applyAlignment="1">
      <alignment horizontal="center" vertical="center" wrapText="1"/>
    </xf>
    <xf numFmtId="14" fontId="27" fillId="0" borderId="14" xfId="69" applyNumberFormat="1" applyFont="1" applyBorder="1" applyAlignment="1">
      <alignment horizontal="center" vertical="center" wrapText="1"/>
    </xf>
    <xf numFmtId="0" fontId="16" fillId="0" borderId="15" xfId="69" applyFont="1" applyBorder="1" applyAlignment="1">
      <alignment horizontal="center" vertical="center" wrapText="1"/>
    </xf>
    <xf numFmtId="0" fontId="16" fillId="0" borderId="16" xfId="69" applyFont="1" applyBorder="1" applyAlignment="1">
      <alignment vertical="center"/>
    </xf>
    <xf numFmtId="169" fontId="16" fillId="0" borderId="17" xfId="69" applyNumberFormat="1" applyFont="1" applyBorder="1" applyAlignment="1">
      <alignment vertical="center"/>
    </xf>
    <xf numFmtId="170" fontId="16" fillId="0" borderId="18" xfId="69" applyNumberFormat="1" applyFont="1" applyBorder="1" applyAlignment="1">
      <alignment horizontal="right" vertical="center"/>
    </xf>
    <xf numFmtId="170" fontId="16" fillId="0" borderId="17" xfId="69" applyNumberFormat="1" applyFont="1" applyBorder="1" applyAlignment="1">
      <alignment vertical="center"/>
    </xf>
    <xf numFmtId="170" fontId="18" fillId="0" borderId="17" xfId="69" applyNumberFormat="1" applyFont="1" applyBorder="1" applyAlignment="1">
      <alignment vertical="center"/>
    </xf>
    <xf numFmtId="169" fontId="18" fillId="0" borderId="17" xfId="69" applyNumberFormat="1" applyFont="1" applyBorder="1" applyAlignment="1">
      <alignment vertical="center"/>
    </xf>
    <xf numFmtId="0" fontId="26" fillId="0" borderId="19" xfId="69" applyFont="1" applyBorder="1" applyAlignment="1">
      <alignment horizontal="center" vertical="center" wrapText="1"/>
    </xf>
    <xf numFmtId="0" fontId="26" fillId="0" borderId="20" xfId="69" applyFont="1" applyBorder="1" applyAlignment="1">
      <alignment vertical="center"/>
    </xf>
    <xf numFmtId="169" fontId="26" fillId="0" borderId="21" xfId="69" applyNumberFormat="1" applyFont="1" applyBorder="1" applyAlignment="1">
      <alignment vertical="center"/>
    </xf>
    <xf numFmtId="170" fontId="26" fillId="0" borderId="21" xfId="69" applyNumberFormat="1" applyFont="1" applyBorder="1" applyAlignment="1">
      <alignment vertical="center"/>
    </xf>
    <xf numFmtId="0" fontId="28" fillId="0" borderId="0" xfId="69" applyFont="1" applyBorder="1" applyAlignment="1">
      <alignment horizontal="center" vertical="center" wrapText="1"/>
    </xf>
    <xf numFmtId="170" fontId="28" fillId="0" borderId="0" xfId="1" applyNumberFormat="1" applyFont="1" applyBorder="1" applyAlignment="1" applyProtection="1">
      <alignment horizontal="center" vertical="center" wrapText="1"/>
    </xf>
    <xf numFmtId="0" fontId="29" fillId="2" borderId="0" xfId="69" applyFont="1" applyFill="1" applyBorder="1" applyAlignment="1">
      <alignment horizontal="left" vertical="center"/>
    </xf>
    <xf numFmtId="0" fontId="27" fillId="0" borderId="12" xfId="69" applyFont="1" applyBorder="1" applyAlignment="1">
      <alignment horizontal="center" vertical="center" wrapText="1"/>
    </xf>
    <xf numFmtId="14" fontId="26" fillId="0" borderId="13" xfId="69" applyNumberFormat="1" applyFont="1" applyBorder="1" applyAlignment="1">
      <alignment horizontal="center" vertical="center" wrapText="1"/>
    </xf>
    <xf numFmtId="0" fontId="28" fillId="0" borderId="22" xfId="69" applyFont="1" applyBorder="1" applyAlignment="1">
      <alignment horizontal="left" vertical="center" wrapText="1"/>
    </xf>
    <xf numFmtId="0" fontId="18" fillId="0" borderId="23" xfId="69" applyFont="1" applyBorder="1" applyAlignment="1">
      <alignment vertical="center"/>
    </xf>
    <xf numFmtId="170" fontId="16" fillId="0" borderId="23" xfId="76" applyNumberFormat="1" applyFont="1" applyBorder="1" applyAlignment="1" applyProtection="1">
      <alignment horizontal="right"/>
    </xf>
    <xf numFmtId="170" fontId="18" fillId="0" borderId="18" xfId="76" applyNumberFormat="1" applyFont="1" applyBorder="1" applyAlignment="1" applyProtection="1">
      <alignment horizontal="right"/>
    </xf>
    <xf numFmtId="0" fontId="28" fillId="0" borderId="15" xfId="69" applyFont="1" applyBorder="1" applyAlignment="1">
      <alignment horizontal="left" vertical="center" wrapText="1"/>
    </xf>
    <xf numFmtId="0" fontId="18" fillId="0" borderId="16" xfId="69" applyFont="1" applyBorder="1" applyAlignment="1">
      <alignment vertical="center"/>
    </xf>
    <xf numFmtId="170" fontId="16" fillId="0" borderId="16" xfId="76" applyNumberFormat="1" applyFont="1" applyBorder="1" applyAlignment="1" applyProtection="1">
      <alignment horizontal="right"/>
    </xf>
    <xf numFmtId="170" fontId="18" fillId="0" borderId="17" xfId="76" applyNumberFormat="1" applyFont="1" applyBorder="1" applyAlignment="1" applyProtection="1">
      <alignment horizontal="right"/>
    </xf>
    <xf numFmtId="0" fontId="30" fillId="0" borderId="19" xfId="69" applyFont="1" applyBorder="1" applyAlignment="1">
      <alignment horizontal="left" vertical="center" wrapText="1"/>
    </xf>
    <xf numFmtId="3" fontId="31" fillId="0" borderId="20" xfId="69" applyNumberFormat="1" applyFont="1" applyBorder="1" applyAlignment="1">
      <alignment vertical="center"/>
    </xf>
    <xf numFmtId="170" fontId="32" fillId="0" borderId="20" xfId="76" applyNumberFormat="1" applyFont="1" applyBorder="1" applyAlignment="1" applyProtection="1">
      <alignment horizontal="right"/>
    </xf>
    <xf numFmtId="170" fontId="31" fillId="0" borderId="21" xfId="76" applyNumberFormat="1" applyFont="1" applyBorder="1" applyAlignment="1" applyProtection="1">
      <alignment horizontal="right"/>
    </xf>
    <xf numFmtId="0" fontId="16" fillId="0" borderId="0" xfId="69" applyFont="1" applyBorder="1" applyAlignment="1">
      <alignment vertical="center"/>
    </xf>
    <xf numFmtId="0" fontId="28" fillId="0" borderId="0" xfId="69" applyFont="1" applyBorder="1" applyAlignment="1">
      <alignment vertical="center" wrapText="1"/>
    </xf>
    <xf numFmtId="0" fontId="33" fillId="0" borderId="0" xfId="69" applyFont="1" applyBorder="1" applyAlignment="1">
      <alignment horizontal="center" vertical="center" wrapText="1"/>
    </xf>
    <xf numFmtId="0" fontId="29" fillId="3" borderId="0" xfId="69" applyFont="1" applyFill="1" applyBorder="1" applyAlignment="1">
      <alignment horizontal="left" vertical="center"/>
    </xf>
    <xf numFmtId="0" fontId="16" fillId="0" borderId="23" xfId="69" applyFont="1" applyBorder="1" applyAlignment="1">
      <alignment vertical="center"/>
    </xf>
    <xf numFmtId="0" fontId="16" fillId="0" borderId="25" xfId="69" applyFont="1" applyBorder="1" applyAlignment="1">
      <alignment vertical="center"/>
    </xf>
    <xf numFmtId="3" fontId="32" fillId="0" borderId="20" xfId="69" applyNumberFormat="1" applyFont="1" applyBorder="1" applyAlignment="1">
      <alignment vertical="center"/>
    </xf>
    <xf numFmtId="0" fontId="29" fillId="24" borderId="0" xfId="69" applyFont="1" applyFill="1" applyBorder="1" applyAlignment="1">
      <alignment horizontal="left" vertical="center"/>
    </xf>
    <xf numFmtId="170" fontId="16" fillId="0" borderId="16" xfId="69" applyNumberFormat="1" applyFont="1" applyBorder="1" applyAlignment="1">
      <alignment vertical="center"/>
    </xf>
    <xf numFmtId="169" fontId="16" fillId="0" borderId="28" xfId="69" applyNumberFormat="1" applyFont="1" applyBorder="1" applyAlignment="1">
      <alignment horizontal="right" vertical="center"/>
    </xf>
    <xf numFmtId="169" fontId="16" fillId="0" borderId="16" xfId="69" applyNumberFormat="1" applyFont="1" applyBorder="1" applyAlignment="1">
      <alignment horizontal="right" vertical="center"/>
    </xf>
    <xf numFmtId="171" fontId="16" fillId="0" borderId="0" xfId="69" applyNumberFormat="1" applyFont="1" applyAlignment="1">
      <alignment vertical="center"/>
    </xf>
    <xf numFmtId="0" fontId="34" fillId="0" borderId="29" xfId="69" applyFont="1" applyBorder="1" applyAlignment="1">
      <alignment horizontal="left" vertical="center" wrapText="1"/>
    </xf>
    <xf numFmtId="169" fontId="34" fillId="0" borderId="27" xfId="69" applyNumberFormat="1" applyFont="1" applyBorder="1" applyAlignment="1">
      <alignment horizontal="right" vertical="center"/>
    </xf>
    <xf numFmtId="3" fontId="34" fillId="0" borderId="27" xfId="69" applyNumberFormat="1" applyFont="1" applyBorder="1" applyAlignment="1">
      <alignment horizontal="right" vertical="center"/>
    </xf>
    <xf numFmtId="170" fontId="34" fillId="0" borderId="27" xfId="69" applyNumberFormat="1" applyFont="1" applyBorder="1" applyAlignment="1">
      <alignment vertical="center"/>
    </xf>
    <xf numFmtId="169" fontId="34" fillId="0" borderId="30" xfId="69" applyNumberFormat="1" applyFont="1" applyBorder="1" applyAlignment="1">
      <alignment horizontal="right" vertical="center"/>
    </xf>
    <xf numFmtId="0" fontId="28" fillId="0" borderId="0" xfId="69" applyFont="1" applyAlignment="1">
      <alignment vertical="center"/>
    </xf>
    <xf numFmtId="0" fontId="28" fillId="0" borderId="0" xfId="69" applyFont="1" applyBorder="1" applyAlignment="1">
      <alignment vertical="center"/>
    </xf>
    <xf numFmtId="0" fontId="16" fillId="0" borderId="0" xfId="69" applyFont="1" applyBorder="1" applyAlignment="1">
      <alignment horizontal="center" vertical="center"/>
    </xf>
    <xf numFmtId="14" fontId="26" fillId="0" borderId="0" xfId="69" applyNumberFormat="1" applyFont="1" applyAlignment="1">
      <alignment horizontal="left"/>
    </xf>
    <xf numFmtId="0" fontId="32" fillId="0" borderId="0" xfId="69" applyFont="1" applyAlignment="1">
      <alignment vertical="center"/>
    </xf>
    <xf numFmtId="14" fontId="26" fillId="0" borderId="32" xfId="69" applyNumberFormat="1" applyFont="1" applyBorder="1" applyAlignment="1">
      <alignment horizontal="center" vertical="center" wrapText="1"/>
    </xf>
    <xf numFmtId="14" fontId="26" fillId="0" borderId="14" xfId="69" applyNumberFormat="1" applyFont="1" applyBorder="1" applyAlignment="1">
      <alignment horizontal="center" vertical="center" wrapText="1"/>
    </xf>
    <xf numFmtId="14" fontId="26" fillId="0" borderId="33" xfId="69" applyNumberFormat="1" applyFont="1" applyBorder="1" applyAlignment="1">
      <alignment horizontal="center" vertical="center" wrapText="1"/>
    </xf>
    <xf numFmtId="169" fontId="16" fillId="0" borderId="16" xfId="69" applyNumberFormat="1" applyFont="1" applyBorder="1" applyAlignment="1">
      <alignment vertical="center"/>
    </xf>
    <xf numFmtId="3" fontId="16" fillId="0" borderId="0" xfId="69" applyNumberFormat="1" applyFont="1" applyAlignment="1">
      <alignment vertical="center"/>
    </xf>
    <xf numFmtId="169" fontId="16" fillId="0" borderId="34" xfId="69" applyNumberFormat="1" applyFont="1" applyBorder="1" applyAlignment="1">
      <alignment vertical="center"/>
    </xf>
    <xf numFmtId="170" fontId="16" fillId="0" borderId="35" xfId="69" applyNumberFormat="1" applyFont="1" applyBorder="1" applyAlignment="1">
      <alignment vertical="center"/>
    </xf>
    <xf numFmtId="0" fontId="34" fillId="0" borderId="19" xfId="69" applyFont="1" applyBorder="1" applyAlignment="1">
      <alignment horizontal="left" vertical="center" wrapText="1"/>
    </xf>
    <xf numFmtId="169" fontId="34" fillId="0" borderId="20" xfId="69" applyNumberFormat="1" applyFont="1" applyBorder="1" applyAlignment="1">
      <alignment vertical="center"/>
    </xf>
    <xf numFmtId="169" fontId="34" fillId="0" borderId="21" xfId="69" applyNumberFormat="1" applyFont="1" applyBorder="1" applyAlignment="1">
      <alignment vertical="center"/>
    </xf>
    <xf numFmtId="3" fontId="26" fillId="0" borderId="0" xfId="69" applyNumberFormat="1" applyFont="1" applyAlignment="1">
      <alignment vertical="center"/>
    </xf>
    <xf numFmtId="169" fontId="34" fillId="0" borderId="36" xfId="69" applyNumberFormat="1" applyFont="1" applyBorder="1" applyAlignment="1">
      <alignment vertical="center"/>
    </xf>
    <xf numFmtId="170" fontId="34" fillId="0" borderId="20" xfId="69" applyNumberFormat="1" applyFont="1" applyBorder="1" applyAlignment="1">
      <alignment vertical="center"/>
    </xf>
    <xf numFmtId="170" fontId="34" fillId="0" borderId="37" xfId="69" applyNumberFormat="1" applyFont="1" applyBorder="1" applyAlignment="1">
      <alignment vertical="center"/>
    </xf>
    <xf numFmtId="0" fontId="26" fillId="0" borderId="0" xfId="69" applyFont="1" applyAlignment="1">
      <alignment vertical="center"/>
    </xf>
    <xf numFmtId="14" fontId="16" fillId="0" borderId="0" xfId="69" applyNumberFormat="1" applyFont="1" applyAlignment="1">
      <alignment horizontal="left"/>
    </xf>
    <xf numFmtId="0" fontId="32" fillId="0" borderId="0" xfId="69" applyFont="1" applyBorder="1" applyAlignment="1">
      <alignment horizontal="center" vertical="center" wrapText="1"/>
    </xf>
    <xf numFmtId="0" fontId="30" fillId="0" borderId="0" xfId="69" applyFont="1" applyBorder="1" applyAlignment="1">
      <alignment horizontal="center" vertical="center" wrapText="1"/>
    </xf>
    <xf numFmtId="0" fontId="34" fillId="0" borderId="0" xfId="69" applyFont="1" applyAlignment="1">
      <alignment horizontal="left" vertical="center"/>
    </xf>
    <xf numFmtId="14" fontId="16" fillId="0" borderId="38" xfId="69" applyNumberFormat="1" applyFont="1" applyBorder="1" applyAlignment="1">
      <alignment horizontal="center" vertical="center" wrapText="1"/>
    </xf>
    <xf numFmtId="169" fontId="26" fillId="0" borderId="17" xfId="69" applyNumberFormat="1" applyFont="1" applyBorder="1" applyAlignment="1">
      <alignment vertical="center"/>
    </xf>
    <xf numFmtId="0" fontId="16" fillId="0" borderId="0" xfId="69" applyFont="1" applyAlignment="1">
      <alignment horizontal="left" vertical="center"/>
    </xf>
    <xf numFmtId="170" fontId="26" fillId="0" borderId="0" xfId="1" applyNumberFormat="1" applyFont="1" applyBorder="1" applyAlignment="1" applyProtection="1">
      <alignment horizontal="center" vertical="center"/>
    </xf>
    <xf numFmtId="14" fontId="16" fillId="0" borderId="39" xfId="69" applyNumberFormat="1" applyFont="1" applyBorder="1" applyAlignment="1">
      <alignment horizontal="center" vertical="center" wrapText="1"/>
    </xf>
    <xf numFmtId="170" fontId="26" fillId="0" borderId="0" xfId="1" applyNumberFormat="1" applyFont="1" applyBorder="1" applyAlignment="1" applyProtection="1">
      <alignment horizontal="right" vertical="center"/>
    </xf>
    <xf numFmtId="0" fontId="34" fillId="0" borderId="0" xfId="69" applyFont="1" applyAlignment="1">
      <alignment horizontal="right" vertical="center"/>
    </xf>
    <xf numFmtId="14" fontId="26" fillId="0" borderId="40" xfId="69" applyNumberFormat="1" applyFont="1" applyBorder="1" applyAlignment="1">
      <alignment horizontal="center" vertical="center" wrapText="1"/>
    </xf>
    <xf numFmtId="0" fontId="38" fillId="0" borderId="0" xfId="69" applyFont="1" applyAlignment="1">
      <alignment horizontal="right" vertical="center"/>
    </xf>
    <xf numFmtId="0" fontId="38" fillId="0" borderId="0" xfId="69" applyFont="1" applyAlignment="1">
      <alignment vertical="center"/>
    </xf>
    <xf numFmtId="0" fontId="38" fillId="0" borderId="0" xfId="69" applyFont="1" applyBorder="1" applyAlignment="1">
      <alignment vertical="center"/>
    </xf>
    <xf numFmtId="0" fontId="36" fillId="0" borderId="0" xfId="69" applyFont="1" applyAlignment="1">
      <alignment horizontal="left" vertical="center"/>
    </xf>
    <xf numFmtId="0" fontId="36" fillId="0" borderId="0" xfId="69" applyFont="1" applyBorder="1" applyAlignment="1">
      <alignment horizontal="center" vertical="center"/>
    </xf>
    <xf numFmtId="0" fontId="39" fillId="27" borderId="0" xfId="69" applyFont="1" applyFill="1" applyBorder="1" applyAlignment="1">
      <alignment horizontal="left" vertical="center"/>
    </xf>
    <xf numFmtId="14" fontId="16" fillId="0" borderId="13" xfId="69" applyNumberFormat="1" applyFont="1" applyBorder="1" applyAlignment="1">
      <alignment horizontal="center" vertical="center" wrapText="1"/>
    </xf>
    <xf numFmtId="14" fontId="16" fillId="0" borderId="14" xfId="69" applyNumberFormat="1" applyFont="1" applyBorder="1" applyAlignment="1">
      <alignment horizontal="center" vertical="center" wrapText="1"/>
    </xf>
    <xf numFmtId="0" fontId="16" fillId="0" borderId="15" xfId="69" applyFont="1" applyBorder="1" applyAlignment="1">
      <alignment horizontal="left" vertical="center" wrapText="1"/>
    </xf>
    <xf numFmtId="169" fontId="16" fillId="0" borderId="18" xfId="69" applyNumberFormat="1" applyFont="1" applyBorder="1" applyAlignment="1">
      <alignment vertical="center"/>
    </xf>
    <xf numFmtId="170" fontId="16" fillId="0" borderId="0" xfId="1" applyNumberFormat="1" applyFont="1" applyBorder="1" applyAlignment="1" applyProtection="1">
      <alignment vertical="center"/>
    </xf>
    <xf numFmtId="170" fontId="26" fillId="0" borderId="0" xfId="1" applyNumberFormat="1" applyFont="1" applyBorder="1" applyAlignment="1" applyProtection="1">
      <alignment vertical="center"/>
    </xf>
    <xf numFmtId="170" fontId="31" fillId="0" borderId="43" xfId="75" applyNumberFormat="1" applyFont="1" applyBorder="1" applyAlignment="1" applyProtection="1">
      <alignment vertical="center"/>
    </xf>
    <xf numFmtId="170" fontId="31" fillId="0" borderId="44" xfId="75" applyNumberFormat="1" applyFont="1" applyBorder="1" applyAlignment="1" applyProtection="1">
      <alignment vertical="center"/>
    </xf>
    <xf numFmtId="0" fontId="16" fillId="0" borderId="22" xfId="69" applyFont="1" applyBorder="1" applyAlignment="1">
      <alignment horizontal="left" vertical="center" wrapText="1"/>
    </xf>
    <xf numFmtId="0" fontId="16" fillId="0" borderId="45" xfId="69" applyFont="1" applyBorder="1" applyAlignment="1">
      <alignment horizontal="left" vertical="center" wrapText="1"/>
    </xf>
    <xf numFmtId="0" fontId="16" fillId="0" borderId="46" xfId="69" applyFont="1" applyBorder="1" applyAlignment="1">
      <alignment horizontal="left" vertical="center" wrapText="1"/>
    </xf>
    <xf numFmtId="169" fontId="16" fillId="0" borderId="47" xfId="69" applyNumberFormat="1" applyFont="1" applyBorder="1" applyAlignment="1">
      <alignment vertical="center"/>
    </xf>
    <xf numFmtId="0" fontId="32" fillId="0" borderId="19" xfId="69" applyFont="1" applyBorder="1" applyAlignment="1">
      <alignment horizontal="left" vertical="center" wrapText="1"/>
    </xf>
    <xf numFmtId="169" fontId="32" fillId="0" borderId="20" xfId="69" applyNumberFormat="1" applyFont="1" applyBorder="1" applyAlignment="1">
      <alignment vertical="center"/>
    </xf>
    <xf numFmtId="170" fontId="32" fillId="0" borderId="0" xfId="69" applyNumberFormat="1" applyFont="1" applyAlignment="1">
      <alignment vertical="center"/>
    </xf>
    <xf numFmtId="0" fontId="26" fillId="0" borderId="19" xfId="69" applyFont="1" applyBorder="1" applyAlignment="1">
      <alignment horizontal="left" vertical="center" wrapText="1"/>
    </xf>
    <xf numFmtId="169" fontId="26" fillId="0" borderId="20" xfId="69" applyNumberFormat="1" applyFont="1" applyBorder="1" applyAlignment="1">
      <alignment vertical="center"/>
    </xf>
    <xf numFmtId="170" fontId="37" fillId="0" borderId="53" xfId="75" applyNumberFormat="1" applyFont="1" applyBorder="1" applyAlignment="1" applyProtection="1">
      <alignment vertical="center"/>
    </xf>
    <xf numFmtId="170" fontId="37" fillId="0" borderId="39" xfId="75" applyNumberFormat="1" applyFont="1" applyBorder="1" applyAlignment="1" applyProtection="1">
      <alignment vertical="center"/>
    </xf>
    <xf numFmtId="0" fontId="40" fillId="0" borderId="0" xfId="2" applyFont="1" applyBorder="1" applyAlignment="1" applyProtection="1">
      <alignment vertical="center" wrapText="1"/>
    </xf>
    <xf numFmtId="0" fontId="18" fillId="0" borderId="0" xfId="59"/>
    <xf numFmtId="0" fontId="37" fillId="0" borderId="54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14" fontId="26" fillId="0" borderId="61" xfId="59" applyNumberFormat="1" applyFont="1" applyBorder="1" applyAlignment="1">
      <alignment horizontal="center" vertical="center"/>
    </xf>
    <xf numFmtId="172" fontId="37" fillId="0" borderId="62" xfId="84" applyNumberFormat="1" applyFont="1" applyBorder="1" applyAlignment="1" applyProtection="1">
      <alignment vertical="center"/>
    </xf>
    <xf numFmtId="172" fontId="37" fillId="0" borderId="63" xfId="84" applyNumberFormat="1" applyFont="1" applyBorder="1" applyAlignment="1" applyProtection="1">
      <alignment vertical="center"/>
    </xf>
    <xf numFmtId="172" fontId="37" fillId="0" borderId="64" xfId="84" applyNumberFormat="1" applyFont="1" applyBorder="1" applyAlignment="1" applyProtection="1">
      <alignment vertical="center"/>
    </xf>
    <xf numFmtId="172" fontId="0" fillId="0" borderId="65" xfId="84" applyNumberFormat="1" applyFont="1" applyBorder="1" applyAlignment="1" applyProtection="1">
      <alignment vertical="center"/>
    </xf>
    <xf numFmtId="172" fontId="0" fillId="0" borderId="66" xfId="84" applyNumberFormat="1" applyFont="1" applyBorder="1" applyAlignment="1" applyProtection="1">
      <alignment vertical="center"/>
    </xf>
    <xf numFmtId="172" fontId="0" fillId="0" borderId="67" xfId="84" applyNumberFormat="1" applyFont="1" applyBorder="1" applyAlignment="1" applyProtection="1">
      <alignment vertical="center"/>
    </xf>
    <xf numFmtId="172" fontId="0" fillId="0" borderId="63" xfId="84" applyNumberFormat="1" applyFont="1" applyBorder="1" applyAlignment="1" applyProtection="1">
      <alignment vertical="center"/>
    </xf>
    <xf numFmtId="172" fontId="0" fillId="0" borderId="64" xfId="84" applyNumberFormat="1" applyFont="1" applyBorder="1" applyAlignment="1" applyProtection="1">
      <alignment vertical="center"/>
    </xf>
    <xf numFmtId="14" fontId="26" fillId="0" borderId="68" xfId="59" applyNumberFormat="1" applyFont="1" applyBorder="1" applyAlignment="1">
      <alignment horizontal="center" vertical="center"/>
    </xf>
    <xf numFmtId="172" fontId="37" fillId="0" borderId="69" xfId="84" applyNumberFormat="1" applyFont="1" applyBorder="1" applyAlignment="1" applyProtection="1">
      <alignment vertical="center"/>
    </xf>
    <xf numFmtId="172" fontId="37" fillId="0" borderId="70" xfId="84" applyNumberFormat="1" applyFont="1" applyBorder="1" applyAlignment="1" applyProtection="1">
      <alignment vertical="center"/>
    </xf>
    <xf numFmtId="172" fontId="37" fillId="0" borderId="71" xfId="84" applyNumberFormat="1" applyFont="1" applyBorder="1" applyAlignment="1" applyProtection="1">
      <alignment vertical="center"/>
    </xf>
    <xf numFmtId="172" fontId="0" fillId="0" borderId="72" xfId="84" applyNumberFormat="1" applyFont="1" applyBorder="1" applyAlignment="1" applyProtection="1">
      <alignment vertical="center"/>
    </xf>
    <xf numFmtId="172" fontId="0" fillId="0" borderId="73" xfId="84" applyNumberFormat="1" applyFont="1" applyBorder="1" applyAlignment="1" applyProtection="1">
      <alignment vertical="center"/>
    </xf>
    <xf numFmtId="172" fontId="0" fillId="0" borderId="74" xfId="84" applyNumberFormat="1" applyFont="1" applyBorder="1" applyAlignment="1" applyProtection="1">
      <alignment vertical="center"/>
    </xf>
    <xf numFmtId="172" fontId="0" fillId="0" borderId="70" xfId="84" applyNumberFormat="1" applyFont="1" applyBorder="1" applyAlignment="1" applyProtection="1">
      <alignment vertical="center"/>
    </xf>
    <xf numFmtId="172" fontId="0" fillId="0" borderId="71" xfId="84" applyNumberFormat="1" applyFont="1" applyBorder="1" applyAlignment="1" applyProtection="1">
      <alignment vertical="center"/>
    </xf>
    <xf numFmtId="0" fontId="35" fillId="0" borderId="0" xfId="59" applyFont="1"/>
    <xf numFmtId="2" fontId="18" fillId="0" borderId="0" xfId="59" applyNumberFormat="1"/>
    <xf numFmtId="0" fontId="37" fillId="0" borderId="57" xfId="0" applyFont="1" applyBorder="1" applyAlignment="1">
      <alignment horizontal="center" vertical="center" wrapText="1"/>
    </xf>
    <xf numFmtId="14" fontId="26" fillId="0" borderId="63" xfId="59" applyNumberFormat="1" applyFont="1" applyBorder="1" applyAlignment="1">
      <alignment horizontal="center" vertical="center"/>
    </xf>
    <xf numFmtId="172" fontId="37" fillId="0" borderId="66" xfId="84" applyNumberFormat="1" applyFont="1" applyBorder="1" applyAlignment="1" applyProtection="1">
      <alignment vertical="center"/>
    </xf>
    <xf numFmtId="173" fontId="0" fillId="0" borderId="66" xfId="84" applyNumberFormat="1" applyFont="1" applyBorder="1" applyAlignment="1" applyProtection="1">
      <alignment horizontal="right" vertical="center"/>
    </xf>
    <xf numFmtId="14" fontId="26" fillId="0" borderId="75" xfId="59" applyNumberFormat="1" applyFont="1" applyBorder="1" applyAlignment="1">
      <alignment horizontal="center" vertical="center"/>
    </xf>
    <xf numFmtId="172" fontId="37" fillId="0" borderId="76" xfId="84" applyNumberFormat="1" applyFont="1" applyBorder="1" applyAlignment="1" applyProtection="1">
      <alignment vertical="center"/>
    </xf>
    <xf numFmtId="172" fontId="0" fillId="0" borderId="76" xfId="84" applyNumberFormat="1" applyFont="1" applyBorder="1" applyAlignment="1" applyProtection="1">
      <alignment horizontal="right" vertical="center" indent="1"/>
    </xf>
    <xf numFmtId="172" fontId="0" fillId="0" borderId="77" xfId="84" applyNumberFormat="1" applyFont="1" applyBorder="1" applyAlignment="1" applyProtection="1">
      <alignment horizontal="right" vertical="center" indent="1"/>
    </xf>
    <xf numFmtId="14" fontId="26" fillId="0" borderId="39" xfId="59" applyNumberFormat="1" applyFont="1" applyBorder="1" applyAlignment="1">
      <alignment horizontal="center" vertical="center"/>
    </xf>
    <xf numFmtId="172" fontId="37" fillId="0" borderId="78" xfId="84" applyNumberFormat="1" applyFont="1" applyBorder="1" applyAlignment="1" applyProtection="1">
      <alignment vertical="center"/>
    </xf>
    <xf numFmtId="172" fontId="0" fillId="0" borderId="78" xfId="84" applyNumberFormat="1" applyFont="1" applyBorder="1" applyAlignment="1" applyProtection="1">
      <alignment horizontal="right" vertical="center" indent="1"/>
    </xf>
    <xf numFmtId="172" fontId="0" fillId="0" borderId="53" xfId="84" applyNumberFormat="1" applyFont="1" applyBorder="1" applyAlignment="1" applyProtection="1">
      <alignment horizontal="right" vertical="center" indent="1"/>
    </xf>
    <xf numFmtId="14" fontId="26" fillId="0" borderId="70" xfId="59" applyNumberFormat="1" applyFont="1" applyBorder="1" applyAlignment="1">
      <alignment horizontal="center" vertical="center"/>
    </xf>
    <xf numFmtId="172" fontId="37" fillId="0" borderId="73" xfId="84" applyNumberFormat="1" applyFont="1" applyBorder="1" applyAlignment="1" applyProtection="1">
      <alignment vertical="center"/>
    </xf>
    <xf numFmtId="172" fontId="0" fillId="0" borderId="73" xfId="84" applyNumberFormat="1" applyFont="1" applyBorder="1" applyAlignment="1" applyProtection="1">
      <alignment horizontal="right" vertical="center" indent="1"/>
    </xf>
    <xf numFmtId="172" fontId="0" fillId="0" borderId="71" xfId="84" applyNumberFormat="1" applyFont="1" applyBorder="1" applyAlignment="1" applyProtection="1">
      <alignment horizontal="right" vertical="center" indent="1"/>
    </xf>
    <xf numFmtId="14" fontId="33" fillId="0" borderId="0" xfId="59" applyNumberFormat="1" applyFont="1" applyBorder="1" applyAlignment="1">
      <alignment vertical="center" wrapText="1"/>
    </xf>
    <xf numFmtId="172" fontId="37" fillId="0" borderId="66" xfId="84" applyNumberFormat="1" applyFont="1" applyBorder="1" applyAlignment="1" applyProtection="1">
      <alignment horizontal="right" vertical="center"/>
    </xf>
    <xf numFmtId="172" fontId="18" fillId="0" borderId="66" xfId="84" applyNumberFormat="1" applyFont="1" applyBorder="1" applyAlignment="1" applyProtection="1">
      <alignment horizontal="right" vertical="center"/>
    </xf>
    <xf numFmtId="172" fontId="18" fillId="0" borderId="64" xfId="84" applyNumberFormat="1" applyFont="1" applyBorder="1" applyAlignment="1" applyProtection="1">
      <alignment horizontal="right" vertical="center"/>
    </xf>
    <xf numFmtId="172" fontId="37" fillId="0" borderId="76" xfId="84" applyNumberFormat="1" applyFont="1" applyBorder="1" applyAlignment="1" applyProtection="1">
      <alignment horizontal="right" vertical="center"/>
    </xf>
    <xf numFmtId="172" fontId="18" fillId="0" borderId="76" xfId="84" applyNumberFormat="1" applyFont="1" applyBorder="1" applyAlignment="1" applyProtection="1">
      <alignment horizontal="right" vertical="center"/>
    </xf>
    <xf numFmtId="172" fontId="18" fillId="0" borderId="77" xfId="84" applyNumberFormat="1" applyFont="1" applyBorder="1" applyAlignment="1" applyProtection="1">
      <alignment vertical="center"/>
    </xf>
    <xf numFmtId="172" fontId="37" fillId="0" borderId="79" xfId="84" applyNumberFormat="1" applyFont="1" applyBorder="1" applyAlignment="1" applyProtection="1">
      <alignment vertical="center"/>
    </xf>
    <xf numFmtId="172" fontId="18" fillId="0" borderId="79" xfId="84" applyNumberFormat="1" applyFont="1" applyBorder="1" applyAlignment="1" applyProtection="1">
      <alignment horizontal="right" vertical="center"/>
    </xf>
    <xf numFmtId="172" fontId="18" fillId="0" borderId="43" xfId="84" applyNumberFormat="1" applyFont="1" applyBorder="1" applyAlignment="1" applyProtection="1">
      <alignment horizontal="right" vertical="center"/>
    </xf>
    <xf numFmtId="0" fontId="37" fillId="0" borderId="80" xfId="0" applyFont="1" applyBorder="1" applyAlignment="1">
      <alignment horizontal="center" vertical="center" wrapText="1"/>
    </xf>
    <xf numFmtId="174" fontId="18" fillId="0" borderId="0" xfId="59" applyNumberFormat="1"/>
    <xf numFmtId="14" fontId="26" fillId="0" borderId="81" xfId="59" applyNumberFormat="1" applyFont="1" applyBorder="1" applyAlignment="1">
      <alignment horizontal="center" vertical="center"/>
    </xf>
    <xf numFmtId="174" fontId="37" fillId="0" borderId="69" xfId="84" applyNumberFormat="1" applyFont="1" applyBorder="1" applyAlignment="1" applyProtection="1">
      <alignment vertical="center"/>
    </xf>
    <xf numFmtId="174" fontId="18" fillId="0" borderId="70" xfId="84" applyNumberFormat="1" applyFont="1" applyBorder="1" applyAlignment="1" applyProtection="1">
      <alignment vertical="center"/>
    </xf>
    <xf numFmtId="10" fontId="18" fillId="0" borderId="0" xfId="1" applyNumberFormat="1" applyFont="1" applyBorder="1" applyAlignment="1" applyProtection="1"/>
    <xf numFmtId="0" fontId="37" fillId="0" borderId="60" xfId="0" applyFont="1" applyBorder="1" applyAlignment="1">
      <alignment horizontal="center" vertical="center" wrapText="1"/>
    </xf>
    <xf numFmtId="172" fontId="18" fillId="0" borderId="0" xfId="59" applyNumberFormat="1"/>
    <xf numFmtId="174" fontId="18" fillId="0" borderId="71" xfId="84" applyNumberFormat="1" applyFont="1" applyBorder="1" applyAlignment="1" applyProtection="1">
      <alignment vertical="center"/>
    </xf>
    <xf numFmtId="0" fontId="37" fillId="0" borderId="82" xfId="0" applyFont="1" applyBorder="1" applyAlignment="1">
      <alignment horizontal="center" vertical="center" wrapText="1"/>
    </xf>
    <xf numFmtId="0" fontId="37" fillId="0" borderId="0" xfId="59" applyFont="1" applyBorder="1" applyAlignment="1">
      <alignment vertical="center" wrapText="1"/>
    </xf>
    <xf numFmtId="0" fontId="18" fillId="0" borderId="0" xfId="59" applyBorder="1"/>
    <xf numFmtId="14" fontId="26" fillId="0" borderId="84" xfId="59" applyNumberFormat="1" applyFont="1" applyBorder="1" applyAlignment="1">
      <alignment horizontal="center" vertical="center"/>
    </xf>
    <xf numFmtId="174" fontId="45" fillId="0" borderId="0" xfId="84" applyNumberFormat="1" applyFont="1" applyBorder="1" applyAlignment="1" applyProtection="1">
      <alignment vertical="center"/>
    </xf>
    <xf numFmtId="170" fontId="46" fillId="0" borderId="0" xfId="1" applyNumberFormat="1" applyFont="1" applyBorder="1" applyAlignment="1" applyProtection="1"/>
    <xf numFmtId="0" fontId="46" fillId="0" borderId="0" xfId="59" applyFont="1" applyBorder="1"/>
    <xf numFmtId="0" fontId="26" fillId="0" borderId="20" xfId="69" applyFont="1" applyBorder="1" applyAlignment="1">
      <alignment horizontal="center" vertical="center" wrapText="1"/>
    </xf>
    <xf numFmtId="14" fontId="26" fillId="0" borderId="27" xfId="69" applyNumberFormat="1" applyFont="1" applyBorder="1" applyAlignment="1">
      <alignment horizontal="center" vertical="center" wrapText="1"/>
    </xf>
    <xf numFmtId="0" fontId="16" fillId="0" borderId="88" xfId="69" applyFont="1" applyBorder="1" applyAlignment="1">
      <alignment horizontal="left" vertical="center" wrapText="1"/>
    </xf>
    <xf numFmtId="169" fontId="16" fillId="0" borderId="89" xfId="69" applyNumberFormat="1" applyFont="1" applyBorder="1" applyAlignment="1">
      <alignment horizontal="right" vertical="center"/>
    </xf>
    <xf numFmtId="3" fontId="16" fillId="0" borderId="89" xfId="69" applyNumberFormat="1" applyFont="1" applyBorder="1" applyAlignment="1">
      <alignment horizontal="right" vertical="center"/>
    </xf>
    <xf numFmtId="170" fontId="16" fillId="0" borderId="89" xfId="69" applyNumberFormat="1" applyFont="1" applyBorder="1" applyAlignment="1">
      <alignment vertical="center"/>
    </xf>
    <xf numFmtId="170" fontId="16" fillId="0" borderId="89" xfId="69" applyNumberFormat="1" applyFont="1" applyBorder="1" applyAlignment="1">
      <alignment horizontal="right" vertical="center"/>
    </xf>
    <xf numFmtId="169" fontId="16" fillId="0" borderId="90" xfId="69" applyNumberFormat="1" applyFont="1" applyBorder="1" applyAlignment="1">
      <alignment horizontal="right" vertical="center"/>
    </xf>
    <xf numFmtId="169" fontId="34" fillId="0" borderId="92" xfId="69" applyNumberFormat="1" applyFont="1" applyBorder="1" applyAlignment="1">
      <alignment horizontal="right" vertical="center"/>
    </xf>
    <xf numFmtId="3" fontId="34" fillId="0" borderId="92" xfId="69" applyNumberFormat="1" applyFont="1" applyBorder="1" applyAlignment="1">
      <alignment horizontal="right" vertical="center"/>
    </xf>
    <xf numFmtId="170" fontId="34" fillId="0" borderId="92" xfId="69" applyNumberFormat="1" applyFont="1" applyBorder="1" applyAlignment="1">
      <alignment vertical="center"/>
    </xf>
    <xf numFmtId="169" fontId="34" fillId="0" borderId="93" xfId="69" applyNumberFormat="1" applyFont="1" applyBorder="1" applyAlignment="1">
      <alignment horizontal="right" vertical="center"/>
    </xf>
    <xf numFmtId="169" fontId="16" fillId="0" borderId="23" xfId="69" applyNumberFormat="1" applyFont="1" applyBorder="1" applyAlignment="1">
      <alignment vertical="center"/>
    </xf>
    <xf numFmtId="169" fontId="26" fillId="0" borderId="18" xfId="69" applyNumberFormat="1" applyFont="1" applyBorder="1" applyAlignment="1">
      <alignment vertical="center"/>
    </xf>
    <xf numFmtId="169" fontId="34" fillId="0" borderId="31" xfId="69" applyNumberFormat="1" applyFont="1" applyBorder="1" applyAlignment="1">
      <alignment horizontal="right" vertical="center"/>
    </xf>
    <xf numFmtId="169" fontId="26" fillId="0" borderId="31" xfId="69" applyNumberFormat="1" applyFont="1" applyBorder="1" applyAlignment="1">
      <alignment horizontal="right" vertical="center"/>
    </xf>
    <xf numFmtId="169" fontId="37" fillId="0" borderId="31" xfId="2" applyNumberFormat="1" applyFont="1" applyBorder="1" applyAlignment="1" applyProtection="1">
      <alignment vertical="center" wrapText="1"/>
    </xf>
    <xf numFmtId="170" fontId="48" fillId="0" borderId="41" xfId="75" applyNumberFormat="1" applyFont="1" applyBorder="1" applyAlignment="1" applyProtection="1">
      <alignment vertical="center"/>
    </xf>
    <xf numFmtId="170" fontId="48" fillId="0" borderId="42" xfId="75" applyNumberFormat="1" applyFont="1" applyBorder="1" applyAlignment="1" applyProtection="1">
      <alignment vertical="center"/>
    </xf>
    <xf numFmtId="170" fontId="48" fillId="0" borderId="43" xfId="75" applyNumberFormat="1" applyFont="1" applyBorder="1" applyAlignment="1" applyProtection="1">
      <alignment vertical="center"/>
    </xf>
    <xf numFmtId="170" fontId="48" fillId="0" borderId="44" xfId="75" applyNumberFormat="1" applyFont="1" applyBorder="1" applyAlignment="1" applyProtection="1">
      <alignment vertical="center"/>
    </xf>
    <xf numFmtId="170" fontId="48" fillId="0" borderId="49" xfId="75" applyNumberFormat="1" applyFont="1" applyBorder="1" applyAlignment="1" applyProtection="1">
      <alignment vertical="center"/>
    </xf>
    <xf numFmtId="170" fontId="48" fillId="0" borderId="50" xfId="75" applyNumberFormat="1" applyFont="1" applyBorder="1" applyAlignment="1" applyProtection="1">
      <alignment vertical="center"/>
    </xf>
    <xf numFmtId="170" fontId="48" fillId="0" borderId="51" xfId="75" applyNumberFormat="1" applyFont="1" applyBorder="1" applyAlignment="1" applyProtection="1">
      <alignment vertical="center"/>
    </xf>
    <xf numFmtId="170" fontId="48" fillId="0" borderId="52" xfId="75" applyNumberFormat="1" applyFont="1" applyBorder="1" applyAlignment="1" applyProtection="1">
      <alignment vertical="center"/>
    </xf>
    <xf numFmtId="169" fontId="26" fillId="0" borderId="16" xfId="69" applyNumberFormat="1" applyFont="1" applyBorder="1" applyAlignment="1">
      <alignment vertical="center"/>
    </xf>
    <xf numFmtId="169" fontId="26" fillId="0" borderId="47" xfId="69" applyNumberFormat="1" applyFont="1" applyBorder="1" applyAlignment="1">
      <alignment vertical="center"/>
    </xf>
    <xf numFmtId="169" fontId="26" fillId="0" borderId="48" xfId="69" applyNumberFormat="1" applyFont="1" applyBorder="1" applyAlignment="1">
      <alignment vertical="center"/>
    </xf>
    <xf numFmtId="170" fontId="34" fillId="0" borderId="0" xfId="69" applyNumberFormat="1" applyFont="1" applyAlignment="1">
      <alignment vertical="center"/>
    </xf>
    <xf numFmtId="170" fontId="34" fillId="0" borderId="0" xfId="69" applyNumberFormat="1" applyFont="1" applyBorder="1" applyAlignment="1">
      <alignment vertical="center"/>
    </xf>
    <xf numFmtId="0" fontId="25" fillId="5" borderId="0" xfId="69" applyFont="1" applyFill="1" applyBorder="1" applyAlignment="1">
      <alignment horizontal="left" vertical="center"/>
    </xf>
    <xf numFmtId="0" fontId="29" fillId="24" borderId="0" xfId="69" applyFont="1" applyFill="1" applyBorder="1" applyAlignment="1">
      <alignment horizontal="left" vertical="center"/>
    </xf>
    <xf numFmtId="0" fontId="33" fillId="0" borderId="24" xfId="69" applyFont="1" applyBorder="1" applyAlignment="1">
      <alignment horizontal="left" vertical="center" wrapText="1"/>
    </xf>
    <xf numFmtId="14" fontId="29" fillId="25" borderId="0" xfId="69" applyNumberFormat="1" applyFont="1" applyFill="1" applyBorder="1" applyAlignment="1">
      <alignment horizontal="left" vertical="center" wrapText="1"/>
    </xf>
    <xf numFmtId="0" fontId="29" fillId="4" borderId="0" xfId="69" applyFont="1" applyFill="1" applyBorder="1" applyAlignment="1">
      <alignment horizontal="left" vertical="center"/>
    </xf>
    <xf numFmtId="0" fontId="35" fillId="0" borderId="0" xfId="2" applyFont="1" applyBorder="1" applyAlignment="1" applyProtection="1">
      <alignment horizontal="left" vertical="center" wrapText="1"/>
    </xf>
    <xf numFmtId="14" fontId="26" fillId="26" borderId="31" xfId="69" applyNumberFormat="1" applyFont="1" applyFill="1" applyBorder="1" applyAlignment="1">
      <alignment horizontal="left"/>
    </xf>
    <xf numFmtId="0" fontId="32" fillId="0" borderId="0" xfId="69" applyFont="1" applyBorder="1" applyAlignment="1">
      <alignment horizontal="center" vertical="center"/>
    </xf>
    <xf numFmtId="0" fontId="35" fillId="0" borderId="24" xfId="2" applyFont="1" applyBorder="1" applyAlignment="1" applyProtection="1">
      <alignment horizontal="left" vertical="center" wrapText="1"/>
    </xf>
    <xf numFmtId="14" fontId="36" fillId="26" borderId="31" xfId="69" applyNumberFormat="1" applyFont="1" applyFill="1" applyBorder="1" applyAlignment="1">
      <alignment horizontal="left"/>
    </xf>
    <xf numFmtId="14" fontId="36" fillId="2" borderId="31" xfId="69" applyNumberFormat="1" applyFont="1" applyFill="1" applyBorder="1" applyAlignment="1">
      <alignment horizontal="left" vertical="center"/>
    </xf>
    <xf numFmtId="14" fontId="26" fillId="0" borderId="14" xfId="69" applyNumberFormat="1" applyFont="1" applyBorder="1" applyAlignment="1">
      <alignment horizontal="center" vertical="center" wrapText="1"/>
    </xf>
    <xf numFmtId="14" fontId="26" fillId="0" borderId="26" xfId="69" applyNumberFormat="1" applyFont="1" applyBorder="1" applyAlignment="1">
      <alignment horizontal="center" vertical="center" wrapText="1"/>
    </xf>
    <xf numFmtId="0" fontId="26" fillId="0" borderId="12" xfId="69" applyFont="1" applyBorder="1" applyAlignment="1">
      <alignment horizontal="center" vertical="center" wrapText="1"/>
    </xf>
    <xf numFmtId="14" fontId="26" fillId="0" borderId="23" xfId="69" applyNumberFormat="1" applyFont="1" applyBorder="1" applyAlignment="1">
      <alignment horizontal="center" vertical="center" wrapText="1"/>
    </xf>
    <xf numFmtId="174" fontId="45" fillId="0" borderId="69" xfId="84" applyNumberFormat="1" applyFont="1" applyBorder="1" applyAlignment="1" applyProtection="1">
      <alignment horizontal="left" vertical="center"/>
    </xf>
    <xf numFmtId="174" fontId="45" fillId="0" borderId="86" xfId="84" applyNumberFormat="1" applyFont="1" applyBorder="1" applyAlignment="1" applyProtection="1">
      <alignment horizontal="left" vertical="center"/>
    </xf>
    <xf numFmtId="14" fontId="33" fillId="0" borderId="87" xfId="59" applyNumberFormat="1" applyFont="1" applyBorder="1" applyAlignment="1">
      <alignment horizontal="left" vertical="center" wrapText="1"/>
    </xf>
    <xf numFmtId="0" fontId="42" fillId="0" borderId="0" xfId="69" applyFont="1" applyBorder="1" applyAlignment="1">
      <alignment vertical="center"/>
    </xf>
    <xf numFmtId="0" fontId="44" fillId="33" borderId="0" xfId="0" applyFont="1" applyFill="1" applyBorder="1" applyAlignment="1">
      <alignment horizontal="left" vertical="center" wrapText="1"/>
    </xf>
    <xf numFmtId="0" fontId="37" fillId="0" borderId="83" xfId="0" applyFont="1" applyBorder="1" applyAlignment="1">
      <alignment horizontal="center" vertical="center" wrapText="1"/>
    </xf>
    <xf numFmtId="0" fontId="37" fillId="0" borderId="54" xfId="59" applyFont="1" applyBorder="1" applyAlignment="1">
      <alignment horizontal="center" vertical="center" wrapText="1"/>
    </xf>
    <xf numFmtId="174" fontId="45" fillId="0" borderId="62" xfId="84" applyNumberFormat="1" applyFont="1" applyBorder="1" applyAlignment="1" applyProtection="1">
      <alignment horizontal="left" vertical="center"/>
    </xf>
    <xf numFmtId="174" fontId="45" fillId="0" borderId="85" xfId="84" applyNumberFormat="1" applyFont="1" applyBorder="1" applyAlignment="1" applyProtection="1">
      <alignment horizontal="right" vertical="center"/>
    </xf>
    <xf numFmtId="0" fontId="43" fillId="32" borderId="0" xfId="0" applyFont="1" applyFill="1" applyBorder="1" applyAlignment="1">
      <alignment horizontal="left" vertical="center" wrapText="1"/>
    </xf>
    <xf numFmtId="0" fontId="29" fillId="29" borderId="0" xfId="0" applyFont="1" applyFill="1" applyBorder="1" applyAlignment="1">
      <alignment horizontal="left" vertical="center" wrapText="1"/>
    </xf>
    <xf numFmtId="0" fontId="29" fillId="30" borderId="0" xfId="0" applyFont="1" applyFill="1" applyBorder="1" applyAlignment="1">
      <alignment horizontal="left" vertical="center" wrapText="1"/>
    </xf>
    <xf numFmtId="0" fontId="29" fillId="31" borderId="0" xfId="0" applyFont="1" applyFill="1" applyBorder="1" applyAlignment="1">
      <alignment horizontal="left" vertical="center" wrapText="1"/>
    </xf>
    <xf numFmtId="0" fontId="18" fillId="0" borderId="57" xfId="0" applyFont="1" applyBorder="1" applyAlignment="1">
      <alignment horizontal="center" vertical="center" wrapText="1"/>
    </xf>
    <xf numFmtId="0" fontId="43" fillId="28" borderId="0" xfId="59" applyFont="1" applyFill="1" applyBorder="1" applyAlignment="1">
      <alignment horizontal="left" vertical="center" wrapText="1"/>
    </xf>
    <xf numFmtId="0" fontId="41" fillId="28" borderId="0" xfId="69" applyFont="1" applyFill="1" applyBorder="1" applyAlignment="1">
      <alignment horizontal="left" vertical="center"/>
    </xf>
    <xf numFmtId="0" fontId="42" fillId="0" borderId="0" xfId="69" applyFont="1" applyBorder="1" applyAlignment="1">
      <alignment horizontal="center" vertical="center"/>
    </xf>
    <xf numFmtId="0" fontId="34" fillId="0" borderId="91" xfId="69" applyFont="1" applyBorder="1" applyAlignment="1">
      <alignment horizontal="left" vertical="center" wrapText="1"/>
    </xf>
    <xf numFmtId="0" fontId="30" fillId="0" borderId="24" xfId="69" applyFont="1" applyBorder="1" applyAlignment="1">
      <alignment horizontal="left" vertical="center" wrapText="1"/>
    </xf>
    <xf numFmtId="0" fontId="49" fillId="0" borderId="0" xfId="2" applyFont="1" applyBorder="1" applyAlignment="1" applyProtection="1">
      <alignment horizontal="left" vertical="center" wrapText="1"/>
    </xf>
    <xf numFmtId="0" fontId="25" fillId="0" borderId="0" xfId="69" applyFont="1" applyFill="1" applyBorder="1" applyAlignment="1">
      <alignment horizontal="center" vertical="center"/>
    </xf>
  </cellXfs>
  <cellStyles count="87">
    <cellStyle name="100" xfId="3"/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Comma [0]" xfId="22"/>
    <cellStyle name="Currency [0]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" xfId="2" builtinId="8"/>
    <cellStyle name="Гиперссылка 2" xfId="33"/>
    <cellStyle name="Гиперссылка 3" xfId="34"/>
    <cellStyle name="Гиперссылка 4" xfId="35"/>
    <cellStyle name="Заголовки до таблиць в бюлетень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Контрольная ячейка 2" xfId="42"/>
    <cellStyle name="Название 2" xfId="43"/>
    <cellStyle name="Нейтральный 2" xfId="44"/>
    <cellStyle name="Обычный" xfId="0" builtinId="0"/>
    <cellStyle name="Обычный 2" xfId="45"/>
    <cellStyle name="Обычный 2 2" xfId="46"/>
    <cellStyle name="Обычный 2 3" xfId="47"/>
    <cellStyle name="Обычный 2 4" xfId="48"/>
    <cellStyle name="Обычный 2 5" xfId="49"/>
    <cellStyle name="Обычный 2 5 2" xfId="50"/>
    <cellStyle name="Обычный 2 5 3" xfId="51"/>
    <cellStyle name="Обычный 2 5 3 2" xfId="52"/>
    <cellStyle name="Обычный 2 5 4" xfId="53"/>
    <cellStyle name="Обычный 2_2013_PR" xfId="54"/>
    <cellStyle name="Обычный 3" xfId="55"/>
    <cellStyle name="Обычный 4" xfId="56"/>
    <cellStyle name="Обычный 5" xfId="57"/>
    <cellStyle name="Обычный 5 2" xfId="58"/>
    <cellStyle name="Обычный 5 2 2" xfId="59"/>
    <cellStyle name="Обычный 5_РОБОЧИЙ_Q4_2013" xfId="60"/>
    <cellStyle name="Обычный 6" xfId="61"/>
    <cellStyle name="Обычный 7" xfId="62"/>
    <cellStyle name="Обычный 7 2" xfId="63"/>
    <cellStyle name="Обычный 7 2 2" xfId="64"/>
    <cellStyle name="Обычный 7 2 3" xfId="65"/>
    <cellStyle name="Обычный 7 3" xfId="66"/>
    <cellStyle name="Обычный 7 4" xfId="67"/>
    <cellStyle name="Обычный 8" xfId="68"/>
    <cellStyle name="Обычный_Книга3" xfId="69"/>
    <cellStyle name="Плохой 2" xfId="70"/>
    <cellStyle name="Пояснение 2" xfId="71"/>
    <cellStyle name="Примечание 2" xfId="72"/>
    <cellStyle name="Процентный" xfId="1" builtinId="5"/>
    <cellStyle name="Процентный 2" xfId="73"/>
    <cellStyle name="Процентный 2 2" xfId="74"/>
    <cellStyle name="Процентный 2 3" xfId="75"/>
    <cellStyle name="Процентный 3" xfId="76"/>
    <cellStyle name="Процентный 4" xfId="77"/>
    <cellStyle name="Процентный 4 2" xfId="78"/>
    <cellStyle name="Связанная ячейка 2" xfId="79"/>
    <cellStyle name="Текст предупреждения 2" xfId="80"/>
    <cellStyle name="Тысячи [0]_MM95 (3)" xfId="81"/>
    <cellStyle name="Тысячи_MM95 (3)" xfId="82"/>
    <cellStyle name="Финансовый 2" xfId="83"/>
    <cellStyle name="Финансовый 2 2" xfId="84"/>
    <cellStyle name="Хороший 2" xfId="85"/>
    <cellStyle name="Шапка" xfId="86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D99694"/>
      <rgbColor rgb="FFA6A6A6"/>
      <rgbColor rgb="FF632523"/>
      <rgbColor rgb="FF008000"/>
      <rgbColor rgb="FF000080"/>
      <rgbColor rgb="FFC0504D"/>
      <rgbColor rgb="FF800080"/>
      <rgbColor rgb="FF0070C0"/>
      <rgbColor rgb="FFC0C0C0"/>
      <rgbColor rgb="FF808080"/>
      <rgbColor rgb="FF9999FF"/>
      <rgbColor rgb="FF953735"/>
      <rgbColor rgb="FFFFFFCC"/>
      <rgbColor rgb="FFCCFFFF"/>
      <rgbColor rgb="FF604A7B"/>
      <rgbColor rgb="FFFF8080"/>
      <rgbColor rgb="FF0066CC"/>
      <rgbColor rgb="FFCCCCFF"/>
      <rgbColor rgb="FF002060"/>
      <rgbColor rgb="FFCCC1DA"/>
      <rgbColor rgb="FFFDEADA"/>
      <rgbColor rgb="FFBFBFBF"/>
      <rgbColor rgb="FFB3A2C7"/>
      <rgbColor rgb="FFF2DCDB"/>
      <rgbColor rgb="FF00B050"/>
      <rgbColor rgb="FFE6E0EC"/>
      <rgbColor rgb="FF95B3D7"/>
      <rgbColor rgb="FFDBEEF4"/>
      <rgbColor rgb="FFCCFFCC"/>
      <rgbColor rgb="FFFFFF99"/>
      <rgbColor rgb="FF99CCFF"/>
      <rgbColor rgb="FFFF99CC"/>
      <rgbColor rgb="FFCC99FF"/>
      <rgbColor rgb="FFFFCC99"/>
      <rgbColor rgb="FF4F81BD"/>
      <rgbColor rgb="FF35CA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10243E"/>
      <rgbColor rgb="FF403152"/>
      <rgbColor rgb="FF993300"/>
      <rgbColor rgb="FF7030A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7C8A"/>
      <color rgb="FF5C2A70"/>
      <color rgb="FF9999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en-US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By AuM</a:t>
            </a:r>
            <a:r>
              <a:rPr lang="en-US" sz="1100" b="1" strike="noStrike" spc="-1" baseline="0">
                <a:solidFill>
                  <a:srgbClr val="000000"/>
                </a:solidFill>
                <a:latin typeface="Arial Cyr"/>
                <a:ea typeface="Arial Cyr"/>
              </a:rPr>
              <a:t> </a:t>
            </a: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(</a:t>
            </a:r>
            <a:r>
              <a:rPr lang="en-US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ex. NBU CNPF</a:t>
            </a: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)</a:t>
            </a:r>
          </a:p>
        </c:rich>
      </c:tx>
      <c:layout>
        <c:manualLayout>
          <c:xMode val="edge"/>
          <c:yMode val="edge"/>
          <c:x val="0.36393141425257486"/>
          <c:y val="2.611121186213805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9913185796627099"/>
          <c:y val="0.133664905191172"/>
          <c:w val="0.40838255176830601"/>
          <c:h val="0.8576313335405659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56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56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5.3395389707513091E-2"/>
                  <c:y val="-0.31805659904833461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management'!$A$40:$A$42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'NPFs under management'!$F$40:$F$42</c:f>
              <c:numCache>
                <c:formatCode>0.0</c:formatCode>
                <c:ptCount val="3"/>
                <c:pt idx="0" formatCode="#\ ##0.0">
                  <c:v>1450.0559646300001</c:v>
                </c:pt>
                <c:pt idx="1">
                  <c:v>322.64794030000002</c:v>
                </c:pt>
                <c:pt idx="2">
                  <c:v>151.4654561879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30.09.2020</a:t>
            </a:r>
          </a:p>
        </c:rich>
      </c:tx>
      <c:layout>
        <c:manualLayout>
          <c:xMode val="edge"/>
          <c:yMode val="edge"/>
          <c:x val="0.43135979180221201"/>
          <c:y val="1.72706245181186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395102438744636"/>
          <c:y val="0.12492931318116389"/>
          <c:w val="0.48515199740020165"/>
          <c:h val="0.86980430461306468"/>
        </c:manualLayout>
      </c:layout>
      <c:pieChart>
        <c:varyColors val="1"/>
        <c:ser>
          <c:idx val="0"/>
          <c:order val="0"/>
          <c:tx>
            <c:strRef>
              <c:f>'NPFs under management'!$A$126</c:f>
              <c:strCache>
                <c:ptCount val="1"/>
                <c:pt idx="0">
                  <c:v>30.09.2020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-3.6416292706705475E-2"/>
                  <c:y val="-2.176297210226883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9450983765597594E-2"/>
                  <c:y val="0.19042600589485231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0346910588921229E-3"/>
                  <c:y val="-7.617040235794091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450983765597594E-2"/>
                  <c:y val="8.161114538350812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management'!$B$122:$F$122</c:f>
              <c:strCache>
                <c:ptCount val="5"/>
                <c:pt idx="0">
                  <c:v>Securities</c:v>
                </c:pt>
                <c:pt idx="1">
                  <c:v>Cash &amp; Bank deposits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management'!$B$126:$F$126</c:f>
              <c:numCache>
                <c:formatCode>#\ ##0.0</c:formatCode>
                <c:ptCount val="5"/>
                <c:pt idx="0">
                  <c:v>1989.5798167298999</c:v>
                </c:pt>
                <c:pt idx="1">
                  <c:v>1405.6709719</c:v>
                </c:pt>
                <c:pt idx="2">
                  <c:v>11.037242689999999</c:v>
                </c:pt>
                <c:pt idx="3">
                  <c:v>86.883830790000005</c:v>
                </c:pt>
                <c:pt idx="4">
                  <c:v>15.05433891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Open NPF</a:t>
            </a:r>
            <a:r>
              <a:rPr lang="ru-RU"/>
              <a:t>s</a:t>
            </a:r>
            <a:endParaRPr lang="de-DE"/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06437604464484"/>
          <c:y val="0.17938902630017264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C59-4AB3-958C-441D4080465B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C59-4AB3-958C-441D4080465B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C59-4AB3-958C-441D4080465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C59-4AB3-958C-441D4080465B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C59-4AB3-958C-441D4080465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C59-4AB3-958C-441D4080465B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C59-4AB3-958C-441D4080465B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C59-4AB3-958C-441D4080465B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C59-4AB3-958C-441D4080465B}"/>
              </c:ext>
            </c:extLst>
          </c:dPt>
          <c:dLbls>
            <c:dLbl>
              <c:idx val="0"/>
              <c:layout>
                <c:manualLayout>
                  <c:x val="0"/>
                  <c:y val="0.300159194675327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C59-4AB3-958C-441D408046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43969632543194E-2"/>
                  <c:y val="0.108186101646010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C59-4AB3-958C-441D408046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C59-4AB3-958C-441D408046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227099149717088"/>
                  <c:y val="1.36907249614413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C59-4AB3-958C-441D408046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859157128162E-3"/>
                  <c:y val="-7.13591179330438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C59-4AB3-958C-441D408046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2.5224602016344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C59-4AB3-958C-441D408046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591459817243212E-3"/>
                  <c:y val="0.170328710411192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C59-4AB3-958C-441D408046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90651391802E-2"/>
                  <c:y val="0.174055753888072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C59-4AB3-958C-441D408046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60.9%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9C59-4AB3-958C-441D408046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'NPFs under management'!$A$161:$A$168</c:f>
              <c:strCache>
                <c:ptCount val="8"/>
                <c:pt idx="0">
                  <c:v>Cash &amp; Bank deposits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</c:strCache>
            </c:strRef>
          </c:cat>
          <c:val>
            <c:numRef>
              <c:f>'NPFs under management'!$B$161:$B$168</c:f>
              <c:numCache>
                <c:formatCode>#\ ##0.0</c:formatCode>
                <c:ptCount val="8"/>
                <c:pt idx="0">
                  <c:v>518.88706214000001</c:v>
                </c:pt>
                <c:pt idx="1">
                  <c:v>11.00886637</c:v>
                </c:pt>
                <c:pt idx="2">
                  <c:v>25.267905089999999</c:v>
                </c:pt>
                <c:pt idx="3">
                  <c:v>11.50762261</c:v>
                </c:pt>
                <c:pt idx="4">
                  <c:v>26.56043622</c:v>
                </c:pt>
                <c:pt idx="5">
                  <c:v>108.70476794</c:v>
                </c:pt>
                <c:pt idx="6">
                  <c:v>70.85597722</c:v>
                </c:pt>
                <c:pt idx="7">
                  <c:v>677.26332704000004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9C59-4AB3-958C-441D40804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Corporate NPF</a:t>
            </a:r>
            <a:r>
              <a:rPr lang="ru-RU"/>
              <a:t>s</a:t>
            </a:r>
            <a:endParaRPr lang="de-DE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19453249964847"/>
          <c:y val="0.14123990326667712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85F-494E-AAAA-453BD561F598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85F-494E-AAAA-453BD561F598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85F-494E-AAAA-453BD561F598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85F-494E-AAAA-453BD561F598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85F-494E-AAAA-453BD561F598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85F-494E-AAAA-453BD561F598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685F-494E-AAAA-453BD561F598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685F-494E-AAAA-453BD561F598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685F-494E-AAAA-453BD561F598}"/>
              </c:ext>
            </c:extLst>
          </c:dPt>
          <c:dLbls>
            <c:dLbl>
              <c:idx val="0"/>
              <c:layout>
                <c:manualLayout>
                  <c:x val="1.5387751322481442E-2"/>
                  <c:y val="-0.353840641139124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85F-494E-AAAA-453BD561F59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85F-494E-AAAA-453BD561F59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85F-494E-AAAA-453BD561F59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85F-494E-AAAA-453BD561F59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85F-494E-AAAA-453BD561F59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7771529510379E-3"/>
                  <c:y val="2.34013283760016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85F-494E-AAAA-453BD561F59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9318923146555969E-3"/>
                  <c:y val="0.10628689790808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85F-494E-AAAA-453BD561F59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0.12400138089276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685F-494E-AAAA-453BD561F59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16382756007443"/>
                  <c:y val="-1.89035850905426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63.7%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685F-494E-AAAA-453BD561F59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'NPFs under management'!$A$161:$A$168</c:f>
              <c:strCache>
                <c:ptCount val="8"/>
                <c:pt idx="0">
                  <c:v>Cash &amp; Bank deposits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</c:strCache>
            </c:strRef>
          </c:cat>
          <c:val>
            <c:numRef>
              <c:f>'NPFs under management'!$C$161:$C$168</c:f>
              <c:numCache>
                <c:formatCode>#\ ##0.0</c:formatCode>
                <c:ptCount val="8"/>
                <c:pt idx="0">
                  <c:v>117.07809995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2.1578E-2</c:v>
                </c:pt>
                <c:pt idx="5">
                  <c:v>14.31803025</c:v>
                </c:pt>
                <c:pt idx="6">
                  <c:v>29.967132679999999</c:v>
                </c:pt>
                <c:pt idx="7">
                  <c:v>161.26309942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685F-494E-AAAA-453BD561F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Professional NPF</a:t>
            </a:r>
            <a:r>
              <a:rPr lang="ru-RU"/>
              <a:t>s</a:t>
            </a:r>
            <a:endParaRPr lang="de-DE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64089800375836"/>
          <c:y val="0.15315449295838038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6D4-4F06-88B7-FD0BD1F05473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6D4-4F06-88B7-FD0BD1F05473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6D4-4F06-88B7-FD0BD1F05473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6D4-4F06-88B7-FD0BD1F05473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6D4-4F06-88B7-FD0BD1F05473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6D4-4F06-88B7-FD0BD1F05473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6D4-4F06-88B7-FD0BD1F05473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6D4-4F06-88B7-FD0BD1F05473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6D4-4F06-88B7-FD0BD1F05473}"/>
              </c:ext>
            </c:extLst>
          </c:dPt>
          <c:dLbls>
            <c:dLbl>
              <c:idx val="0"/>
              <c:layout>
                <c:manualLayout>
                  <c:x val="0"/>
                  <c:y val="0.23775137809104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6D4-4F06-88B7-FD0BD1F054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6D4-4F06-88B7-FD0BD1F0547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3.58790919568795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6D4-4F06-88B7-FD0BD1F054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284071746902677E-2"/>
                  <c:y val="-5.15641847004009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6D4-4F06-88B7-FD0BD1F054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6D4-4F06-88B7-FD0BD1F054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8286410661617E-3"/>
                  <c:y val="4.73069253844663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6D4-4F06-88B7-FD0BD1F054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6D4-4F06-88B7-FD0BD1F05473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6D4-4F06-88B7-FD0BD1F054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70.8%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6D4-4F06-88B7-FD0BD1F054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'NPFs under management'!$A$161:$A$168</c:f>
              <c:strCache>
                <c:ptCount val="8"/>
                <c:pt idx="0">
                  <c:v>Cash &amp; Bank deposits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</c:strCache>
            </c:strRef>
          </c:cat>
          <c:val>
            <c:numRef>
              <c:f>'NPFs under management'!$D$161:$D$168</c:f>
              <c:numCache>
                <c:formatCode>#\ ##0.0</c:formatCode>
                <c:ptCount val="8"/>
                <c:pt idx="0">
                  <c:v>33.506325070000003</c:v>
                </c:pt>
                <c:pt idx="1">
                  <c:v>0</c:v>
                </c:pt>
                <c:pt idx="2">
                  <c:v>7.0059836999999998</c:v>
                </c:pt>
                <c:pt idx="3">
                  <c:v>3.7254052</c:v>
                </c:pt>
                <c:pt idx="4">
                  <c:v>7.1975272600000002</c:v>
                </c:pt>
                <c:pt idx="5">
                  <c:v>25.144915327900002</c:v>
                </c:pt>
                <c:pt idx="6">
                  <c:v>2.43175768</c:v>
                </c:pt>
                <c:pt idx="7">
                  <c:v>72.453541950000002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46D4-4F06-88B7-FD0BD1F05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All NPF</a:t>
            </a:r>
            <a:r>
              <a:rPr lang="ru-RU"/>
              <a:t>s</a:t>
            </a:r>
            <a:r>
              <a:rPr lang="de-DE"/>
              <a:t> (ex. NBU CNPF)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46282034235763"/>
          <c:y val="0.21922082428910677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3C1-47CF-9424-D4B4DC7611DE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3C1-47CF-9424-D4B4DC7611DE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3C1-47CF-9424-D4B4DC7611DE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3C1-47CF-9424-D4B4DC7611DE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3C1-47CF-9424-D4B4DC7611DE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3C1-47CF-9424-D4B4DC7611DE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3C1-47CF-9424-D4B4DC7611DE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3C1-47CF-9424-D4B4DC7611DE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3C1-47CF-9424-D4B4DC7611DE}"/>
              </c:ext>
            </c:extLst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3C1-47CF-9424-D4B4DC7611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705798124226523E-3"/>
                  <c:y val="9.46384464116818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3C1-47CF-9424-D4B4DC7611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842628673901E-2"/>
                  <c:y val="-3.19706320638528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3C1-47CF-9424-D4B4DC7611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89721259106979"/>
                  <c:y val="-1.102998713962017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3C1-47CF-9424-D4B4DC7611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689631602854559E-2"/>
                  <c:y val="-7.18927616656786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3C1-47CF-9424-D4B4DC7611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1356793360205276E-2"/>
                  <c:y val="2.765798194103269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3C1-47CF-9424-D4B4DC7611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5628407585591664E-3"/>
                  <c:y val="0.136070633353441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3C1-47CF-9424-D4B4DC7611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941445544353E-2"/>
                  <c:y val="0.189177207868647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C3C1-47CF-9424-D4B4DC7611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62.2%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C3C1-47CF-9424-D4B4DC7611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'NPFs under management'!$A$161:$A$168</c:f>
              <c:strCache>
                <c:ptCount val="8"/>
                <c:pt idx="0">
                  <c:v>Cash &amp; Bank deposits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</c:strCache>
            </c:strRef>
          </c:cat>
          <c:val>
            <c:numRef>
              <c:f>'NPFs under management'!$E$161:$E$168</c:f>
              <c:numCache>
                <c:formatCode>#\ ##0.0</c:formatCode>
                <c:ptCount val="8"/>
                <c:pt idx="0">
                  <c:v>669.47148716000004</c:v>
                </c:pt>
                <c:pt idx="1">
                  <c:v>11.00886637</c:v>
                </c:pt>
                <c:pt idx="2">
                  <c:v>32.273888790000001</c:v>
                </c:pt>
                <c:pt idx="3">
                  <c:v>15.233027809999999</c:v>
                </c:pt>
                <c:pt idx="4">
                  <c:v>33.779541479999999</c:v>
                </c:pt>
                <c:pt idx="5">
                  <c:v>148.16771351790001</c:v>
                </c:pt>
                <c:pt idx="6">
                  <c:v>103.25486758</c:v>
                </c:pt>
                <c:pt idx="7">
                  <c:v>910.97996841000008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C3C1-47CF-9424-D4B4DC761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All NPF</a:t>
            </a:r>
            <a:r>
              <a:rPr lang="ru-RU"/>
              <a:t>s</a:t>
            </a:r>
            <a:r>
              <a:rPr lang="de-DE"/>
              <a:t> (incl. NBU CNPF)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49418175196983"/>
          <c:y val="0.21482400278742397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B28-4125-92BB-4739D7370822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B28-4125-92BB-4739D7370822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B28-4125-92BB-4739D737082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B28-4125-92BB-4739D7370822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B28-4125-92BB-4739D7370822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B28-4125-92BB-4739D7370822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B28-4125-92BB-4739D7370822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B28-4125-92BB-4739D7370822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B28-4125-92BB-4739D7370822}"/>
              </c:ext>
            </c:extLst>
          </c:dPt>
          <c:dLbls>
            <c:dLbl>
              <c:idx val="0"/>
              <c:layout>
                <c:manualLayout>
                  <c:x val="2.8294753966278407E-2"/>
                  <c:y val="0.265835847285855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B28-4125-92BB-4739D73708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B28-4125-92BB-4739D73708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5452235351624376E-2"/>
                  <c:y val="-1.87728883773850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B28-4125-92BB-4739D73708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147007186015997"/>
                  <c:y val="9.195008101464424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B28-4125-92BB-4739D73708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3522483522260821E-3"/>
                  <c:y val="-7.64205032726206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BB28-4125-92BB-4739D73708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931875515652E-3"/>
                  <c:y val="2.9849979247434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BB28-4125-92BB-4739D73708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52165799357127E-3"/>
                  <c:y val="0.166282384148967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BB28-4125-92BB-4739D73708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4915377563688654E-3"/>
                  <c:y val="0.193457288819431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BB28-4125-92BB-4739D73708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58.1%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BB28-4125-92BB-4739D73708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'NPFs under management'!$A$161:$A$168</c:f>
              <c:strCache>
                <c:ptCount val="8"/>
                <c:pt idx="0">
                  <c:v>Cash &amp; Bank deposits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</c:strCache>
            </c:strRef>
          </c:cat>
          <c:val>
            <c:numRef>
              <c:f>'NPFs under management'!$F$161:$F$168</c:f>
              <c:numCache>
                <c:formatCode>#\ ##0.0</c:formatCode>
                <c:ptCount val="8"/>
                <c:pt idx="0">
                  <c:v>1366.31248716</c:v>
                </c:pt>
                <c:pt idx="1">
                  <c:v>11.00886637</c:v>
                </c:pt>
                <c:pt idx="2">
                  <c:v>87.026888790000001</c:v>
                </c:pt>
                <c:pt idx="3">
                  <c:v>15.358027809999999</c:v>
                </c:pt>
                <c:pt idx="4">
                  <c:v>41.432541479999998</c:v>
                </c:pt>
                <c:pt idx="5">
                  <c:v>196.2297135179</c:v>
                </c:pt>
                <c:pt idx="6">
                  <c:v>103.25486758</c:v>
                </c:pt>
                <c:pt idx="7">
                  <c:v>1709.31096841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BB28-4125-92BB-4739D7370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632523"/>
                </a:solidFill>
                <a:latin typeface="Arial"/>
              </a:defRPr>
            </a:pPr>
            <a:r>
              <a:rPr lang="de-DE" sz="1300" b="1" i="0" u="none" strike="noStrike" baseline="0">
                <a:effectLst/>
              </a:rPr>
              <a:t>NPF participants by gender and age</a:t>
            </a:r>
            <a:endParaRPr lang="uk-UA" sz="1300" b="1" strike="noStrike" spc="-1">
              <a:solidFill>
                <a:srgbClr val="632523"/>
              </a:solidFill>
              <a:latin typeface="Arial"/>
            </a:endParaRP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809976168845704"/>
          <c:y val="0.1762475703934287"/>
          <c:w val="0.49504285657858355"/>
          <c:h val="0.74667302149969095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CCC1D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FDEAD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3"/>
            <c:bubble3D val="0"/>
            <c:spPr>
              <a:solidFill>
                <a:srgbClr val="E6E0EC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4"/>
            <c:bubble3D val="0"/>
            <c:spPr>
              <a:solidFill>
                <a:srgbClr val="4BACC6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5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6"/>
            <c:bubble3D val="0"/>
            <c:spPr>
              <a:solidFill>
                <a:srgbClr val="8064A2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7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4.8588892838803965E-2"/>
                  <c:y val="-6.080085790245839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403918315756261E-3"/>
                  <c:y val="-0.1230146732101588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91456333688826E-2"/>
                  <c:y val="0.11838160275839468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100057932087796E-2"/>
                  <c:y val="4.333747886893900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18163026161597"/>
                  <c:y val="7.9646413118758405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080538768416479E-5"/>
                  <c:y val="0.12975253386555061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209845821648245E-2"/>
                  <c:y val="-1.418418589872481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349165909599649E-2"/>
                  <c:y val="0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administration'!$E$4:$L$4</c:f>
              <c:strCache>
                <c:ptCount val="8"/>
                <c:pt idx="0">
                  <c:v>women under the age of 25 incl.</c:v>
                </c:pt>
                <c:pt idx="1">
                  <c:v>women aged 25 to 50 years incl.</c:v>
                </c:pt>
                <c:pt idx="2">
                  <c:v>women aged 50 to 60 years incl.</c:v>
                </c:pt>
                <c:pt idx="3">
                  <c:v>women over 60 </c:v>
                </c:pt>
                <c:pt idx="4">
                  <c:v>men under the age of 25 incl.</c:v>
                </c:pt>
                <c:pt idx="5">
                  <c:v>men aged 25 to 50 incl.</c:v>
                </c:pt>
                <c:pt idx="6">
                  <c:v>men aged 50 to 60 years incl.</c:v>
                </c:pt>
                <c:pt idx="7">
                  <c:v>men over 60 </c:v>
                </c:pt>
              </c:strCache>
            </c:strRef>
          </c:cat>
          <c:val>
            <c:numRef>
              <c:f>'NPFs under administration'!$E$6:$L$6</c:f>
              <c:numCache>
                <c:formatCode>_-* #\ ##0_₴_-;\-* #\ ##0_₴_-;_-* \-??_₴_-;_-@_-</c:formatCode>
                <c:ptCount val="8"/>
                <c:pt idx="0">
                  <c:v>2313</c:v>
                </c:pt>
                <c:pt idx="1">
                  <c:v>185970</c:v>
                </c:pt>
                <c:pt idx="2">
                  <c:v>86027</c:v>
                </c:pt>
                <c:pt idx="3">
                  <c:v>41126</c:v>
                </c:pt>
                <c:pt idx="4">
                  <c:v>3356</c:v>
                </c:pt>
                <c:pt idx="5">
                  <c:v>247598</c:v>
                </c:pt>
                <c:pt idx="6">
                  <c:v>99215</c:v>
                </c:pt>
                <c:pt idx="7">
                  <c:v>68017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6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403152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403152"/>
                </a:solidFill>
                <a:latin typeface="Arial"/>
              </a:rPr>
              <a:t>Pension contracts as</a:t>
            </a:r>
            <a:r>
              <a:rPr lang="en-GB" sz="1300" b="1" strike="noStrike" spc="-1" baseline="0">
                <a:solidFill>
                  <a:srgbClr val="403152"/>
                </a:solidFill>
                <a:latin typeface="Arial"/>
              </a:rPr>
              <a:t> at 3</a:t>
            </a:r>
            <a:r>
              <a:rPr lang="uk-UA" sz="1300" b="1" strike="noStrike" spc="-1">
                <a:solidFill>
                  <a:srgbClr val="403152"/>
                </a:solidFill>
                <a:latin typeface="Arial"/>
              </a:rPr>
              <a:t>1.12.2020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9984511492473"/>
          <c:y val="0.13326562852629201"/>
          <c:w val="0.48615327427049099"/>
          <c:h val="0.85466034755134301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FDEADA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1.7172784181763072E-3"/>
                  <c:y val="-1.2750185544303192E-2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050820478474804E-2"/>
                  <c:y val="4.0868826162943808E-2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1373641232831364E-3"/>
                  <c:y val="0.15849912614618497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administration'!$C$26:$E$26</c:f>
              <c:strCache>
                <c:ptCount val="3"/>
                <c:pt idx="0">
                  <c:v>with depositors - individuals (except private entrepreneurs (FOP))</c:v>
                </c:pt>
                <c:pt idx="1">
                  <c:v>with depositors - private entrepreneurs (FOP)</c:v>
                </c:pt>
                <c:pt idx="2">
                  <c:v>with depositors - legal entities</c:v>
                </c:pt>
              </c:strCache>
            </c:strRef>
          </c:cat>
          <c:val>
            <c:numRef>
              <c:f>'NPFs under administration'!$C$30:$E$30</c:f>
              <c:numCache>
                <c:formatCode>_-* #\ ##0_₴_-;\-* #\ ##0_₴_-;_-* \-??_₴_-;_-@_-</c:formatCode>
                <c:ptCount val="3"/>
                <c:pt idx="0">
                  <c:v>68193</c:v>
                </c:pt>
                <c:pt idx="1">
                  <c:v>6</c:v>
                </c:pt>
                <c:pt idx="2">
                  <c:v>5411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10243E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10243E"/>
                </a:solidFill>
                <a:latin typeface="Arial"/>
              </a:rPr>
              <a:t>NPF depositors as at</a:t>
            </a:r>
            <a:r>
              <a:rPr lang="uk-UA" sz="1300" b="1" strike="noStrike" spc="-1">
                <a:solidFill>
                  <a:srgbClr val="10243E"/>
                </a:solidFill>
                <a:latin typeface="Arial"/>
              </a:rPr>
              <a:t> 31.12.2020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839506172839499"/>
          <c:y val="0.128996074032529"/>
          <c:w val="0.48074074074074102"/>
          <c:h val="0.8426247896803139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F2DCD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84808170104582E-2"/>
                  <c:y val="0.18318368008326361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administration'!$C$43:$D$43</c:f>
              <c:strCache>
                <c:ptCount val="2"/>
                <c:pt idx="0">
                  <c:v>legal entities and private entrepreneurs (FOP)</c:v>
                </c:pt>
                <c:pt idx="1">
                  <c:v>individuals</c:v>
                </c:pt>
              </c:strCache>
            </c:strRef>
          </c:cat>
          <c:val>
            <c:numRef>
              <c:f>'NPFs under administration'!$C$47:$D$47</c:f>
              <c:numCache>
                <c:formatCode>_-* #\ ##0_₴_-;\-* #\ ##0_₴_-;_-* \-??_₴_-;_-@_-</c:formatCode>
                <c:ptCount val="2"/>
                <c:pt idx="0">
                  <c:v>751</c:v>
                </c:pt>
                <c:pt idx="1">
                  <c:v>67058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953735"/>
                </a:solidFill>
                <a:latin typeface="Arial"/>
              </a:rPr>
              <a:t>Pension contributions in Q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4 2020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971482499956328"/>
          <c:y val="0.20624937776450339"/>
          <c:w val="0.51260663114945904"/>
          <c:h val="0.6226247196977240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CCC1D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3"/>
            <c:bubble3D val="0"/>
            <c:spPr>
              <a:solidFill>
                <a:srgbClr val="E6E0EC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4"/>
            <c:bubble3D val="0"/>
            <c:spPr>
              <a:solidFill>
                <a:srgbClr val="C0504D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5"/>
            <c:bubble3D val="0"/>
            <c:spPr>
              <a:solidFill>
                <a:srgbClr val="632523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6"/>
            <c:bubble3D val="0"/>
            <c:spPr>
              <a:solidFill>
                <a:srgbClr val="953735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7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3.8215378382381752E-2"/>
                  <c:y val="-3.247310757444318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0970398514347962E-3"/>
                  <c:y val="-2.694741932272333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127722410754403E-2"/>
                  <c:y val="0.1025207056269052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2152511402514668E-2"/>
                  <c:y val="1.967307154404479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7724840454566652E-2"/>
                  <c:y val="3.474800054993765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2426258768562447E-2"/>
                  <c:y val="-1.9698198006001905E-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77302072622079"/>
                  <c:y val="-2.742363688943893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690429264597083"/>
                  <c:y val="1.4060625885944715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administration'!$E$60:$L$60</c:f>
              <c:strCache>
                <c:ptCount val="8"/>
                <c:pt idx="0">
                  <c:v>women under the age of 25 incl.</c:v>
                </c:pt>
                <c:pt idx="1">
                  <c:v>women aged 25 to 50 years incl.</c:v>
                </c:pt>
                <c:pt idx="2">
                  <c:v>women aged 50 to 60 years incl.</c:v>
                </c:pt>
                <c:pt idx="3">
                  <c:v>women over 60 </c:v>
                </c:pt>
                <c:pt idx="4">
                  <c:v>men under the age of 25 incl.</c:v>
                </c:pt>
                <c:pt idx="5">
                  <c:v>men aged 25 to 50 incl.</c:v>
                </c:pt>
                <c:pt idx="6">
                  <c:v>men aged 50 to 60 years incl.</c:v>
                </c:pt>
                <c:pt idx="7">
                  <c:v>men over 60 </c:v>
                </c:pt>
              </c:strCache>
            </c:strRef>
          </c:cat>
          <c:val>
            <c:numRef>
              <c:f>'NPFs under administration'!$E$62:$L$62</c:f>
              <c:numCache>
                <c:formatCode>_-* #\ ##0_₴_-;\-* #\ ##0_₴_-;_-* \-??_₴_-;_-@_-</c:formatCode>
                <c:ptCount val="8"/>
                <c:pt idx="0">
                  <c:v>2192617.88</c:v>
                </c:pt>
                <c:pt idx="1">
                  <c:v>40464185.659999996</c:v>
                </c:pt>
                <c:pt idx="2">
                  <c:v>10642391.5</c:v>
                </c:pt>
                <c:pt idx="3">
                  <c:v>1258252.68</c:v>
                </c:pt>
                <c:pt idx="4">
                  <c:v>2635806.98</c:v>
                </c:pt>
                <c:pt idx="5">
                  <c:v>53362579.479999997</c:v>
                </c:pt>
                <c:pt idx="6">
                  <c:v>9348153.3100000005</c:v>
                </c:pt>
                <c:pt idx="7">
                  <c:v>2842159.55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1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en-US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By Number </a:t>
            </a: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(</a:t>
            </a:r>
            <a:r>
              <a:rPr lang="en-US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ex. NBU CNPF</a:t>
            </a: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) </a:t>
            </a:r>
          </a:p>
        </c:rich>
      </c:tx>
      <c:layout>
        <c:manualLayout>
          <c:xMode val="edge"/>
          <c:yMode val="edge"/>
          <c:x val="0.27911496486769299"/>
          <c:y val="1.8697512280145798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197189415458202"/>
          <c:y val="0.118840120424655"/>
          <c:w val="0.43601435192106403"/>
          <c:h val="0.8759309142766600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56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3.059239088184702E-2"/>
                  <c:y val="-0.234798513030789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management'!$A$31:$A$33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'NPFs under management'!$D$31:$D$33</c:f>
              <c:numCache>
                <c:formatCode>General</c:formatCode>
                <c:ptCount val="3"/>
                <c:pt idx="0">
                  <c:v>47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953735"/>
                </a:solidFill>
                <a:latin typeface="Arial"/>
              </a:rPr>
              <a:t>Pension contributions in Q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4 2020 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04841878446002"/>
          <c:y val="0.128270139449118"/>
          <c:w val="0.47227327460548801"/>
          <c:h val="0.81191656102339504"/>
        </c:manualLayout>
      </c:layout>
      <c:pieChart>
        <c:varyColors val="1"/>
        <c:ser>
          <c:idx val="0"/>
          <c:order val="0"/>
          <c:spPr>
            <a:solidFill>
              <a:srgbClr val="604A7B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1.0316298985385747E-2"/>
                  <c:y val="4.7400306686898368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35651121661041E-3"/>
                  <c:y val="-6.850967829989482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administration'!$C$60:$D$60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'NPFs under administration'!$C$62:$D$62</c:f>
              <c:numCache>
                <c:formatCode>_-* #\ ##0_₴_-;\-* #\ ##0_₴_-;_-* \-??_₴_-;_-@_-</c:formatCode>
                <c:ptCount val="2"/>
                <c:pt idx="0">
                  <c:v>54557447.719999999</c:v>
                </c:pt>
                <c:pt idx="1">
                  <c:v>68188699.319999993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7030A0"/>
                </a:solidFill>
                <a:latin typeface="Arial"/>
              </a:defRPr>
            </a:pPr>
            <a:r>
              <a:rPr lang="en-GB" sz="1300" b="1" i="0" u="none" strike="noStrike" baseline="0">
                <a:effectLst/>
              </a:rPr>
              <a:t>Pension payments in</a:t>
            </a:r>
            <a:r>
              <a:rPr lang="en-GB" sz="1300" b="1" i="1" u="none" strike="noStrike" baseline="0">
                <a:effectLst/>
              </a:rPr>
              <a:t> Q</a:t>
            </a:r>
            <a:r>
              <a:rPr lang="uk-UA" sz="1300" b="1" strike="noStrike" spc="-1">
                <a:solidFill>
                  <a:srgbClr val="7030A0"/>
                </a:solidFill>
                <a:latin typeface="Arial"/>
              </a:rPr>
              <a:t>4 2020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687256056006398"/>
          <c:y val="0.15086110489823301"/>
          <c:w val="0.47147016913450202"/>
          <c:h val="0.81894430776112703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7030A0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3.7710337792830319E-2"/>
                  <c:y val="0.125863403888725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1957423329141491E-3"/>
                  <c:y val="-6.784378422419447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8047223114605727E-3"/>
                  <c:y val="5.032753965917181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administration'!$C$100:$E$100</c:f>
              <c:strCache>
                <c:ptCount val="3"/>
                <c:pt idx="0">
                  <c:v>payments for a specified period</c:v>
                </c:pt>
                <c:pt idx="1">
                  <c:v>lump sums</c:v>
                </c:pt>
                <c:pt idx="2">
                  <c:v>transfers to a bank, insurer, other NPF</c:v>
                </c:pt>
              </c:strCache>
            </c:strRef>
          </c:cat>
          <c:val>
            <c:numRef>
              <c:f>'NPFs under administration'!$C$102:$E$102</c:f>
              <c:numCache>
                <c:formatCode>_-* #\ ##0_₴_-;\-* #\ ##0_₴_-;_-* \-??_₴_-;_-@_-</c:formatCode>
                <c:ptCount val="3"/>
                <c:pt idx="0">
                  <c:v>7606117.9500000002</c:v>
                </c:pt>
                <c:pt idx="1">
                  <c:v>26582197.73</c:v>
                </c:pt>
                <c:pt idx="2">
                  <c:v>15098666.460000001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953735"/>
                </a:solidFill>
                <a:latin typeface="Arial"/>
              </a:rPr>
              <a:t>Pension contributions as at 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31.12.2020 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057989251800629"/>
          <c:y val="0.17563509372932265"/>
          <c:w val="0.5324492034264221"/>
          <c:h val="0.68718369302119675"/>
        </c:manualLayout>
      </c:layout>
      <c:pieChart>
        <c:varyColors val="1"/>
        <c:ser>
          <c:idx val="0"/>
          <c:order val="0"/>
          <c:spPr>
            <a:solidFill>
              <a:srgbClr val="604A7B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F2DCD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1.6785696410699762E-2"/>
                  <c:y val="-0.14706110762330216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8264245844300133E-3"/>
                  <c:y val="0.12844249772284377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administration'!$C$82:$E$82</c:f>
              <c:strCache>
                <c:ptCount val="3"/>
                <c:pt idx="0">
                  <c:v>legal entities</c:v>
                </c:pt>
                <c:pt idx="1">
                  <c:v>private entrepreneurs (FOPs)</c:v>
                </c:pt>
                <c:pt idx="2">
                  <c:v>individuals (including stransfers to other FIs)</c:v>
                </c:pt>
              </c:strCache>
            </c:strRef>
          </c:cat>
          <c:val>
            <c:numRef>
              <c:f>'NPFs under administration'!$C$83:$E$83</c:f>
              <c:numCache>
                <c:formatCode>_-* #\ ##0.0_₴_-;\-* #\ ##0.0_₴_-;_-* \-??_₴_-;_-@_-</c:formatCode>
                <c:ptCount val="3"/>
                <c:pt idx="0">
                  <c:v>812.58432588000005</c:v>
                </c:pt>
                <c:pt idx="1">
                  <c:v>9.4245659999999995E-2</c:v>
                </c:pt>
                <c:pt idx="2">
                  <c:v>545.88589491000005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7030A0"/>
                </a:solidFill>
                <a:latin typeface="Arial"/>
              </a:defRPr>
            </a:pPr>
            <a:r>
              <a:rPr lang="en-GB" sz="1300" b="1" i="0" u="none" strike="noStrike" baseline="0">
                <a:effectLst/>
              </a:rPr>
              <a:t>Pension payments as at </a:t>
            </a:r>
            <a:r>
              <a:rPr lang="uk-UA" sz="1300" b="1" strike="noStrike" spc="-1">
                <a:solidFill>
                  <a:srgbClr val="7030A0"/>
                </a:solidFill>
                <a:latin typeface="Arial"/>
              </a:rPr>
              <a:t>31.12.2020 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8553505993417"/>
          <c:y val="0.14335389792484601"/>
          <c:w val="0.49388236755481002"/>
          <c:h val="0.81525518788558604"/>
        </c:manualLayout>
      </c:layout>
      <c:pieChart>
        <c:varyColors val="1"/>
        <c:ser>
          <c:idx val="0"/>
          <c:order val="0"/>
          <c:spPr>
            <a:solidFill>
              <a:srgbClr val="B3A2C7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7030A0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6.0060434671048678E-2"/>
                  <c:y val="0.1378047640415825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3741672262469541E-2"/>
                  <c:y val="-0.28351718894124101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275679275875812E-2"/>
                  <c:y val="0.27267874504524708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administration'!$C$116:$E$116</c:f>
              <c:strCache>
                <c:ptCount val="3"/>
                <c:pt idx="0">
                  <c:v>payments for a specified period</c:v>
                </c:pt>
                <c:pt idx="1">
                  <c:v>lump sums</c:v>
                </c:pt>
                <c:pt idx="2">
                  <c:v>transfers to a bank, insurer, other NPF</c:v>
                </c:pt>
              </c:strCache>
            </c:strRef>
          </c:cat>
          <c:val>
            <c:numRef>
              <c:f>'NPFs under administration'!$C$117:$E$117</c:f>
              <c:numCache>
                <c:formatCode>_-* #\ ##0.0_₴_-;\-* #\ ##0.0_₴_-;_-* \-??_₴_-;_-@_-</c:formatCode>
                <c:ptCount val="3"/>
                <c:pt idx="0">
                  <c:v>74.726024010000003</c:v>
                </c:pt>
                <c:pt idx="1">
                  <c:v>337.55070436</c:v>
                </c:pt>
                <c:pt idx="2">
                  <c:v>72.78541276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de-DE" sz="1300" b="1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NPF participants by gender</a:t>
            </a:r>
            <a:endParaRPr lang="uk-UA" sz="1300" b="1" i="0" u="none" strike="noStrike" kern="1200" spc="0" baseline="0">
              <a:solidFill>
                <a:srgbClr val="C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698465394528387"/>
          <c:y val="0.1513566486007431"/>
          <c:w val="0.45654422926863869"/>
          <c:h val="0.8226689845587483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rgbClr val="5C2A7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9F9-43DF-8557-57D373B60725}"/>
              </c:ext>
            </c:extLst>
          </c:dPt>
          <c:dPt>
            <c:idx val="1"/>
            <c:bubble3D val="0"/>
            <c:spPr>
              <a:solidFill>
                <a:srgbClr val="CE7C8A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9F9-43DF-8557-57D373B60725}"/>
              </c:ext>
            </c:extLst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9F9-43DF-8557-57D373B607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9F9-43DF-8557-57D373B607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'NPFs under administration'!$C$4:$D$4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'NPFs under administration'!$C$6:$D$6</c:f>
              <c:numCache>
                <c:formatCode>_-* #\ ##0_₴_-;\-* #\ ##0_₴_-;_-* \-??_₴_-;_-@_-</c:formatCode>
                <c:ptCount val="2"/>
                <c:pt idx="0">
                  <c:v>315436</c:v>
                </c:pt>
                <c:pt idx="1">
                  <c:v>418186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9F9-43DF-8557-57D373B60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30.09.2020</a:t>
            </a:r>
          </a:p>
        </c:rich>
      </c:tx>
      <c:layout>
        <c:manualLayout>
          <c:xMode val="edge"/>
          <c:yMode val="edge"/>
          <c:x val="0.43143786798884398"/>
          <c:y val="1.72891645770094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723767824590693"/>
          <c:y val="0.15482668366509239"/>
          <c:w val="0.4471013282904861"/>
          <c:h val="0.76039482706999284"/>
        </c:manualLayout>
      </c:layout>
      <c:pieChart>
        <c:varyColors val="1"/>
        <c:ser>
          <c:idx val="0"/>
          <c:order val="0"/>
          <c:tx>
            <c:strRef>
              <c:f>'NPFs under management'!$A$76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.1324718222119201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848720263954433E-3"/>
                  <c:y val="-8.831454814128009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273080395931647E-2"/>
                  <c:y val="8.34081843556534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management'!$B$72:$F$72</c:f>
              <c:strCache>
                <c:ptCount val="5"/>
                <c:pt idx="0">
                  <c:v>Securities</c:v>
                </c:pt>
                <c:pt idx="1">
                  <c:v>Cash &amp; Bank deposits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management'!$B$76:$F$76</c:f>
              <c:numCache>
                <c:formatCode>#\ ##0.0</c:formatCode>
                <c:ptCount val="5"/>
                <c:pt idx="0">
                  <c:v>1132.8988167298999</c:v>
                </c:pt>
                <c:pt idx="1">
                  <c:v>719.88197190000005</c:v>
                </c:pt>
                <c:pt idx="2">
                  <c:v>11.037242689999999</c:v>
                </c:pt>
                <c:pt idx="3">
                  <c:v>34.419830789999999</c:v>
                </c:pt>
                <c:pt idx="4">
                  <c:v>14.972338910000001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31.12.2020</a:t>
            </a:r>
          </a:p>
        </c:rich>
      </c:tx>
      <c:layout>
        <c:manualLayout>
          <c:xMode val="edge"/>
          <c:yMode val="edge"/>
          <c:x val="0.40859721584824799"/>
          <c:y val="1.73372154579141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894711869526163"/>
          <c:y val="0.15662628742607435"/>
          <c:w val="0.43945839517902285"/>
          <c:h val="0.75262619477772119"/>
        </c:manualLayout>
      </c:layout>
      <c:pieChart>
        <c:varyColors val="1"/>
        <c:ser>
          <c:idx val="0"/>
          <c:order val="0"/>
          <c:tx>
            <c:strRef>
              <c:f>'NPFs under management'!$A$69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.10295548246629917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496270940082414E-16"/>
                  <c:y val="-7.35396303330708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7175914499109084E-2"/>
                  <c:y val="1.4707926066614165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152774349732725E-2"/>
                  <c:y val="0.10785812448850379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management'!$B$65:$F$65</c:f>
              <c:strCache>
                <c:ptCount val="5"/>
                <c:pt idx="0">
                  <c:v>Securities</c:v>
                </c:pt>
                <c:pt idx="1">
                  <c:v>Cash &amp; Bank deposits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management'!$B$69:$F$69</c:f>
              <c:numCache>
                <c:formatCode>#\ ##0.0</c:formatCode>
                <c:ptCount val="5"/>
                <c:pt idx="0">
                  <c:v>1196.1820909879</c:v>
                </c:pt>
                <c:pt idx="1">
                  <c:v>669.47148716000004</c:v>
                </c:pt>
                <c:pt idx="2">
                  <c:v>11.00886637</c:v>
                </c:pt>
                <c:pt idx="3">
                  <c:v>32.273888790000001</c:v>
                </c:pt>
                <c:pt idx="4">
                  <c:v>15.233027809999999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31.12.2019</a:t>
            </a:r>
          </a:p>
        </c:rich>
      </c:tx>
      <c:layout>
        <c:manualLayout>
          <c:xMode val="edge"/>
          <c:yMode val="edge"/>
          <c:x val="0.43599230427704599"/>
          <c:y val="1.73033408758152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6353411277199"/>
          <c:y val="0.1257454306071871"/>
          <c:w val="0.4149064393434666"/>
          <c:h val="0.74155127013630717"/>
        </c:manualLayout>
      </c:layout>
      <c:pieChart>
        <c:varyColors val="1"/>
        <c:ser>
          <c:idx val="0"/>
          <c:order val="0"/>
          <c:tx>
            <c:strRef>
              <c:f>'NPFs under management'!$A$83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0267871748289172E-2"/>
                  <c:y val="0.13770136307311029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261372930729471E-2"/>
                  <c:y val="-7.376858736059480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758123521949623E-2"/>
                  <c:y val="2.458952912019826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9529244679018647E-2"/>
                  <c:y val="0.10327602230483271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management'!$B$72:$F$72</c:f>
              <c:strCache>
                <c:ptCount val="5"/>
                <c:pt idx="0">
                  <c:v>Securities</c:v>
                </c:pt>
                <c:pt idx="1">
                  <c:v>Cash &amp; Bank deposits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management'!$B$83:$F$83</c:f>
              <c:numCache>
                <c:formatCode>#\ ##0.0</c:formatCode>
                <c:ptCount val="5"/>
                <c:pt idx="0">
                  <c:v>887.64472220980008</c:v>
                </c:pt>
                <c:pt idx="1">
                  <c:v>662.76223329000004</c:v>
                </c:pt>
                <c:pt idx="2">
                  <c:v>4.9747115099999997</c:v>
                </c:pt>
                <c:pt idx="3">
                  <c:v>34.349747460000003</c:v>
                </c:pt>
                <c:pt idx="4">
                  <c:v>13.42097111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6.9940465023201129E-2"/>
          <c:y val="0.12639360430931473"/>
          <c:w val="0.89055132068782095"/>
          <c:h val="0.683759720500394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'NPFs under management'!$C$3</c:f>
              <c:strCache>
                <c:ptCount val="1"/>
                <c:pt idx="0">
                  <c:v>NPF assets under management, UAH M (left scale)</c:v>
                </c:pt>
              </c:strCache>
            </c:strRef>
          </c:tx>
          <c:spPr>
            <a:solidFill>
              <a:srgbClr val="CC99FF"/>
            </a:solidFill>
            <a:ln w="25560">
              <a:noFill/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9"/>
            <c:invertIfNegative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0"/>
            <c:invertIfNegative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Lbls>
            <c:dLbl>
              <c:idx val="7"/>
              <c:layout>
                <c:manualLayout>
                  <c:x val="0"/>
                  <c:y val="2.0128824476650601E-2"/>
                </c:manualLayout>
              </c:layout>
              <c:numFmt formatCode="#,##0" sourceLinked="0"/>
              <c:spPr/>
              <c:txPr>
                <a:bodyPr wrap="square"/>
                <a:lstStyle/>
                <a:p>
                  <a:pPr>
                    <a:defRPr sz="1100" b="1" strike="noStrike" spc="-1">
                      <a:solidFill>
                        <a:srgbClr val="80008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8245235321261198E-4"/>
                  <c:y val="9.2427758124437404E-2"/>
                </c:manualLayout>
              </c:layout>
              <c:numFmt formatCode="#,##0" sourceLinked="0"/>
              <c:spPr/>
              <c:txPr>
                <a:bodyPr wrap="square"/>
                <a:lstStyle/>
                <a:p>
                  <a:pPr>
                    <a:defRPr sz="1100" b="1" strike="noStrike" spc="-1">
                      <a:solidFill>
                        <a:srgbClr val="80008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3695550262841001E-3"/>
                  <c:y val="9.7626383658564395E-3"/>
                </c:manualLayout>
              </c:layout>
              <c:numFmt formatCode="#,##0" sourceLinked="0"/>
              <c:spPr/>
              <c:txPr>
                <a:bodyPr wrap="square"/>
                <a:lstStyle/>
                <a:p>
                  <a:pPr>
                    <a:defRPr sz="11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8.8417329796640094E-3"/>
                </c:manualLayout>
              </c:layout>
              <c:numFmt formatCode="#,##0" sourceLinked="0"/>
              <c:spPr/>
              <c:txPr>
                <a:bodyPr wrap="square"/>
                <a:lstStyle/>
                <a:p>
                  <a:pPr>
                    <a:defRPr sz="11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1" strike="noStrike" spc="-1">
                    <a:solidFill>
                      <a:srgbClr val="800080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'NPFs under management'!$A$4:$A$19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'NPFs under management'!$C$4:$C$19</c:f>
              <c:numCache>
                <c:formatCode>#\ ##0.0</c:formatCode>
                <c:ptCount val="11"/>
                <c:pt idx="0">
                  <c:v>630.56399275240005</c:v>
                </c:pt>
                <c:pt idx="1">
                  <c:v>638.96452471580005</c:v>
                </c:pt>
                <c:pt idx="2">
                  <c:v>773.91387182979997</c:v>
                </c:pt>
                <c:pt idx="3">
                  <c:v>725.44358878269998</c:v>
                </c:pt>
                <c:pt idx="4">
                  <c:v>838.84081218610004</c:v>
                </c:pt>
                <c:pt idx="5">
                  <c:v>928.15293528970005</c:v>
                </c:pt>
                <c:pt idx="6">
                  <c:v>1036.6448503674001</c:v>
                </c:pt>
                <c:pt idx="7">
                  <c:v>1193.9790899674999</c:v>
                </c:pt>
                <c:pt idx="8">
                  <c:v>1364.1373239774</c:v>
                </c:pt>
                <c:pt idx="9">
                  <c:v>1603.1523855798</c:v>
                </c:pt>
                <c:pt idx="10">
                  <c:v>1924.1693611179001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191261376"/>
        <c:axId val="191261936"/>
      </c:barChart>
      <c:lineChart>
        <c:grouping val="standard"/>
        <c:varyColors val="0"/>
        <c:ser>
          <c:idx val="1"/>
          <c:order val="1"/>
          <c:tx>
            <c:strRef>
              <c:f>'NPFs under management'!$B$3</c:f>
              <c:strCache>
                <c:ptCount val="1"/>
                <c:pt idx="0">
                  <c:v>Number of AMC managing NPF assets</c:v>
                </c:pt>
              </c:strCache>
            </c:strRef>
          </c:tx>
          <c:spPr>
            <a:ln w="12600">
              <a:solidFill>
                <a:srgbClr val="000080"/>
              </a:solidFill>
              <a:round/>
            </a:ln>
          </c:spPr>
          <c:marker>
            <c:symbol val="diamond"/>
            <c:size val="6"/>
            <c:spPr>
              <a:solidFill>
                <a:srgbClr val="000080"/>
              </a:solidFill>
            </c:spPr>
          </c:marker>
          <c:dPt>
            <c:idx val="9"/>
            <c:bubble3D val="0"/>
          </c:dPt>
          <c:dPt>
            <c:idx val="10"/>
            <c:bubble3D val="0"/>
          </c:dPt>
          <c:dLbls>
            <c:dLbl>
              <c:idx val="9"/>
              <c:layout>
                <c:manualLayout>
                  <c:x val="-3.0972445884665901E-2"/>
                  <c:y val="-5.7366138251286197E-2"/>
                </c:manualLayout>
              </c:layout>
              <c:numFmt formatCode="#,##0" sourceLinked="0"/>
              <c:spPr/>
              <c:txPr>
                <a:bodyPr wrap="square"/>
                <a:lstStyle/>
                <a:p>
                  <a:pPr>
                    <a:defRPr sz="1100" b="1" strike="noStrike" spc="-1">
                      <a:solidFill>
                        <a:srgbClr val="0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84131437773541E-2"/>
                  <c:y val="-6.8172197971274801E-2"/>
                </c:manualLayout>
              </c:layout>
              <c:numFmt formatCode="#,##0" sourceLinked="0"/>
              <c:spPr/>
              <c:txPr>
                <a:bodyPr wrap="square"/>
                <a:lstStyle/>
                <a:p>
                  <a:pPr>
                    <a:defRPr sz="1100" b="1" strike="noStrike" spc="-1">
                      <a:solidFill>
                        <a:srgbClr val="0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1" strike="noStrike" spc="-1">
                    <a:solidFill>
                      <a:srgbClr val="000080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'NPFs under management'!$A$4:$A$19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'NPFs under management'!$B$4:$B$19</c:f>
              <c:numCache>
                <c:formatCode>General</c:formatCode>
                <c:ptCount val="11"/>
                <c:pt idx="0">
                  <c:v>49</c:v>
                </c:pt>
                <c:pt idx="1">
                  <c:v>47</c:v>
                </c:pt>
                <c:pt idx="2">
                  <c:v>48</c:v>
                </c:pt>
                <c:pt idx="3">
                  <c:v>46</c:v>
                </c:pt>
                <c:pt idx="4">
                  <c:v>43</c:v>
                </c:pt>
                <c:pt idx="5">
                  <c:v>44</c:v>
                </c:pt>
                <c:pt idx="6">
                  <c:v>39</c:v>
                </c:pt>
                <c:pt idx="7">
                  <c:v>34</c:v>
                </c:pt>
                <c:pt idx="8">
                  <c:v>34</c:v>
                </c:pt>
                <c:pt idx="9">
                  <c:v>33</c:v>
                </c:pt>
                <c:pt idx="10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91262496"/>
        <c:axId val="191263056"/>
      </c:lineChart>
      <c:catAx>
        <c:axId val="191261376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i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191261936"/>
        <c:crosses val="autoZero"/>
        <c:auto val="1"/>
        <c:lblAlgn val="ctr"/>
        <c:lblOffset val="100"/>
        <c:noMultiLvlLbl val="0"/>
      </c:catAx>
      <c:valAx>
        <c:axId val="191261936"/>
        <c:scaling>
          <c:orientation val="minMax"/>
          <c:max val="2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240">
            <a:solidFill>
              <a:srgbClr val="80808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191261376"/>
        <c:crosses val="autoZero"/>
        <c:crossBetween val="between"/>
        <c:majorUnit val="250"/>
        <c:minorUnit val="83.3333333333333"/>
      </c:valAx>
      <c:catAx>
        <c:axId val="191262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1263056"/>
        <c:crosses val="autoZero"/>
        <c:auto val="1"/>
        <c:lblAlgn val="ctr"/>
        <c:lblOffset val="100"/>
        <c:noMultiLvlLbl val="0"/>
      </c:catAx>
      <c:valAx>
        <c:axId val="191263056"/>
        <c:scaling>
          <c:orientation val="minMax"/>
          <c:max val="50"/>
        </c:scaling>
        <c:delete val="0"/>
        <c:axPos val="r"/>
        <c:title>
          <c:tx>
            <c:rich>
              <a:bodyPr rot="0"/>
              <a:lstStyle/>
              <a:p>
                <a:pPr>
                  <a:defRPr lang="uk-UA" sz="1100" b="1" strike="noStrike" spc="-1">
                    <a:solidFill>
                      <a:srgbClr val="800080"/>
                    </a:solidFill>
                    <a:latin typeface="Arial"/>
                    <a:ea typeface="Arial"/>
                  </a:defRPr>
                </a:pPr>
                <a:r>
                  <a:rPr lang="en-US" sz="1100" b="1" strike="noStrike" spc="-1">
                    <a:solidFill>
                      <a:srgbClr val="800080"/>
                    </a:solidFill>
                    <a:latin typeface="Arial"/>
                    <a:ea typeface="Arial"/>
                  </a:rPr>
                  <a:t>UAH</a:t>
                </a:r>
                <a:r>
                  <a:rPr lang="en-US" sz="1100" b="1" strike="noStrike" spc="-1" baseline="0">
                    <a:solidFill>
                      <a:srgbClr val="800080"/>
                    </a:solidFill>
                    <a:latin typeface="Arial"/>
                    <a:ea typeface="Arial"/>
                  </a:rPr>
                  <a:t> M</a:t>
                </a:r>
                <a:endParaRPr lang="uk-UA" sz="1100" b="1" strike="noStrike" spc="-1">
                  <a:solidFill>
                    <a:srgbClr val="800080"/>
                  </a:solidFill>
                  <a:latin typeface="Arial"/>
                  <a:ea typeface="Arial"/>
                </a:endParaRPr>
              </a:p>
            </c:rich>
          </c:tx>
          <c:layout>
            <c:manualLayout>
              <c:xMode val="edge"/>
              <c:yMode val="edge"/>
              <c:x val="7.4454883885835803E-4"/>
              <c:y val="6.9874901386227902E-3"/>
            </c:manualLayout>
          </c:layout>
          <c:overlay val="0"/>
          <c:spPr>
            <a:noFill/>
            <a:ln w="2556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240">
            <a:solidFill>
              <a:srgbClr val="80808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191262496"/>
        <c:crosses val="max"/>
        <c:crossBetween val="between"/>
      </c:valAx>
      <c:spPr>
        <a:solidFill>
          <a:srgbClr val="FFFFFF"/>
        </a:solidFill>
        <a:ln w="25560">
          <a:noFill/>
        </a:ln>
      </c:spPr>
    </c:plotArea>
    <c:legend>
      <c:legendPos val="r"/>
      <c:layout>
        <c:manualLayout>
          <c:xMode val="edge"/>
          <c:yMode val="edge"/>
          <c:x val="2.22229887096403E-2"/>
          <c:y val="0.87537683665709998"/>
          <c:w val="0.91790328461758297"/>
          <c:h val="0.11546256776314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1100" b="1" strike="noStrike" spc="-1">
              <a:solidFill>
                <a:srgbClr val="000080"/>
              </a:solidFill>
              <a:latin typeface="Arial"/>
              <a:ea typeface="Arial"/>
            </a:defRPr>
          </a:pPr>
          <a:endParaRPr lang="uk-UA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en-US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By AuM </a:t>
            </a: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(</a:t>
            </a:r>
            <a:r>
              <a:rPr lang="en-US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incl. NBU CNPF</a:t>
            </a: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)</a:t>
            </a:r>
          </a:p>
        </c:rich>
      </c:tx>
      <c:layout>
        <c:manualLayout>
          <c:xMode val="edge"/>
          <c:yMode val="edge"/>
          <c:x val="0.22980986685067006"/>
          <c:y val="9.836833970964555E-3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581942578182174"/>
          <c:y val="0.16893849181213949"/>
          <c:w val="0.41929222039719299"/>
          <c:h val="0.83158534731722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56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56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8064A2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157398817404267E-2"/>
                  <c:y val="4.290286891822271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976332676335648E-2"/>
                  <c:y val="8.044287922166763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4724264564273968E-2"/>
                  <c:y val="-5.362858614777842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('NPFs under management'!$A$40:$A$42,'NPFs under management'!$A$44)</c:f>
              <c:strCache>
                <c:ptCount val="4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  <c:pt idx="3">
                  <c:v>NBU CNPF</c:v>
                </c:pt>
              </c:strCache>
            </c:strRef>
          </c:cat>
          <c:val>
            <c:numRef>
              <c:f>('NPFs under management'!$F$40:$F$42,'NPFs under management'!$F$44)</c:f>
              <c:numCache>
                <c:formatCode>0.0</c:formatCode>
                <c:ptCount val="4"/>
                <c:pt idx="0" formatCode="#\ ##0.0">
                  <c:v>1450.0559646300001</c:v>
                </c:pt>
                <c:pt idx="1">
                  <c:v>322.64794030000002</c:v>
                </c:pt>
                <c:pt idx="2">
                  <c:v>151.4654561879</c:v>
                </c:pt>
                <c:pt idx="3" formatCode="#\ ##0.0">
                  <c:v>1605.7650000000001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3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31.12.2020</a:t>
            </a:r>
          </a:p>
        </c:rich>
      </c:tx>
      <c:layout>
        <c:manualLayout>
          <c:xMode val="edge"/>
          <c:yMode val="edge"/>
          <c:x val="0.40865834633385301"/>
          <c:y val="1.7257039055404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473648589942329"/>
          <c:y val="0.19720545930396033"/>
          <c:w val="0.46767728039729467"/>
          <c:h val="0.73736075963056691"/>
        </c:manualLayout>
      </c:layout>
      <c:pieChart>
        <c:varyColors val="1"/>
        <c:ser>
          <c:idx val="0"/>
          <c:order val="0"/>
          <c:tx>
            <c:strRef>
              <c:f>'NPFs under management'!$A$127</c:f>
              <c:strCache>
                <c:ptCount val="1"/>
                <c:pt idx="0">
                  <c:v>31.12.2020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-4.3556994498785889E-2"/>
                  <c:y val="-7.7830409736191486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4845595599028716E-2"/>
                  <c:y val="0.15108256007613607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8075992665047853E-3"/>
                  <c:y val="-6.8673890943698218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7113988997572847E-3"/>
                  <c:y val="1.831303758498619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8075992665047961E-2"/>
                  <c:y val="8.698692852868433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management'!$B$122:$F$122</c:f>
              <c:strCache>
                <c:ptCount val="5"/>
                <c:pt idx="0">
                  <c:v>Securities</c:v>
                </c:pt>
                <c:pt idx="1">
                  <c:v>Cash &amp; Bank deposits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management'!$B$127:$F$127</c:f>
              <c:numCache>
                <c:formatCode>#\ ##0.0</c:formatCode>
                <c:ptCount val="5"/>
                <c:pt idx="0">
                  <c:v>2050.2280909879</c:v>
                </c:pt>
                <c:pt idx="1">
                  <c:v>1366.31248716</c:v>
                </c:pt>
                <c:pt idx="2">
                  <c:v>11.00886637</c:v>
                </c:pt>
                <c:pt idx="3">
                  <c:v>87.026888790000001</c:v>
                </c:pt>
                <c:pt idx="4">
                  <c:v>15.358027809999999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31.12.2019</a:t>
            </a:r>
          </a:p>
        </c:rich>
      </c:tx>
      <c:layout>
        <c:manualLayout>
          <c:xMode val="edge"/>
          <c:yMode val="edge"/>
          <c:x val="0.41667899955601601"/>
          <c:y val="1.72301266153244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04118445527037"/>
          <c:y val="0.1808048828252497"/>
          <c:w val="0.45413009118277614"/>
          <c:h val="0.76013701213453155"/>
        </c:manualLayout>
      </c:layout>
      <c:pieChart>
        <c:varyColors val="1"/>
        <c:ser>
          <c:idx val="0"/>
          <c:order val="0"/>
          <c:tx>
            <c:strRef>
              <c:f>'NPFs under management'!$A$123</c:f>
              <c:strCache>
                <c:ptCount val="1"/>
                <c:pt idx="0">
                  <c:v>31.12.2019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-4.4025995270238809E-2"/>
                  <c:y val="-9.2115093094269448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3019496452679098E-2"/>
                  <c:y val="0.13356688498669045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50974822633965E-2"/>
                  <c:y val="-6.9086319820701958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2.7634527928280785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9529244679018647E-2"/>
                  <c:y val="8.290358378484226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management'!$B$122:$F$122</c:f>
              <c:strCache>
                <c:ptCount val="5"/>
                <c:pt idx="0">
                  <c:v>Securities</c:v>
                </c:pt>
                <c:pt idx="1">
                  <c:v>Cash &amp; Bank deposits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management'!$B$123:$F$123</c:f>
              <c:numCache>
                <c:formatCode>#\ ##0.0</c:formatCode>
                <c:ptCount val="5"/>
                <c:pt idx="0">
                  <c:v>1737.5</c:v>
                </c:pt>
                <c:pt idx="1">
                  <c:v>1215.5</c:v>
                </c:pt>
                <c:pt idx="2">
                  <c:v>5</c:v>
                </c:pt>
                <c:pt idx="3">
                  <c:v>86.8</c:v>
                </c:pt>
                <c:pt idx="4">
                  <c:v>98.5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739125</xdr:colOff>
      <xdr:row>46</xdr:row>
      <xdr:rowOff>177675</xdr:rowOff>
    </xdr:from>
    <xdr:to>
      <xdr:col>7</xdr:col>
      <xdr:colOff>304965</xdr:colOff>
      <xdr:row>61</xdr:row>
      <xdr:rowOff>17115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46</xdr:row>
      <xdr:rowOff>187920</xdr:rowOff>
    </xdr:from>
    <xdr:to>
      <xdr:col>4</xdr:col>
      <xdr:colOff>270720</xdr:colOff>
      <xdr:row>60</xdr:row>
      <xdr:rowOff>145080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1097280</xdr:colOff>
      <xdr:row>101</xdr:row>
      <xdr:rowOff>152280</xdr:rowOff>
    </xdr:from>
    <xdr:to>
      <xdr:col>6</xdr:col>
      <xdr:colOff>251280</xdr:colOff>
      <xdr:row>118</xdr:row>
      <xdr:rowOff>149955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716400</xdr:colOff>
      <xdr:row>85</xdr:row>
      <xdr:rowOff>38160</xdr:rowOff>
    </xdr:from>
    <xdr:to>
      <xdr:col>7</xdr:col>
      <xdr:colOff>999945</xdr:colOff>
      <xdr:row>102</xdr:row>
      <xdr:rowOff>37800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27000</xdr:colOff>
      <xdr:row>85</xdr:row>
      <xdr:rowOff>7560</xdr:rowOff>
    </xdr:from>
    <xdr:to>
      <xdr:col>4</xdr:col>
      <xdr:colOff>346680</xdr:colOff>
      <xdr:row>101</xdr:row>
      <xdr:rowOff>151560</xdr:rowOff>
    </xdr:to>
    <xdr:graphicFrame macro="">
      <xdr:nvGraphicFramePr>
        <xdr:cNvPr id="9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15840</xdr:colOff>
      <xdr:row>2</xdr:row>
      <xdr:rowOff>8280</xdr:rowOff>
    </xdr:from>
    <xdr:to>
      <xdr:col>14</xdr:col>
      <xdr:colOff>9000</xdr:colOff>
      <xdr:row>19</xdr:row>
      <xdr:rowOff>123660</xdr:rowOff>
    </xdr:to>
    <xdr:graphicFrame macro="">
      <xdr:nvGraphicFramePr>
        <xdr:cNvPr id="10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7</xdr:col>
      <xdr:colOff>237690</xdr:colOff>
      <xdr:row>46</xdr:row>
      <xdr:rowOff>189360</xdr:rowOff>
    </xdr:from>
    <xdr:to>
      <xdr:col>11</xdr:col>
      <xdr:colOff>1256835</xdr:colOff>
      <xdr:row>61</xdr:row>
      <xdr:rowOff>81000</xdr:rowOff>
    </xdr:to>
    <xdr:graphicFrame macro="">
      <xdr:nvGraphicFramePr>
        <xdr:cNvPr id="11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3</xdr:col>
      <xdr:colOff>689400</xdr:colOff>
      <xdr:row>128</xdr:row>
      <xdr:rowOff>107280</xdr:rowOff>
    </xdr:from>
    <xdr:to>
      <xdr:col>7</xdr:col>
      <xdr:colOff>910080</xdr:colOff>
      <xdr:row>143</xdr:row>
      <xdr:rowOff>23760</xdr:rowOff>
    </xdr:to>
    <xdr:graphicFrame macro="">
      <xdr:nvGraphicFramePr>
        <xdr:cNvPr id="12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128</xdr:row>
      <xdr:rowOff>103680</xdr:rowOff>
    </xdr:from>
    <xdr:to>
      <xdr:col>4</xdr:col>
      <xdr:colOff>319680</xdr:colOff>
      <xdr:row>143</xdr:row>
      <xdr:rowOff>3600</xdr:rowOff>
    </xdr:to>
    <xdr:graphicFrame macro="">
      <xdr:nvGraphicFramePr>
        <xdr:cNvPr id="13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935999</xdr:colOff>
      <xdr:row>142</xdr:row>
      <xdr:rowOff>189285</xdr:rowOff>
    </xdr:from>
    <xdr:to>
      <xdr:col>6</xdr:col>
      <xdr:colOff>19049</xdr:colOff>
      <xdr:row>155</xdr:row>
      <xdr:rowOff>180975</xdr:rowOff>
    </xdr:to>
    <xdr:graphicFrame macro="">
      <xdr:nvGraphicFramePr>
        <xdr:cNvPr id="16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</xdr:colOff>
      <xdr:row>172</xdr:row>
      <xdr:rowOff>0</xdr:rowOff>
    </xdr:from>
    <xdr:to>
      <xdr:col>4</xdr:col>
      <xdr:colOff>468405</xdr:colOff>
      <xdr:row>189</xdr:row>
      <xdr:rowOff>98612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366938</xdr:colOff>
      <xdr:row>171</xdr:row>
      <xdr:rowOff>207434</xdr:rowOff>
    </xdr:from>
    <xdr:to>
      <xdr:col>9</xdr:col>
      <xdr:colOff>323850</xdr:colOff>
      <xdr:row>189</xdr:row>
      <xdr:rowOff>111811</xdr:rowOff>
    </xdr:to>
    <xdr:graphicFrame macro="">
      <xdr:nvGraphicFramePr>
        <xdr:cNvPr id="21" name="Диаграмма 358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849955</xdr:colOff>
      <xdr:row>189</xdr:row>
      <xdr:rowOff>68766</xdr:rowOff>
    </xdr:from>
    <xdr:to>
      <xdr:col>6</xdr:col>
      <xdr:colOff>462507</xdr:colOff>
      <xdr:row>206</xdr:row>
      <xdr:rowOff>4556</xdr:rowOff>
    </xdr:to>
    <xdr:graphicFrame macro="">
      <xdr:nvGraphicFramePr>
        <xdr:cNvPr id="22" name="Диаграмма 359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205</xdr:row>
      <xdr:rowOff>154250</xdr:rowOff>
    </xdr:from>
    <xdr:to>
      <xdr:col>4</xdr:col>
      <xdr:colOff>397329</xdr:colOff>
      <xdr:row>224</xdr:row>
      <xdr:rowOff>16935</xdr:rowOff>
    </xdr:to>
    <xdr:graphicFrame macro="">
      <xdr:nvGraphicFramePr>
        <xdr:cNvPr id="23" name="Диаграмма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339539</xdr:colOff>
      <xdr:row>206</xdr:row>
      <xdr:rowOff>1576</xdr:rowOff>
    </xdr:from>
    <xdr:to>
      <xdr:col>9</xdr:col>
      <xdr:colOff>390525</xdr:colOff>
      <xdr:row>224</xdr:row>
      <xdr:rowOff>8620</xdr:rowOff>
    </xdr:to>
    <xdr:graphicFrame macro="">
      <xdr:nvGraphicFramePr>
        <xdr:cNvPr id="24" name="Диаграмма 5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360</xdr:colOff>
      <xdr:row>3</xdr:row>
      <xdr:rowOff>-360</xdr:rowOff>
    </xdr:from>
    <xdr:to>
      <xdr:col>21</xdr:col>
      <xdr:colOff>590040</xdr:colOff>
      <xdr:row>23</xdr:row>
      <xdr:rowOff>160920</xdr:rowOff>
    </xdr:to>
    <xdr:graphicFrame macro="">
      <xdr:nvGraphicFramePr>
        <xdr:cNvPr id="18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52560</xdr:colOff>
      <xdr:row>25</xdr:row>
      <xdr:rowOff>0</xdr:rowOff>
    </xdr:from>
    <xdr:to>
      <xdr:col>11</xdr:col>
      <xdr:colOff>399600</xdr:colOff>
      <xdr:row>39</xdr:row>
      <xdr:rowOff>131595</xdr:rowOff>
    </xdr:to>
    <xdr:graphicFrame macro="">
      <xdr:nvGraphicFramePr>
        <xdr:cNvPr id="19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42</xdr:row>
      <xdr:rowOff>0</xdr:rowOff>
    </xdr:from>
    <xdr:to>
      <xdr:col>10</xdr:col>
      <xdr:colOff>509040</xdr:colOff>
      <xdr:row>57</xdr:row>
      <xdr:rowOff>114300</xdr:rowOff>
    </xdr:to>
    <xdr:graphicFrame macro="">
      <xdr:nvGraphicFramePr>
        <xdr:cNvPr id="21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361</xdr:colOff>
      <xdr:row>59</xdr:row>
      <xdr:rowOff>171720</xdr:rowOff>
    </xdr:from>
    <xdr:to>
      <xdr:col>20</xdr:col>
      <xdr:colOff>247650</xdr:colOff>
      <xdr:row>81</xdr:row>
      <xdr:rowOff>151755</xdr:rowOff>
    </xdr:to>
    <xdr:graphicFrame macro="">
      <xdr:nvGraphicFramePr>
        <xdr:cNvPr id="22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19440</xdr:colOff>
      <xdr:row>62</xdr:row>
      <xdr:rowOff>171720</xdr:rowOff>
    </xdr:from>
    <xdr:to>
      <xdr:col>12</xdr:col>
      <xdr:colOff>95040</xdr:colOff>
      <xdr:row>81</xdr:row>
      <xdr:rowOff>142395</xdr:rowOff>
    </xdr:to>
    <xdr:graphicFrame macro="">
      <xdr:nvGraphicFramePr>
        <xdr:cNvPr id="23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18915</xdr:colOff>
      <xdr:row>99</xdr:row>
      <xdr:rowOff>9720</xdr:rowOff>
    </xdr:from>
    <xdr:to>
      <xdr:col>11</xdr:col>
      <xdr:colOff>365955</xdr:colOff>
      <xdr:row>114</xdr:row>
      <xdr:rowOff>152205</xdr:rowOff>
    </xdr:to>
    <xdr:graphicFrame macro="">
      <xdr:nvGraphicFramePr>
        <xdr:cNvPr id="24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9360</xdr:colOff>
      <xdr:row>80</xdr:row>
      <xdr:rowOff>152805</xdr:rowOff>
    </xdr:from>
    <xdr:to>
      <xdr:col>11</xdr:col>
      <xdr:colOff>181471</xdr:colOff>
      <xdr:row>97</xdr:row>
      <xdr:rowOff>142875</xdr:rowOff>
    </xdr:to>
    <xdr:graphicFrame macro="">
      <xdr:nvGraphicFramePr>
        <xdr:cNvPr id="25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10</xdr:col>
      <xdr:colOff>961860</xdr:colOff>
      <xdr:row>99</xdr:row>
      <xdr:rowOff>19215</xdr:rowOff>
    </xdr:from>
    <xdr:to>
      <xdr:col>19</xdr:col>
      <xdr:colOff>342900</xdr:colOff>
      <xdr:row>115</xdr:row>
      <xdr:rowOff>0</xdr:rowOff>
    </xdr:to>
    <xdr:graphicFrame macro="">
      <xdr:nvGraphicFramePr>
        <xdr:cNvPr id="26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771480</xdr:colOff>
      <xdr:row>102</xdr:row>
      <xdr:rowOff>28440</xdr:rowOff>
    </xdr:from>
    <xdr:to>
      <xdr:col>11</xdr:col>
      <xdr:colOff>961200</xdr:colOff>
      <xdr:row>116</xdr:row>
      <xdr:rowOff>37275</xdr:rowOff>
    </xdr:to>
    <xdr:sp macro="" textlink="">
      <xdr:nvSpPr>
        <xdr:cNvPr id="2" name=" 1"/>
        <xdr:cNvSpPr/>
      </xdr:nvSpPr>
      <xdr:spPr/>
    </xdr:sp>
    <xdr:clientData/>
  </xdr:twoCellAnchor>
  <xdr:twoCellAnchor>
    <xdr:from>
      <xdr:col>6</xdr:col>
      <xdr:colOff>38100</xdr:colOff>
      <xdr:row>6</xdr:row>
      <xdr:rowOff>28575</xdr:rowOff>
    </xdr:from>
    <xdr:to>
      <xdr:col>12</xdr:col>
      <xdr:colOff>28575</xdr:colOff>
      <xdr:row>23</xdr:row>
      <xdr:rowOff>152400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53;&#1040;%20&#1057;&#1040;&#1049;&#1058;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0/Q3%202020/!%20final/3.%20Q3%202020_PR_NPF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53;&#1040;%20&#1057;&#1040;&#1049;&#1058;/2020/Q3%202020/Eng_3.%20Q3%202020_PR_NPF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абл1"/>
      <sheetName val="т07(98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146024"/>
      <sheetName val="д17-1"/>
      <sheetName val="т15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07(98)"/>
      <sheetName val="т17-1(шаблон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09(98) по сек-рам ек-ки"/>
      <sheetName val="т17-2 "/>
      <sheetName val="т17-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 КУА"/>
      <sheetName val="Адміністрування НПФ"/>
      <sheetName val="т15"/>
    </sheetNames>
    <sheetDataSet>
      <sheetData sheetId="0">
        <row r="149">
          <cell r="E149">
            <v>719.88197190000005</v>
          </cell>
          <cell r="F149">
            <v>1405.6709719</v>
          </cell>
        </row>
        <row r="150">
          <cell r="E150">
            <v>11.037242689999999</v>
          </cell>
          <cell r="F150">
            <v>11.037242689999999</v>
          </cell>
        </row>
        <row r="151">
          <cell r="E151">
            <v>34.419830789999999</v>
          </cell>
          <cell r="F151">
            <v>86.883830790000005</v>
          </cell>
        </row>
        <row r="152">
          <cell r="E152">
            <v>14.97233891</v>
          </cell>
          <cell r="F152">
            <v>15.05433891</v>
          </cell>
        </row>
        <row r="153">
          <cell r="E153">
            <v>38.162902670000001</v>
          </cell>
          <cell r="F153">
            <v>44.637902670000003</v>
          </cell>
        </row>
        <row r="154">
          <cell r="E154">
            <v>147.1173966099</v>
          </cell>
          <cell r="F154">
            <v>199.7493966099</v>
          </cell>
        </row>
        <row r="155">
          <cell r="E155">
            <v>101.97862773</v>
          </cell>
          <cell r="F155">
            <v>101.97862773</v>
          </cell>
        </row>
        <row r="156">
          <cell r="E156">
            <v>845.63988972000004</v>
          </cell>
          <cell r="F156">
            <v>1643.21388972</v>
          </cell>
        </row>
        <row r="157">
          <cell r="E157">
            <v>1132.8988167299001</v>
          </cell>
          <cell r="F157">
            <v>1989.5798167298999</v>
          </cell>
        </row>
        <row r="159">
          <cell r="E159">
            <v>1913.2102010199001</v>
          </cell>
          <cell r="F159">
            <v>3508.2262010199001</v>
          </cell>
        </row>
      </sheetData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абл1"/>
      <sheetName val="т09(98) по сек-рам ек-ки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Fs under management"/>
      <sheetName val="NPFs under administration"/>
    </sheetNames>
    <sheetDataSet>
      <sheetData sheetId="0">
        <row r="148">
          <cell r="B148" t="str">
            <v>Open</v>
          </cell>
          <cell r="C148" t="str">
            <v>Corporate</v>
          </cell>
          <cell r="D148" t="str">
            <v>Professional</v>
          </cell>
          <cell r="E148" t="str">
            <v>All NPF (ex. NBU CNPF)</v>
          </cell>
          <cell r="F148" t="str">
            <v>All NPF (incl. NBU CNPF)*</v>
          </cell>
        </row>
        <row r="149">
          <cell r="A149" t="str">
            <v>Cash</v>
          </cell>
          <cell r="B149">
            <v>566.32985088000009</v>
          </cell>
          <cell r="C149">
            <v>116.18480351000001</v>
          </cell>
          <cell r="D149">
            <v>37.367317510000007</v>
          </cell>
          <cell r="E149">
            <v>719.88197190000017</v>
          </cell>
          <cell r="F149">
            <v>1405.6709719</v>
          </cell>
        </row>
        <row r="150">
          <cell r="A150" t="str">
            <v>Bank metals</v>
          </cell>
          <cell r="B150">
            <v>11.037242689999999</v>
          </cell>
          <cell r="C150">
            <v>0</v>
          </cell>
          <cell r="D150">
            <v>0</v>
          </cell>
          <cell r="E150">
            <v>11.037242689999999</v>
          </cell>
          <cell r="F150">
            <v>11.037242689999999</v>
          </cell>
        </row>
        <row r="151">
          <cell r="A151" t="str">
            <v>Real estate</v>
          </cell>
          <cell r="B151">
            <v>27.413847090000001</v>
          </cell>
          <cell r="C151">
            <v>0</v>
          </cell>
          <cell r="D151">
            <v>7.0059836999999998</v>
          </cell>
          <cell r="E151">
            <v>34.419830789999999</v>
          </cell>
          <cell r="F151">
            <v>86.88383078999999</v>
          </cell>
        </row>
        <row r="152">
          <cell r="A152" t="str">
            <v>Other assets</v>
          </cell>
          <cell r="B152">
            <v>11.246933709999999</v>
          </cell>
          <cell r="C152">
            <v>0</v>
          </cell>
          <cell r="D152">
            <v>3.7254052</v>
          </cell>
          <cell r="E152">
            <v>14.972338909999998</v>
          </cell>
          <cell r="F152">
            <v>15.05433891</v>
          </cell>
        </row>
        <row r="153">
          <cell r="A153" t="str">
            <v>Equities</v>
          </cell>
          <cell r="B153">
            <v>31.328091370000003</v>
          </cell>
          <cell r="C153">
            <v>2.1578E-2</v>
          </cell>
          <cell r="D153">
            <v>6.8132332999999994</v>
          </cell>
          <cell r="E153">
            <v>38.162902670000001</v>
          </cell>
          <cell r="F153">
            <v>44.637902670000003</v>
          </cell>
        </row>
        <row r="154">
          <cell r="A154" t="str">
            <v>Corporate bonds</v>
          </cell>
          <cell r="B154">
            <v>109.40831714000002</v>
          </cell>
          <cell r="C154">
            <v>14.304009239999999</v>
          </cell>
          <cell r="D154">
            <v>23.405070229900002</v>
          </cell>
          <cell r="E154">
            <v>147.11739660990003</v>
          </cell>
          <cell r="F154">
            <v>199.7493966099</v>
          </cell>
        </row>
        <row r="155">
          <cell r="A155" t="str">
            <v>Municipal bonds</v>
          </cell>
          <cell r="B155">
            <v>69.474998129999989</v>
          </cell>
          <cell r="C155">
            <v>30.139333600000001</v>
          </cell>
          <cell r="D155">
            <v>2.364296</v>
          </cell>
          <cell r="E155">
            <v>101.97862772999999</v>
          </cell>
          <cell r="F155">
            <v>101.97862772999999</v>
          </cell>
        </row>
        <row r="156">
          <cell r="A156" t="str">
            <v>State bond (incl.OVDP)</v>
          </cell>
          <cell r="B156">
            <v>615.11714206999989</v>
          </cell>
          <cell r="C156">
            <v>161.29468237</v>
          </cell>
          <cell r="D156">
            <v>69.228065279999996</v>
          </cell>
          <cell r="E156">
            <v>845.63988971999993</v>
          </cell>
          <cell r="F156">
            <v>1643.2138897199998</v>
          </cell>
        </row>
      </sheetData>
      <sheetData sheetId="1">
        <row r="4">
          <cell r="C4" t="str">
            <v>Female</v>
          </cell>
          <cell r="D4" t="str">
            <v>Male</v>
          </cell>
        </row>
        <row r="5">
          <cell r="C5">
            <v>277785</v>
          </cell>
          <cell r="D5">
            <v>394080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J22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3"/>
  <cols>
    <col min="1" max="1" width="17.7109375" style="1" customWidth="1"/>
    <col min="2" max="7" width="15.5703125" style="1" customWidth="1"/>
    <col min="8" max="8" width="15" style="1" customWidth="1"/>
    <col min="9" max="10" width="11.5703125" style="1" customWidth="1"/>
    <col min="11" max="11" width="14.7109375" style="1" customWidth="1"/>
    <col min="12" max="12" width="19" style="1" customWidth="1"/>
    <col min="13" max="13" width="11.28515625" style="1" customWidth="1"/>
    <col min="14" max="14" width="14.140625" style="1" customWidth="1"/>
    <col min="15" max="15" width="13.5703125" style="1" customWidth="1"/>
    <col min="16" max="16" width="10" style="1" customWidth="1"/>
    <col min="17" max="1024" width="9.140625" style="1"/>
  </cols>
  <sheetData>
    <row r="1" spans="1:4" s="209" customFormat="1" ht="25.9" customHeight="1">
      <c r="A1" s="209" t="s">
        <v>80</v>
      </c>
    </row>
    <row r="2" spans="1:4" s="244" customFormat="1" ht="7.5" customHeight="1" thickBot="1"/>
    <row r="3" spans="1:4" ht="50.25" customHeight="1" outlineLevel="1" thickBot="1">
      <c r="A3" s="2" t="s">
        <v>0</v>
      </c>
      <c r="B3" s="3" t="s">
        <v>1</v>
      </c>
      <c r="C3" s="4" t="s">
        <v>2</v>
      </c>
      <c r="D3" s="4" t="s">
        <v>81</v>
      </c>
    </row>
    <row r="4" spans="1:4" ht="17.45" hidden="1" customHeight="1" outlineLevel="2">
      <c r="A4" s="5">
        <v>2005</v>
      </c>
      <c r="B4" s="6">
        <v>24</v>
      </c>
      <c r="C4" s="7">
        <v>71.268572019999993</v>
      </c>
      <c r="D4" s="8" t="s">
        <v>3</v>
      </c>
    </row>
    <row r="5" spans="1:4" ht="17.45" hidden="1" customHeight="1" outlineLevel="2">
      <c r="A5" s="5">
        <v>2006</v>
      </c>
      <c r="B5" s="6">
        <v>38</v>
      </c>
      <c r="C5" s="7">
        <v>231.37675034</v>
      </c>
      <c r="D5" s="9">
        <v>2.2465467425819798</v>
      </c>
    </row>
    <row r="6" spans="1:4" ht="17.45" hidden="1" customHeight="1" outlineLevel="2">
      <c r="A6" s="5">
        <v>2007</v>
      </c>
      <c r="B6" s="6">
        <v>48</v>
      </c>
      <c r="C6" s="7">
        <v>272.94872218</v>
      </c>
      <c r="D6" s="9">
        <v>0.179672208979127</v>
      </c>
    </row>
    <row r="7" spans="1:4" ht="17.45" hidden="1" customHeight="1" outlineLevel="2">
      <c r="A7" s="5">
        <v>2008</v>
      </c>
      <c r="B7" s="6">
        <v>48</v>
      </c>
      <c r="C7" s="7">
        <v>448.14121115</v>
      </c>
      <c r="D7" s="9">
        <v>0.64185128829607496</v>
      </c>
    </row>
    <row r="8" spans="1:4" ht="17.45" hidden="1" customHeight="1" outlineLevel="2">
      <c r="A8" s="5">
        <v>2009</v>
      </c>
      <c r="B8" s="6">
        <v>45</v>
      </c>
      <c r="C8" s="7">
        <v>532.60436238</v>
      </c>
      <c r="D8" s="9">
        <v>0.188474411923095</v>
      </c>
    </row>
    <row r="9" spans="1:4" ht="17.45" customHeight="1" outlineLevel="1" collapsed="1">
      <c r="A9" s="5">
        <v>2010</v>
      </c>
      <c r="B9" s="6">
        <v>49</v>
      </c>
      <c r="C9" s="7">
        <v>630.56399275240005</v>
      </c>
      <c r="D9" s="9">
        <v>0.18392570037289399</v>
      </c>
    </row>
    <row r="10" spans="1:4" ht="17.45" customHeight="1" outlineLevel="1">
      <c r="A10" s="5">
        <v>2011</v>
      </c>
      <c r="B10" s="6">
        <v>47</v>
      </c>
      <c r="C10" s="7">
        <v>638.96452471580005</v>
      </c>
      <c r="D10" s="9">
        <v>1.3322251286077801E-2</v>
      </c>
    </row>
    <row r="11" spans="1:4" ht="17.45" customHeight="1" outlineLevel="1">
      <c r="A11" s="5">
        <v>2012</v>
      </c>
      <c r="B11" s="6">
        <v>48</v>
      </c>
      <c r="C11" s="7">
        <v>773.91387182979997</v>
      </c>
      <c r="D11" s="9">
        <v>0.211200061809415</v>
      </c>
    </row>
    <row r="12" spans="1:4" ht="17.45" customHeight="1" outlineLevel="1">
      <c r="A12" s="5">
        <v>2013</v>
      </c>
      <c r="B12" s="6">
        <v>46</v>
      </c>
      <c r="C12" s="7">
        <v>725.44358878269998</v>
      </c>
      <c r="D12" s="10">
        <v>-6.2630073980324899E-2</v>
      </c>
    </row>
    <row r="13" spans="1:4" ht="17.45" customHeight="1" outlineLevel="1">
      <c r="A13" s="5">
        <v>2014</v>
      </c>
      <c r="B13" s="6">
        <v>43</v>
      </c>
      <c r="C13" s="7">
        <v>838.84081218610004</v>
      </c>
      <c r="D13" s="10">
        <v>0.15631432292851499</v>
      </c>
    </row>
    <row r="14" spans="1:4" ht="17.45" customHeight="1" outlineLevel="1">
      <c r="A14" s="5">
        <v>2015</v>
      </c>
      <c r="B14" s="6">
        <v>44</v>
      </c>
      <c r="C14" s="7">
        <v>928.15293528970005</v>
      </c>
      <c r="D14" s="10">
        <v>0.106470884351518</v>
      </c>
    </row>
    <row r="15" spans="1:4" ht="17.45" customHeight="1" outlineLevel="1">
      <c r="A15" s="5">
        <v>2016</v>
      </c>
      <c r="B15" s="6">
        <v>39</v>
      </c>
      <c r="C15" s="7">
        <v>1036.6448503674001</v>
      </c>
      <c r="D15" s="10">
        <v>0.11689012764242</v>
      </c>
    </row>
    <row r="16" spans="1:4" ht="17.45" customHeight="1" outlineLevel="1">
      <c r="A16" s="5">
        <v>2017</v>
      </c>
      <c r="B16" s="6">
        <v>34</v>
      </c>
      <c r="C16" s="7">
        <v>1193.9790899674999</v>
      </c>
      <c r="D16" s="10">
        <v>0.15177255696040801</v>
      </c>
    </row>
    <row r="17" spans="1:15" ht="17.45" customHeight="1" outlineLevel="1">
      <c r="A17" s="5">
        <v>2018</v>
      </c>
      <c r="B17" s="6">
        <v>34</v>
      </c>
      <c r="C17" s="7">
        <v>1364.1373239774</v>
      </c>
      <c r="D17" s="10">
        <v>0.142513579542278</v>
      </c>
    </row>
    <row r="18" spans="1:15" ht="17.45" customHeight="1" outlineLevel="1">
      <c r="A18" s="5">
        <v>2019</v>
      </c>
      <c r="B18" s="6">
        <v>33</v>
      </c>
      <c r="C18" s="11">
        <v>1603.1523855798</v>
      </c>
      <c r="D18" s="10">
        <v>0.17521334355511001</v>
      </c>
    </row>
    <row r="19" spans="1:15" ht="17.45" customHeight="1" outlineLevel="1">
      <c r="A19" s="12">
        <v>2020</v>
      </c>
      <c r="B19" s="13">
        <v>34</v>
      </c>
      <c r="C19" s="14">
        <v>1924.1693611179001</v>
      </c>
      <c r="D19" s="15">
        <f>C19/C18-1</f>
        <v>0.20024108651530348</v>
      </c>
    </row>
    <row r="20" spans="1:15" s="16" customFormat="1" ht="15" customHeight="1">
      <c r="C20" s="17"/>
    </row>
    <row r="21" spans="1:15" s="18" customFormat="1" ht="17.25" customHeight="1">
      <c r="A21" s="18" t="s">
        <v>4</v>
      </c>
    </row>
    <row r="22" spans="1:15" ht="30.75" customHeight="1" outlineLevel="1">
      <c r="A22" s="2" t="s">
        <v>5</v>
      </c>
      <c r="B22" s="20" t="s">
        <v>6</v>
      </c>
      <c r="C22" s="20">
        <v>44104</v>
      </c>
      <c r="D22" s="20">
        <v>44196</v>
      </c>
      <c r="E22" s="56" t="s">
        <v>7</v>
      </c>
      <c r="F22" s="56" t="s">
        <v>8</v>
      </c>
    </row>
    <row r="23" spans="1:15" ht="17.45" customHeight="1" outlineLevel="1">
      <c r="A23" s="21" t="s">
        <v>9</v>
      </c>
      <c r="B23" s="22">
        <v>31</v>
      </c>
      <c r="C23" s="22">
        <v>32</v>
      </c>
      <c r="D23" s="22">
        <v>32</v>
      </c>
      <c r="E23" s="23">
        <f>D23/C23-1</f>
        <v>0</v>
      </c>
      <c r="F23" s="24">
        <f>D23/B23-1</f>
        <v>3.2258064516129004E-2</v>
      </c>
    </row>
    <row r="24" spans="1:15" ht="17.45" customHeight="1" outlineLevel="1">
      <c r="A24" s="25" t="s">
        <v>10</v>
      </c>
      <c r="B24" s="26">
        <v>5</v>
      </c>
      <c r="C24" s="26">
        <v>5</v>
      </c>
      <c r="D24" s="26">
        <v>5</v>
      </c>
      <c r="E24" s="27">
        <f>D24/C24-1</f>
        <v>0</v>
      </c>
      <c r="F24" s="28">
        <f>D24/B24-1</f>
        <v>0</v>
      </c>
    </row>
    <row r="25" spans="1:15" ht="17.45" customHeight="1" outlineLevel="1">
      <c r="A25" s="25" t="s">
        <v>11</v>
      </c>
      <c r="B25" s="26">
        <v>6</v>
      </c>
      <c r="C25" s="26">
        <v>6</v>
      </c>
      <c r="D25" s="26">
        <v>6</v>
      </c>
      <c r="E25" s="27">
        <f>D25/C25-1</f>
        <v>0</v>
      </c>
      <c r="F25" s="28">
        <f>D25/B25-1</f>
        <v>0</v>
      </c>
    </row>
    <row r="26" spans="1:15" s="33" customFormat="1" ht="17.45" customHeight="1" outlineLevel="1">
      <c r="A26" s="29" t="s">
        <v>12</v>
      </c>
      <c r="B26" s="30">
        <v>33</v>
      </c>
      <c r="C26" s="30">
        <v>34</v>
      </c>
      <c r="D26" s="30">
        <v>34</v>
      </c>
      <c r="E26" s="31">
        <f>D26/C26-1</f>
        <v>0</v>
      </c>
      <c r="F26" s="32">
        <f>D26/B26-1</f>
        <v>3.0303030303030276E-2</v>
      </c>
      <c r="G26" s="1"/>
      <c r="H26" s="1"/>
      <c r="I26" s="1"/>
      <c r="J26" s="1"/>
      <c r="K26" s="1"/>
      <c r="L26" s="1"/>
      <c r="M26" s="1"/>
      <c r="N26" s="1"/>
      <c r="O26" s="1"/>
    </row>
    <row r="27" spans="1:15" s="34" customFormat="1" ht="16.5" customHeight="1" outlineLevel="1">
      <c r="A27" s="211" t="s">
        <v>13</v>
      </c>
      <c r="B27" s="211"/>
      <c r="C27" s="211"/>
      <c r="D27" s="211"/>
      <c r="E27" s="211"/>
      <c r="F27" s="211"/>
    </row>
    <row r="28" spans="1:15" s="35" customFormat="1" ht="13.15" customHeight="1">
      <c r="A28" s="35" t="s">
        <v>14</v>
      </c>
    </row>
    <row r="29" spans="1:15" s="36" customFormat="1" ht="15.75">
      <c r="A29" s="36" t="s">
        <v>15</v>
      </c>
    </row>
    <row r="30" spans="1:15" ht="31.15" customHeight="1" outlineLevel="1">
      <c r="A30" s="2" t="s">
        <v>5</v>
      </c>
      <c r="B30" s="20" t="s">
        <v>16</v>
      </c>
      <c r="C30" s="20">
        <v>44104</v>
      </c>
      <c r="D30" s="20">
        <v>44196</v>
      </c>
      <c r="E30" s="56" t="s">
        <v>7</v>
      </c>
      <c r="F30" s="56" t="s">
        <v>8</v>
      </c>
    </row>
    <row r="31" spans="1:15" ht="17.45" customHeight="1" outlineLevel="1">
      <c r="A31" s="21" t="s">
        <v>9</v>
      </c>
      <c r="B31" s="37">
        <v>46</v>
      </c>
      <c r="C31" s="38">
        <v>48</v>
      </c>
      <c r="D31" s="37">
        <v>47</v>
      </c>
      <c r="E31" s="23">
        <f>D31/C31-1</f>
        <v>-2.083333333333337E-2</v>
      </c>
      <c r="F31" s="24">
        <f>D31/B31-1</f>
        <v>2.1739130434782705E-2</v>
      </c>
    </row>
    <row r="32" spans="1:15" ht="17.45" customHeight="1" outlineLevel="1">
      <c r="A32" s="25" t="s">
        <v>10</v>
      </c>
      <c r="B32" s="6">
        <v>6</v>
      </c>
      <c r="C32" s="6">
        <v>6</v>
      </c>
      <c r="D32" s="6">
        <v>6</v>
      </c>
      <c r="E32" s="27">
        <f>D32/C32-1</f>
        <v>0</v>
      </c>
      <c r="F32" s="28">
        <f>D32/B32-1</f>
        <v>0</v>
      </c>
    </row>
    <row r="33" spans="1:15" ht="17.45" customHeight="1" outlineLevel="1">
      <c r="A33" s="25" t="s">
        <v>11</v>
      </c>
      <c r="B33" s="6">
        <v>6</v>
      </c>
      <c r="C33" s="6">
        <v>6</v>
      </c>
      <c r="D33" s="6">
        <v>6</v>
      </c>
      <c r="E33" s="27">
        <f>D33/C33-1</f>
        <v>0</v>
      </c>
      <c r="F33" s="28">
        <f>D33/B33-1</f>
        <v>0</v>
      </c>
    </row>
    <row r="34" spans="1:15" ht="17.45" customHeight="1" outlineLevel="1">
      <c r="A34" s="29" t="s">
        <v>12</v>
      </c>
      <c r="B34" s="39">
        <f>SUM(B31:B33)</f>
        <v>58</v>
      </c>
      <c r="C34" s="39">
        <f>SUM(C31:C33)</f>
        <v>60</v>
      </c>
      <c r="D34" s="39">
        <f>SUM(D31:D33)</f>
        <v>59</v>
      </c>
      <c r="E34" s="31">
        <f>D34/C34-1</f>
        <v>-1.6666666666666718E-2</v>
      </c>
      <c r="F34" s="32">
        <f>D34/B34-1</f>
        <v>1.7241379310344751E-2</v>
      </c>
    </row>
    <row r="35" spans="1:15" s="33" customFormat="1" ht="27.75" customHeight="1" outlineLevel="1">
      <c r="A35" s="211" t="s">
        <v>17</v>
      </c>
      <c r="B35" s="211"/>
      <c r="C35" s="211"/>
      <c r="D35" s="211"/>
      <c r="E35" s="211"/>
      <c r="F35" s="211"/>
      <c r="G35" s="1"/>
      <c r="H35" s="1"/>
      <c r="I35" s="1"/>
      <c r="J35" s="1"/>
      <c r="K35" s="1"/>
      <c r="L35" s="1"/>
      <c r="M35" s="1"/>
      <c r="N35" s="1"/>
      <c r="O35" s="1"/>
    </row>
    <row r="36" spans="1:15" s="35" customFormat="1" ht="13.15" customHeight="1">
      <c r="A36" s="35" t="s">
        <v>14</v>
      </c>
    </row>
    <row r="37" spans="1:15" s="210" customFormat="1" ht="24.75" customHeight="1">
      <c r="A37" s="210" t="s">
        <v>82</v>
      </c>
    </row>
    <row r="38" spans="1:15" ht="17.25" customHeight="1" outlineLevel="1">
      <c r="A38" s="222" t="s">
        <v>5</v>
      </c>
      <c r="B38" s="223">
        <v>43830</v>
      </c>
      <c r="C38" s="223"/>
      <c r="D38" s="223">
        <v>44104</v>
      </c>
      <c r="E38" s="223"/>
      <c r="F38" s="223">
        <v>44196</v>
      </c>
      <c r="G38" s="223"/>
      <c r="H38" s="220" t="s">
        <v>86</v>
      </c>
      <c r="I38" s="220" t="s">
        <v>18</v>
      </c>
      <c r="J38" s="221" t="s">
        <v>19</v>
      </c>
      <c r="K38" s="220" t="s">
        <v>20</v>
      </c>
    </row>
    <row r="39" spans="1:15" ht="55.5" customHeight="1" outlineLevel="1">
      <c r="A39" s="222"/>
      <c r="B39" s="179" t="s">
        <v>21</v>
      </c>
      <c r="C39" s="180" t="s">
        <v>85</v>
      </c>
      <c r="D39" s="179" t="s">
        <v>21</v>
      </c>
      <c r="E39" s="180" t="s">
        <v>85</v>
      </c>
      <c r="F39" s="179" t="s">
        <v>21</v>
      </c>
      <c r="G39" s="180" t="s">
        <v>85</v>
      </c>
      <c r="H39" s="220"/>
      <c r="I39" s="220"/>
      <c r="J39" s="221"/>
      <c r="K39" s="220"/>
    </row>
    <row r="40" spans="1:15" ht="17.45" customHeight="1" outlineLevel="1">
      <c r="A40" s="96" t="s">
        <v>9</v>
      </c>
      <c r="B40" s="7">
        <v>1180.4064050899999</v>
      </c>
      <c r="C40" s="38">
        <v>45</v>
      </c>
      <c r="D40" s="7">
        <v>1441.35642308</v>
      </c>
      <c r="E40" s="38">
        <v>48</v>
      </c>
      <c r="F40" s="7">
        <v>1450.0559646300001</v>
      </c>
      <c r="G40" s="38">
        <v>46</v>
      </c>
      <c r="H40" s="41">
        <f t="shared" ref="H40:H45" si="0">F40/D40-1</f>
        <v>6.0356629426954189E-3</v>
      </c>
      <c r="I40" s="41">
        <f t="shared" ref="I40:I45" si="1">F40/B40-1</f>
        <v>0.22843789933471315</v>
      </c>
      <c r="J40" s="42">
        <f t="shared" ref="J40:J45" si="2">F40-B40</f>
        <v>269.64955954000015</v>
      </c>
      <c r="K40" s="42">
        <f>F40/G40</f>
        <v>31.522955752826089</v>
      </c>
    </row>
    <row r="41" spans="1:15" ht="17.45" customHeight="1" outlineLevel="1">
      <c r="A41" s="90" t="s">
        <v>10</v>
      </c>
      <c r="B41" s="43">
        <v>281.38993792000002</v>
      </c>
      <c r="C41" s="6">
        <v>4</v>
      </c>
      <c r="D41" s="44">
        <v>321.94440672000002</v>
      </c>
      <c r="E41" s="6">
        <v>4</v>
      </c>
      <c r="F41" s="44">
        <v>322.64794030000002</v>
      </c>
      <c r="G41" s="6">
        <v>3</v>
      </c>
      <c r="H41" s="41">
        <f t="shared" si="0"/>
        <v>2.1852641801349826E-3</v>
      </c>
      <c r="I41" s="41">
        <f t="shared" si="1"/>
        <v>0.14662216668077788</v>
      </c>
      <c r="J41" s="42">
        <f t="shared" si="2"/>
        <v>41.258002379999994</v>
      </c>
      <c r="K41" s="42">
        <f>F41/G41</f>
        <v>107.54931343333334</v>
      </c>
    </row>
    <row r="42" spans="1:15" ht="17.45" customHeight="1" outlineLevel="1">
      <c r="A42" s="90" t="s">
        <v>11</v>
      </c>
      <c r="B42" s="43">
        <v>141.3560425698</v>
      </c>
      <c r="C42" s="6">
        <v>6</v>
      </c>
      <c r="D42" s="44">
        <v>149.90937121990001</v>
      </c>
      <c r="E42" s="6">
        <v>6</v>
      </c>
      <c r="F42" s="44">
        <v>151.4654561879</v>
      </c>
      <c r="G42" s="6">
        <v>6</v>
      </c>
      <c r="H42" s="41">
        <f t="shared" si="0"/>
        <v>1.0380171401809024E-2</v>
      </c>
      <c r="I42" s="41">
        <f t="shared" si="1"/>
        <v>7.151737862998031E-2</v>
      </c>
      <c r="J42" s="42">
        <f t="shared" si="2"/>
        <v>10.109413618100007</v>
      </c>
      <c r="K42" s="42">
        <f>F42/G42</f>
        <v>25.244242697983335</v>
      </c>
    </row>
    <row r="43" spans="1:15" ht="17.45" customHeight="1" outlineLevel="1">
      <c r="A43" s="241" t="s">
        <v>83</v>
      </c>
      <c r="B43" s="187">
        <f t="shared" ref="B43:G43" si="3">SUM(B40:B42)</f>
        <v>1603.1523855797998</v>
      </c>
      <c r="C43" s="188">
        <f t="shared" si="3"/>
        <v>55</v>
      </c>
      <c r="D43" s="187">
        <f t="shared" si="3"/>
        <v>1913.2102010199001</v>
      </c>
      <c r="E43" s="188">
        <f t="shared" si="3"/>
        <v>58</v>
      </c>
      <c r="F43" s="187">
        <f t="shared" si="3"/>
        <v>1924.1693611179001</v>
      </c>
      <c r="G43" s="188">
        <f t="shared" si="3"/>
        <v>55</v>
      </c>
      <c r="H43" s="189">
        <f t="shared" si="0"/>
        <v>5.7281526578512043E-3</v>
      </c>
      <c r="I43" s="189">
        <f t="shared" si="1"/>
        <v>0.2002410865153037</v>
      </c>
      <c r="J43" s="190">
        <f t="shared" si="2"/>
        <v>321.01697553810027</v>
      </c>
      <c r="K43" s="190">
        <f>F43/G43</f>
        <v>34.984897474870913</v>
      </c>
    </row>
    <row r="44" spans="1:15" s="33" customFormat="1" ht="17.45" customHeight="1" outlineLevel="1">
      <c r="A44" s="181" t="s">
        <v>84</v>
      </c>
      <c r="B44" s="182">
        <f>B45-B43</f>
        <v>1540.1476144202004</v>
      </c>
      <c r="C44" s="183">
        <v>1</v>
      </c>
      <c r="D44" s="182">
        <v>1595.0160000000001</v>
      </c>
      <c r="E44" s="183">
        <v>1</v>
      </c>
      <c r="F44" s="182">
        <v>1605.7650000000001</v>
      </c>
      <c r="G44" s="183">
        <v>1</v>
      </c>
      <c r="H44" s="184">
        <f t="shared" si="0"/>
        <v>6.739117350546886E-3</v>
      </c>
      <c r="I44" s="185">
        <f t="shared" si="1"/>
        <v>4.2604608133293587E-2</v>
      </c>
      <c r="J44" s="186">
        <f t="shared" si="2"/>
        <v>65.617385579799702</v>
      </c>
      <c r="K44" s="186" t="s">
        <v>3</v>
      </c>
      <c r="L44" s="1"/>
      <c r="M44" s="1"/>
      <c r="N44" s="1"/>
      <c r="O44" s="1"/>
    </row>
    <row r="45" spans="1:15" s="33" customFormat="1" ht="17.45" customHeight="1" outlineLevel="1" thickBot="1">
      <c r="A45" s="45" t="s">
        <v>22</v>
      </c>
      <c r="B45" s="46">
        <v>3143.3</v>
      </c>
      <c r="C45" s="47">
        <f>SUM(C43:C44)</f>
        <v>56</v>
      </c>
      <c r="D45" s="46">
        <f>SUM(D43:D44)</f>
        <v>3508.2262010199001</v>
      </c>
      <c r="E45" s="47">
        <f>SUM(E43:E44)</f>
        <v>59</v>
      </c>
      <c r="F45" s="46">
        <f>SUM(F43:F44)</f>
        <v>3529.9343611179002</v>
      </c>
      <c r="G45" s="47">
        <f>SUM(G43:G44)</f>
        <v>56</v>
      </c>
      <c r="H45" s="48">
        <f t="shared" si="0"/>
        <v>6.187788031367214E-3</v>
      </c>
      <c r="I45" s="48">
        <f t="shared" si="1"/>
        <v>0.12300269179457901</v>
      </c>
      <c r="J45" s="49">
        <f t="shared" si="2"/>
        <v>386.63436111789997</v>
      </c>
      <c r="K45" s="49">
        <f>F45/G45</f>
        <v>63.034542162819648</v>
      </c>
      <c r="L45" s="1"/>
      <c r="M45" s="1"/>
      <c r="N45" s="1"/>
      <c r="O45" s="1"/>
    </row>
    <row r="46" spans="1:15" s="51" customFormat="1" ht="14.25" customHeight="1" outlineLevel="1">
      <c r="A46" s="242" t="s">
        <v>23</v>
      </c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50"/>
      <c r="M46" s="50"/>
      <c r="N46" s="50"/>
      <c r="O46" s="50"/>
    </row>
    <row r="47" spans="1:15" s="51" customFormat="1" ht="16.5" customHeight="1" outlineLevel="1">
      <c r="A47" s="243" t="s">
        <v>24</v>
      </c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50"/>
      <c r="M47" s="50"/>
      <c r="N47" s="50"/>
      <c r="O47" s="50"/>
    </row>
    <row r="48" spans="1:15" outlineLevel="1"/>
    <row r="49" spans="1:15" outlineLevel="1"/>
    <row r="50" spans="1:15" outlineLevel="1"/>
    <row r="51" spans="1:15" outlineLevel="1"/>
    <row r="52" spans="1:15" outlineLevel="1"/>
    <row r="53" spans="1:15" outlineLevel="1"/>
    <row r="54" spans="1:15" outlineLevel="1"/>
    <row r="55" spans="1:15" outlineLevel="1"/>
    <row r="56" spans="1:15" outlineLevel="1"/>
    <row r="57" spans="1:15" outlineLevel="1"/>
    <row r="58" spans="1:15" outlineLevel="1"/>
    <row r="59" spans="1:15" outlineLevel="1"/>
    <row r="60" spans="1:15" outlineLevel="1"/>
    <row r="61" spans="1:15" outlineLevel="1"/>
    <row r="62" spans="1:15" s="52" customFormat="1"/>
    <row r="63" spans="1:15" s="212" customFormat="1" ht="26.25" customHeight="1">
      <c r="A63" s="212" t="s">
        <v>25</v>
      </c>
    </row>
    <row r="64" spans="1:15" s="53" customFormat="1" ht="19.149999999999999" customHeight="1" outlineLevel="1" thickBot="1">
      <c r="A64" s="218">
        <v>44196</v>
      </c>
      <c r="B64" s="218"/>
      <c r="C64" s="218"/>
      <c r="D64" s="218"/>
      <c r="E64" s="218"/>
      <c r="F64" s="218"/>
      <c r="H64" s="219" t="s">
        <v>87</v>
      </c>
      <c r="I64" s="219"/>
      <c r="J64" s="219"/>
      <c r="K64" s="219"/>
      <c r="L64" s="219"/>
      <c r="M64" s="219"/>
      <c r="N64" s="219"/>
      <c r="O64" s="219"/>
    </row>
    <row r="65" spans="1:16" ht="56.25" customHeight="1" outlineLevel="1" thickBot="1">
      <c r="A65" s="19" t="s">
        <v>5</v>
      </c>
      <c r="B65" s="3" t="s">
        <v>26</v>
      </c>
      <c r="C65" s="3" t="s">
        <v>88</v>
      </c>
      <c r="D65" s="3" t="s">
        <v>27</v>
      </c>
      <c r="E65" s="3" t="s">
        <v>28</v>
      </c>
      <c r="F65" s="4" t="s">
        <v>29</v>
      </c>
      <c r="G65" s="54" t="s">
        <v>30</v>
      </c>
      <c r="H65" s="55" t="s">
        <v>31</v>
      </c>
      <c r="I65" s="56" t="s">
        <v>32</v>
      </c>
      <c r="J65" s="56" t="s">
        <v>33</v>
      </c>
      <c r="K65" s="57" t="s">
        <v>34</v>
      </c>
      <c r="L65" s="55" t="s">
        <v>35</v>
      </c>
      <c r="M65" s="56" t="s">
        <v>32</v>
      </c>
      <c r="N65" s="55" t="s">
        <v>36</v>
      </c>
      <c r="O65" s="57" t="s">
        <v>34</v>
      </c>
    </row>
    <row r="66" spans="1:16" ht="17.45" customHeight="1" outlineLevel="1">
      <c r="A66" s="21" t="s">
        <v>9</v>
      </c>
      <c r="B66" s="58">
        <v>883.38450841999997</v>
      </c>
      <c r="C66" s="58">
        <v>518.88706214000001</v>
      </c>
      <c r="D66" s="58">
        <v>11.00886637</v>
      </c>
      <c r="E66" s="58">
        <v>25.267905089999999</v>
      </c>
      <c r="F66" s="7">
        <v>11.50762261</v>
      </c>
      <c r="G66" s="59"/>
      <c r="H66" s="60">
        <f>B66-B73</f>
        <v>58.055959710000025</v>
      </c>
      <c r="I66" s="41">
        <f>H66/B73</f>
        <v>7.0342846858675007E-2</v>
      </c>
      <c r="J66" s="58">
        <f>B66-B80</f>
        <v>233.96301083999992</v>
      </c>
      <c r="K66" s="41">
        <f>J66/B80</f>
        <v>0.36026372966068743</v>
      </c>
      <c r="L66" s="60">
        <f>C66-C73</f>
        <v>-47.442788739999969</v>
      </c>
      <c r="M66" s="41">
        <f>L66/C73</f>
        <v>-8.3772361047683236E-2</v>
      </c>
      <c r="N66" s="58">
        <f>C66-C80</f>
        <v>29.799324409999997</v>
      </c>
      <c r="O66" s="61">
        <f>N66/C80</f>
        <v>6.0928381783414615E-2</v>
      </c>
    </row>
    <row r="67" spans="1:16" ht="17.45" customHeight="1" outlineLevel="1">
      <c r="A67" s="25" t="s">
        <v>10</v>
      </c>
      <c r="B67" s="58">
        <v>205.56984034999999</v>
      </c>
      <c r="C67" s="58">
        <v>117.07809995</v>
      </c>
      <c r="D67" s="58">
        <v>0</v>
      </c>
      <c r="E67" s="58">
        <v>0</v>
      </c>
      <c r="F67" s="7">
        <v>0</v>
      </c>
      <c r="G67" s="59"/>
      <c r="H67" s="60">
        <f>B67-B74</f>
        <v>-0.18976286000000187</v>
      </c>
      <c r="I67" s="41">
        <f>H67/B74</f>
        <v>-9.2225518050950109E-4</v>
      </c>
      <c r="J67" s="58">
        <f>B67-B81</f>
        <v>61.672254199999998</v>
      </c>
      <c r="K67" s="41">
        <f>J67/B81</f>
        <v>0.42858435537419193</v>
      </c>
      <c r="L67" s="60">
        <f>C67-C74</f>
        <v>0.8932964400000003</v>
      </c>
      <c r="M67" s="41">
        <f>L67/C74</f>
        <v>7.6885824394677784E-3</v>
      </c>
      <c r="N67" s="58">
        <f>C67-C81</f>
        <v>-20.414251820000004</v>
      </c>
      <c r="O67" s="61">
        <f>N67/C81</f>
        <v>-0.14847554469174679</v>
      </c>
    </row>
    <row r="68" spans="1:16" ht="17.45" customHeight="1" outlineLevel="1">
      <c r="A68" s="25" t="s">
        <v>11</v>
      </c>
      <c r="B68" s="7">
        <v>107.2277422179</v>
      </c>
      <c r="C68" s="7">
        <v>33.506325070000003</v>
      </c>
      <c r="D68" s="7">
        <v>0</v>
      </c>
      <c r="E68" s="7">
        <v>7.0059836999999998</v>
      </c>
      <c r="F68" s="7">
        <v>3.7254052</v>
      </c>
      <c r="G68" s="59"/>
      <c r="H68" s="60">
        <f>B68-B75</f>
        <v>5.4170774079999973</v>
      </c>
      <c r="I68" s="41">
        <f>H68/B75</f>
        <v>5.3207367009288443E-2</v>
      </c>
      <c r="J68" s="58">
        <f>B68-B82</f>
        <v>12.902103738099996</v>
      </c>
      <c r="K68" s="41">
        <f>J68/B82</f>
        <v>0.13678257519415576</v>
      </c>
      <c r="L68" s="60">
        <f>C68-C75</f>
        <v>-3.8609924399999969</v>
      </c>
      <c r="M68" s="41">
        <f>L68/C75</f>
        <v>-0.10332538424698919</v>
      </c>
      <c r="N68" s="58">
        <f>C68-C82</f>
        <v>-2.6758187199999952</v>
      </c>
      <c r="O68" s="61">
        <f>N68/C82</f>
        <v>-7.3954123214211992E-2</v>
      </c>
    </row>
    <row r="69" spans="1:16" s="69" customFormat="1" ht="17.45" customHeight="1" outlineLevel="1">
      <c r="A69" s="62" t="s">
        <v>12</v>
      </c>
      <c r="B69" s="63">
        <f>SUM(B66:B68)</f>
        <v>1196.1820909879</v>
      </c>
      <c r="C69" s="63">
        <v>669.47148716000004</v>
      </c>
      <c r="D69" s="63">
        <v>11.00886637</v>
      </c>
      <c r="E69" s="63">
        <v>32.273888790000001</v>
      </c>
      <c r="F69" s="64">
        <f>SUM(F66:F68)</f>
        <v>15.233027809999999</v>
      </c>
      <c r="G69" s="65"/>
      <c r="H69" s="66">
        <f>B69-B76</f>
        <v>63.28327425800012</v>
      </c>
      <c r="I69" s="67">
        <f>H69/B76</f>
        <v>5.5859599571889927E-2</v>
      </c>
      <c r="J69" s="63">
        <f>B69-B83</f>
        <v>308.5373687780999</v>
      </c>
      <c r="K69" s="67">
        <f>J69/B83</f>
        <v>0.34759105874025042</v>
      </c>
      <c r="L69" s="66">
        <f>C69-C76</f>
        <v>-50.410484740000015</v>
      </c>
      <c r="M69" s="67">
        <f>L69/C76</f>
        <v>-7.0026041361961791E-2</v>
      </c>
      <c r="N69" s="63">
        <f>C69-C83</f>
        <v>6.7092538699999977</v>
      </c>
      <c r="O69" s="68">
        <f>N69/C83</f>
        <v>1.0123168661398783E-2</v>
      </c>
    </row>
    <row r="70" spans="1:16" s="52" customFormat="1" ht="8.25" customHeight="1" outlineLevel="1"/>
    <row r="71" spans="1:16" s="53" customFormat="1" ht="15" customHeight="1" outlineLevel="1">
      <c r="A71" s="218">
        <v>44104</v>
      </c>
      <c r="B71" s="218"/>
      <c r="C71" s="218"/>
      <c r="D71" s="218"/>
      <c r="E71" s="218"/>
      <c r="F71" s="218"/>
      <c r="G71" s="70"/>
      <c r="H71" s="1"/>
      <c r="I71" s="1"/>
      <c r="J71" s="1"/>
    </row>
    <row r="72" spans="1:16" ht="27" customHeight="1" outlineLevel="2">
      <c r="A72" s="19" t="s">
        <v>5</v>
      </c>
      <c r="B72" s="3" t="s">
        <v>26</v>
      </c>
      <c r="C72" s="3" t="s">
        <v>88</v>
      </c>
      <c r="D72" s="3" t="s">
        <v>27</v>
      </c>
      <c r="E72" s="3" t="s">
        <v>28</v>
      </c>
      <c r="F72" s="4" t="s">
        <v>29</v>
      </c>
      <c r="H72" s="44"/>
      <c r="I72" s="44"/>
      <c r="J72" s="44"/>
      <c r="K72" s="69"/>
      <c r="M72" s="44"/>
      <c r="N72" s="44"/>
      <c r="O72" s="44"/>
      <c r="P72" s="69"/>
    </row>
    <row r="73" spans="1:16" ht="17.45" customHeight="1" outlineLevel="2">
      <c r="A73" s="21" t="s">
        <v>9</v>
      </c>
      <c r="B73" s="58">
        <v>825.32854870999995</v>
      </c>
      <c r="C73" s="58">
        <v>566.32985087999998</v>
      </c>
      <c r="D73" s="58">
        <v>11.037242689999999</v>
      </c>
      <c r="E73" s="58">
        <v>27.413847090000001</v>
      </c>
      <c r="F73" s="7">
        <v>11.24693371</v>
      </c>
      <c r="M73" s="44"/>
      <c r="N73" s="44"/>
      <c r="O73" s="44"/>
      <c r="P73" s="69"/>
    </row>
    <row r="74" spans="1:16" ht="17.45" customHeight="1" outlineLevel="2">
      <c r="A74" s="25" t="s">
        <v>10</v>
      </c>
      <c r="B74" s="58">
        <v>205.75960320999999</v>
      </c>
      <c r="C74" s="58">
        <v>116.18480350999999</v>
      </c>
      <c r="D74" s="58">
        <v>0</v>
      </c>
      <c r="E74" s="58">
        <v>0</v>
      </c>
      <c r="F74" s="7">
        <v>0</v>
      </c>
      <c r="M74" s="44"/>
      <c r="N74" s="44"/>
      <c r="O74" s="44"/>
      <c r="P74" s="69"/>
    </row>
    <row r="75" spans="1:16" ht="17.45" customHeight="1" outlineLevel="2">
      <c r="A75" s="25" t="s">
        <v>11</v>
      </c>
      <c r="B75" s="7">
        <v>101.8106648099</v>
      </c>
      <c r="C75" s="7">
        <v>37.367317509999999</v>
      </c>
      <c r="D75" s="7">
        <v>0</v>
      </c>
      <c r="E75" s="7">
        <v>7.0059836999999998</v>
      </c>
      <c r="F75" s="7">
        <v>3.7254052</v>
      </c>
      <c r="O75" s="44"/>
      <c r="P75" s="69"/>
    </row>
    <row r="76" spans="1:16" s="69" customFormat="1" ht="17.45" customHeight="1" outlineLevel="2">
      <c r="A76" s="62" t="s">
        <v>12</v>
      </c>
      <c r="B76" s="63">
        <f>SUM(B73:B75)</f>
        <v>1132.8988167298999</v>
      </c>
      <c r="C76" s="63">
        <f>SUM(C73:C75)</f>
        <v>719.88197190000005</v>
      </c>
      <c r="D76" s="63">
        <f>SUM(D73:D75)</f>
        <v>11.037242689999999</v>
      </c>
      <c r="E76" s="63">
        <f>SUM(E73:E75)</f>
        <v>34.419830789999999</v>
      </c>
      <c r="F76" s="64">
        <f>SUM(F73:F75)</f>
        <v>14.972338910000001</v>
      </c>
    </row>
    <row r="77" spans="1:16" s="71" customFormat="1" ht="15" customHeight="1" outlineLevel="1"/>
    <row r="78" spans="1:16" s="53" customFormat="1" ht="15" customHeight="1" outlineLevel="1">
      <c r="A78" s="218">
        <v>43830</v>
      </c>
      <c r="B78" s="218"/>
      <c r="C78" s="218"/>
      <c r="D78" s="218"/>
      <c r="E78" s="218"/>
      <c r="F78" s="218"/>
    </row>
    <row r="79" spans="1:16" ht="27" customHeight="1" outlineLevel="2">
      <c r="A79" s="19" t="s">
        <v>5</v>
      </c>
      <c r="B79" s="3" t="s">
        <v>26</v>
      </c>
      <c r="C79" s="3" t="s">
        <v>88</v>
      </c>
      <c r="D79" s="3" t="s">
        <v>27</v>
      </c>
      <c r="E79" s="3" t="s">
        <v>28</v>
      </c>
      <c r="F79" s="4" t="s">
        <v>29</v>
      </c>
      <c r="G79" s="53"/>
    </row>
    <row r="80" spans="1:16" ht="18" customHeight="1" outlineLevel="2">
      <c r="A80" s="21" t="s">
        <v>9</v>
      </c>
      <c r="B80" s="58">
        <v>649.42149758000005</v>
      </c>
      <c r="C80" s="58">
        <v>489.08773773000001</v>
      </c>
      <c r="D80" s="58">
        <v>4.9747115099999997</v>
      </c>
      <c r="E80" s="58">
        <v>27.287447090000001</v>
      </c>
      <c r="F80" s="7">
        <v>9.6350111799999993</v>
      </c>
      <c r="G80" s="53"/>
    </row>
    <row r="81" spans="1:8" ht="18" customHeight="1" outlineLevel="2">
      <c r="A81" s="25" t="s">
        <v>10</v>
      </c>
      <c r="B81" s="58">
        <v>143.89758615</v>
      </c>
      <c r="C81" s="58">
        <v>137.49235177</v>
      </c>
      <c r="D81" s="58">
        <v>0</v>
      </c>
      <c r="E81" s="58">
        <v>0</v>
      </c>
      <c r="F81" s="7">
        <v>0</v>
      </c>
      <c r="G81" s="53"/>
    </row>
    <row r="82" spans="1:8" ht="18" customHeight="1" outlineLevel="2">
      <c r="A82" s="25" t="s">
        <v>11</v>
      </c>
      <c r="B82" s="7">
        <v>94.325638479800006</v>
      </c>
      <c r="C82" s="7">
        <v>36.182143789999998</v>
      </c>
      <c r="D82" s="7">
        <v>0</v>
      </c>
      <c r="E82" s="7">
        <v>7.06230037</v>
      </c>
      <c r="F82" s="7">
        <v>3.7859599300000002</v>
      </c>
      <c r="G82" s="53"/>
    </row>
    <row r="83" spans="1:8" ht="18" customHeight="1" outlineLevel="2">
      <c r="A83" s="62" t="s">
        <v>12</v>
      </c>
      <c r="B83" s="63">
        <f>SUM(B80:B82)</f>
        <v>887.64472220980008</v>
      </c>
      <c r="C83" s="63">
        <f>SUM(C80:C82)</f>
        <v>662.76223329000004</v>
      </c>
      <c r="D83" s="63">
        <f>SUM(D80:D82)</f>
        <v>4.9747115099999997</v>
      </c>
      <c r="E83" s="63">
        <f>SUM(E80:E82)</f>
        <v>34.349747460000003</v>
      </c>
      <c r="F83" s="64">
        <f>SUM(F80:F82)</f>
        <v>13.42097111</v>
      </c>
      <c r="G83" s="53"/>
    </row>
    <row r="84" spans="1:8" s="72" customFormat="1" ht="12" customHeight="1" outlineLevel="1"/>
    <row r="85" spans="1:8" s="73" customFormat="1" ht="15" customHeight="1" outlineLevel="1">
      <c r="A85" s="213" t="s">
        <v>37</v>
      </c>
      <c r="B85" s="213"/>
      <c r="C85" s="213"/>
      <c r="D85" s="213"/>
      <c r="E85" s="213"/>
      <c r="F85" s="213"/>
      <c r="G85" s="213"/>
      <c r="H85" s="213"/>
    </row>
    <row r="86" spans="1:8" ht="12.6" customHeight="1" outlineLevel="2"/>
    <row r="87" spans="1:8" ht="12.6" customHeight="1" outlineLevel="2"/>
    <row r="88" spans="1:8" ht="12.6" customHeight="1" outlineLevel="2"/>
    <row r="89" spans="1:8" ht="12.6" customHeight="1" outlineLevel="2"/>
    <row r="90" spans="1:8" ht="12.6" customHeight="1" outlineLevel="2"/>
    <row r="91" spans="1:8" ht="12.6" customHeight="1" outlineLevel="2"/>
    <row r="92" spans="1:8" ht="12.6" customHeight="1" outlineLevel="2"/>
    <row r="93" spans="1:8" ht="12.6" customHeight="1" outlineLevel="2"/>
    <row r="94" spans="1:8" ht="12.6" customHeight="1" outlineLevel="2"/>
    <row r="95" spans="1:8" ht="12.6" customHeight="1" outlineLevel="2"/>
    <row r="96" spans="1:8" ht="12.6" customHeight="1" outlineLevel="2"/>
    <row r="97" ht="12.6" customHeight="1" outlineLevel="2"/>
    <row r="98" ht="12.6" customHeight="1" outlineLevel="2"/>
    <row r="99" ht="12.6" customHeight="1" outlineLevel="2"/>
    <row r="100" ht="12.6" customHeight="1" outlineLevel="2"/>
    <row r="101" ht="12.6" customHeight="1" outlineLevel="2"/>
    <row r="102" ht="12.6" customHeight="1" outlineLevel="2"/>
    <row r="103" ht="12.6" customHeight="1" outlineLevel="2"/>
    <row r="104" ht="12.6" customHeight="1" outlineLevel="2"/>
    <row r="105" ht="12.6" customHeight="1" outlineLevel="2"/>
    <row r="106" ht="12.6" customHeight="1" outlineLevel="2"/>
    <row r="107" ht="12.6" customHeight="1" outlineLevel="2"/>
    <row r="108" ht="12.6" customHeight="1" outlineLevel="2"/>
    <row r="109" ht="12.6" customHeight="1" outlineLevel="2"/>
    <row r="110" ht="12.6" customHeight="1" outlineLevel="2"/>
    <row r="111" ht="12.6" customHeight="1" outlineLevel="2"/>
    <row r="112" ht="12.6" customHeight="1" outlineLevel="2"/>
    <row r="113" spans="1:15" ht="12.6" customHeight="1" outlineLevel="2"/>
    <row r="114" spans="1:15" ht="12.6" customHeight="1" outlineLevel="2"/>
    <row r="115" spans="1:15" ht="12.6" customHeight="1" outlineLevel="2"/>
    <row r="116" spans="1:15" ht="12.6" customHeight="1" outlineLevel="2"/>
    <row r="117" spans="1:15" ht="12.6" customHeight="1" outlineLevel="2"/>
    <row r="118" spans="1:15" ht="12.6" customHeight="1" outlineLevel="2"/>
    <row r="119" spans="1:15" ht="12.6" customHeight="1" outlineLevel="2"/>
    <row r="120" spans="1:15" s="52" customFormat="1" outlineLevel="1"/>
    <row r="121" spans="1:15" s="40" customFormat="1" ht="15" customHeight="1" outlineLevel="1">
      <c r="A121" s="40" t="s">
        <v>38</v>
      </c>
    </row>
    <row r="122" spans="1:15" s="73" customFormat="1" ht="29.45" customHeight="1" outlineLevel="2" thickBot="1">
      <c r="A122" s="2" t="s">
        <v>39</v>
      </c>
      <c r="B122" s="3" t="s">
        <v>26</v>
      </c>
      <c r="C122" s="3" t="s">
        <v>88</v>
      </c>
      <c r="D122" s="3" t="s">
        <v>27</v>
      </c>
      <c r="E122" s="3" t="s">
        <v>28</v>
      </c>
      <c r="F122" s="4" t="s">
        <v>29</v>
      </c>
      <c r="G122" s="56" t="s">
        <v>12</v>
      </c>
      <c r="H122" s="54" t="s">
        <v>30</v>
      </c>
    </row>
    <row r="123" spans="1:15" s="76" customFormat="1" ht="17.45" customHeight="1" outlineLevel="2">
      <c r="A123" s="74">
        <v>43830</v>
      </c>
      <c r="B123" s="191">
        <v>1737.5</v>
      </c>
      <c r="C123" s="191">
        <v>1215.5</v>
      </c>
      <c r="D123" s="191">
        <v>5</v>
      </c>
      <c r="E123" s="191">
        <v>86.8</v>
      </c>
      <c r="F123" s="91">
        <v>98.5</v>
      </c>
      <c r="G123" s="192">
        <f>SUM(B123:F123)</f>
        <v>3143.3</v>
      </c>
      <c r="K123" s="73"/>
      <c r="L123" s="73"/>
      <c r="M123" s="73"/>
      <c r="N123" s="77"/>
    </row>
    <row r="124" spans="1:15" s="73" customFormat="1" ht="17.45" customHeight="1" outlineLevel="3">
      <c r="A124" s="78">
        <v>43921</v>
      </c>
      <c r="B124" s="58">
        <v>1597.5</v>
      </c>
      <c r="C124" s="58">
        <v>1307.5</v>
      </c>
      <c r="D124" s="58">
        <v>7.6</v>
      </c>
      <c r="E124" s="58">
        <v>88.5</v>
      </c>
      <c r="F124" s="7">
        <v>105.4</v>
      </c>
      <c r="G124" s="75">
        <f>SUM(B124:F124)</f>
        <v>3106.5</v>
      </c>
      <c r="H124" s="79"/>
      <c r="I124" s="79"/>
      <c r="L124" s="80"/>
    </row>
    <row r="125" spans="1:15" s="73" customFormat="1" ht="17.45" customHeight="1" outlineLevel="3">
      <c r="A125" s="78">
        <v>44012</v>
      </c>
      <c r="B125" s="58">
        <v>1925.4493749883</v>
      </c>
      <c r="C125" s="58">
        <v>1336.6328097999999</v>
      </c>
      <c r="D125" s="58">
        <v>9.7334202100000002</v>
      </c>
      <c r="E125" s="58">
        <v>88.273830790000005</v>
      </c>
      <c r="F125" s="7">
        <v>12.9399242</v>
      </c>
      <c r="G125" s="75">
        <f>SUM(B125:F125)</f>
        <v>3373.0293599882998</v>
      </c>
      <c r="H125" s="79"/>
      <c r="I125" s="79"/>
      <c r="L125" s="80"/>
    </row>
    <row r="126" spans="1:15" s="73" customFormat="1" ht="17.45" customHeight="1" outlineLevel="3">
      <c r="A126" s="78">
        <v>44104</v>
      </c>
      <c r="B126" s="58">
        <v>1989.5798167298999</v>
      </c>
      <c r="C126" s="58">
        <v>1405.6709719</v>
      </c>
      <c r="D126" s="58">
        <v>11.037242689999999</v>
      </c>
      <c r="E126" s="58">
        <v>86.883830790000005</v>
      </c>
      <c r="F126" s="7">
        <v>15.05433891</v>
      </c>
      <c r="G126" s="75">
        <f>SUM(B126:F126)</f>
        <v>3508.2262010198997</v>
      </c>
      <c r="H126" s="79"/>
      <c r="I126" s="79"/>
      <c r="L126" s="80"/>
    </row>
    <row r="127" spans="1:15" s="73" customFormat="1" ht="17.45" customHeight="1" outlineLevel="2" thickBot="1">
      <c r="A127" s="81">
        <v>44196</v>
      </c>
      <c r="B127" s="193">
        <v>2050.2280909879</v>
      </c>
      <c r="C127" s="193">
        <v>1366.31248716</v>
      </c>
      <c r="D127" s="193">
        <v>11.00886637</v>
      </c>
      <c r="E127" s="193">
        <v>87.026888790000001</v>
      </c>
      <c r="F127" s="194">
        <v>15.358027809999999</v>
      </c>
      <c r="G127" s="195">
        <f>SUM(B127:F127)</f>
        <v>3529.9343611179002</v>
      </c>
      <c r="H127" s="79"/>
      <c r="I127" s="79"/>
      <c r="J127" s="79"/>
      <c r="K127" s="79"/>
      <c r="N127" s="77"/>
    </row>
    <row r="128" spans="1:15" s="84" customFormat="1" ht="25.5" customHeight="1" outlineLevel="2">
      <c r="A128" s="214" t="s">
        <v>40</v>
      </c>
      <c r="B128" s="214"/>
      <c r="C128" s="214"/>
      <c r="D128" s="214"/>
      <c r="E128" s="214"/>
      <c r="F128" s="214"/>
      <c r="G128" s="214"/>
      <c r="H128" s="214"/>
      <c r="I128" s="214"/>
      <c r="J128" s="214"/>
      <c r="K128" s="214"/>
      <c r="L128" s="82"/>
      <c r="M128" s="83"/>
      <c r="N128" s="83"/>
      <c r="O128" s="83"/>
    </row>
    <row r="129" spans="1:12" s="73" customFormat="1" ht="15" customHeight="1" outlineLevel="2">
      <c r="A129" s="85"/>
      <c r="B129" s="85"/>
      <c r="C129" s="85"/>
      <c r="D129" s="85"/>
      <c r="E129" s="85"/>
      <c r="F129" s="85"/>
      <c r="G129" s="85"/>
      <c r="H129" s="85"/>
      <c r="J129" s="76"/>
    </row>
    <row r="130" spans="1:12" s="73" customFormat="1" ht="15" customHeight="1" outlineLevel="2">
      <c r="A130" s="85"/>
      <c r="B130" s="85"/>
      <c r="C130" s="85"/>
      <c r="D130" s="85"/>
      <c r="E130" s="85"/>
      <c r="F130" s="85"/>
      <c r="G130" s="85"/>
      <c r="H130" s="85"/>
      <c r="L130" s="80"/>
    </row>
    <row r="131" spans="1:12" s="73" customFormat="1" ht="15" customHeight="1" outlineLevel="2">
      <c r="A131" s="85"/>
      <c r="B131" s="85"/>
      <c r="C131" s="85"/>
      <c r="D131" s="85"/>
      <c r="E131" s="85"/>
      <c r="F131" s="85"/>
      <c r="G131" s="85"/>
      <c r="H131" s="85"/>
      <c r="L131" s="80"/>
    </row>
    <row r="132" spans="1:12" s="73" customFormat="1" ht="15" customHeight="1" outlineLevel="2">
      <c r="A132" s="85"/>
      <c r="B132" s="85"/>
      <c r="C132" s="85"/>
      <c r="D132" s="85"/>
      <c r="E132" s="85"/>
      <c r="F132" s="85"/>
      <c r="G132" s="85"/>
      <c r="H132" s="85"/>
    </row>
    <row r="133" spans="1:12" s="73" customFormat="1" ht="15" customHeight="1" outlineLevel="2">
      <c r="A133" s="85"/>
      <c r="B133" s="85"/>
      <c r="C133" s="85"/>
      <c r="D133" s="85"/>
      <c r="E133" s="85"/>
      <c r="F133" s="85"/>
      <c r="G133" s="85"/>
      <c r="H133" s="85"/>
    </row>
    <row r="134" spans="1:12" s="73" customFormat="1" ht="15" customHeight="1" outlineLevel="2">
      <c r="A134" s="85"/>
      <c r="B134" s="85"/>
      <c r="C134" s="85"/>
      <c r="D134" s="85"/>
      <c r="E134" s="85"/>
      <c r="F134" s="85"/>
      <c r="G134" s="85"/>
      <c r="H134" s="85"/>
    </row>
    <row r="135" spans="1:12" s="73" customFormat="1" ht="15" customHeight="1" outlineLevel="2">
      <c r="A135" s="85"/>
      <c r="B135" s="85"/>
      <c r="C135" s="85"/>
      <c r="D135" s="85"/>
      <c r="E135" s="85"/>
      <c r="F135" s="85"/>
      <c r="G135" s="85"/>
      <c r="H135" s="85"/>
    </row>
    <row r="136" spans="1:12" s="73" customFormat="1" ht="15" customHeight="1" outlineLevel="2">
      <c r="A136" s="85"/>
      <c r="B136" s="85"/>
      <c r="C136" s="85"/>
      <c r="D136" s="85"/>
      <c r="E136" s="85"/>
      <c r="F136" s="85"/>
      <c r="G136" s="85"/>
      <c r="H136" s="85"/>
    </row>
    <row r="137" spans="1:12" s="73" customFormat="1" ht="15" customHeight="1" outlineLevel="2">
      <c r="A137" s="85"/>
      <c r="B137" s="85"/>
      <c r="C137" s="85"/>
      <c r="D137" s="85"/>
      <c r="E137" s="85"/>
      <c r="F137" s="85"/>
      <c r="G137" s="85"/>
      <c r="H137" s="85"/>
    </row>
    <row r="138" spans="1:12" s="73" customFormat="1" ht="15" customHeight="1" outlineLevel="2">
      <c r="A138" s="85"/>
      <c r="B138" s="85"/>
      <c r="C138" s="85"/>
      <c r="D138" s="85"/>
      <c r="E138" s="85"/>
      <c r="F138" s="85"/>
      <c r="G138" s="85"/>
      <c r="H138" s="85"/>
    </row>
    <row r="139" spans="1:12" s="73" customFormat="1" ht="15" customHeight="1" outlineLevel="2">
      <c r="A139" s="85"/>
      <c r="B139" s="85"/>
      <c r="C139" s="85"/>
      <c r="D139" s="85"/>
      <c r="E139" s="85"/>
      <c r="F139" s="85"/>
      <c r="G139" s="85"/>
      <c r="H139" s="85"/>
    </row>
    <row r="140" spans="1:12" s="73" customFormat="1" ht="15" customHeight="1" outlineLevel="2">
      <c r="A140" s="85"/>
      <c r="B140" s="85"/>
      <c r="C140" s="85"/>
      <c r="D140" s="85"/>
      <c r="E140" s="85"/>
      <c r="F140" s="85"/>
      <c r="G140" s="85"/>
      <c r="H140" s="85"/>
    </row>
    <row r="141" spans="1:12" s="73" customFormat="1" ht="15" customHeight="1" outlineLevel="2">
      <c r="A141" s="85"/>
      <c r="B141" s="85"/>
      <c r="C141" s="85"/>
      <c r="D141" s="85"/>
      <c r="E141" s="85"/>
      <c r="F141" s="85"/>
      <c r="G141" s="85"/>
      <c r="H141" s="85"/>
    </row>
    <row r="142" spans="1:12" s="73" customFormat="1" ht="15" customHeight="1" outlineLevel="2">
      <c r="A142" s="85"/>
      <c r="B142" s="85"/>
      <c r="C142" s="85"/>
      <c r="D142" s="85"/>
      <c r="E142" s="85"/>
      <c r="F142" s="85"/>
      <c r="G142" s="85"/>
      <c r="H142" s="85"/>
    </row>
    <row r="143" spans="1:12" s="73" customFormat="1" ht="15" customHeight="1" outlineLevel="2">
      <c r="A143" s="85"/>
      <c r="B143" s="85"/>
      <c r="C143" s="85"/>
      <c r="D143" s="85"/>
      <c r="E143" s="85"/>
      <c r="F143" s="85"/>
      <c r="G143" s="85"/>
      <c r="H143" s="85"/>
    </row>
    <row r="144" spans="1:12" s="73" customFormat="1" ht="15" customHeight="1" outlineLevel="2">
      <c r="A144" s="85"/>
      <c r="B144" s="85"/>
      <c r="C144" s="85"/>
      <c r="D144" s="85"/>
      <c r="E144" s="85"/>
      <c r="F144" s="85"/>
      <c r="G144" s="85"/>
      <c r="H144" s="85"/>
    </row>
    <row r="145" spans="1:10" s="73" customFormat="1" ht="15" customHeight="1" outlineLevel="2">
      <c r="A145" s="85"/>
      <c r="B145" s="85"/>
      <c r="C145" s="85"/>
      <c r="D145" s="85"/>
      <c r="E145" s="85"/>
      <c r="F145" s="85"/>
      <c r="G145" s="85"/>
      <c r="H145" s="85"/>
    </row>
    <row r="146" spans="1:10" s="73" customFormat="1" ht="15" customHeight="1" outlineLevel="2">
      <c r="A146" s="85"/>
      <c r="B146" s="85"/>
      <c r="C146" s="85"/>
      <c r="D146" s="85"/>
      <c r="E146" s="85"/>
      <c r="F146" s="85"/>
      <c r="G146" s="85"/>
      <c r="H146" s="85"/>
    </row>
    <row r="147" spans="1:10" s="73" customFormat="1" ht="15" customHeight="1" outlineLevel="2">
      <c r="A147" s="85"/>
      <c r="B147" s="85"/>
      <c r="C147" s="85"/>
      <c r="D147" s="85"/>
      <c r="E147" s="85"/>
      <c r="F147" s="85"/>
      <c r="G147" s="85"/>
      <c r="H147" s="85"/>
    </row>
    <row r="148" spans="1:10" s="73" customFormat="1" ht="15" customHeight="1" outlineLevel="2">
      <c r="A148" s="85"/>
      <c r="B148" s="85"/>
      <c r="C148" s="85"/>
      <c r="D148" s="85"/>
      <c r="E148" s="85"/>
      <c r="F148" s="85"/>
      <c r="G148" s="85"/>
      <c r="H148" s="85"/>
    </row>
    <row r="149" spans="1:10" s="73" customFormat="1" ht="15" customHeight="1" outlineLevel="2">
      <c r="A149" s="85"/>
      <c r="B149" s="85"/>
      <c r="C149" s="85"/>
      <c r="D149" s="85"/>
      <c r="E149" s="85"/>
      <c r="F149" s="85"/>
      <c r="G149" s="85"/>
      <c r="H149" s="85"/>
    </row>
    <row r="150" spans="1:10" s="73" customFormat="1" ht="15" customHeight="1" outlineLevel="2">
      <c r="A150" s="85"/>
      <c r="B150" s="85"/>
      <c r="C150" s="85"/>
      <c r="D150" s="85"/>
      <c r="E150" s="85"/>
      <c r="F150" s="85"/>
      <c r="G150" s="85"/>
      <c r="H150" s="85"/>
    </row>
    <row r="151" spans="1:10" s="73" customFormat="1" ht="15" customHeight="1" outlineLevel="2">
      <c r="A151" s="85"/>
      <c r="B151" s="85"/>
      <c r="C151" s="85"/>
      <c r="D151" s="85"/>
      <c r="E151" s="85"/>
      <c r="F151" s="85"/>
      <c r="G151" s="85"/>
      <c r="H151" s="85"/>
    </row>
    <row r="152" spans="1:10" s="73" customFormat="1" ht="15" customHeight="1" outlineLevel="2">
      <c r="A152" s="85"/>
      <c r="B152" s="85"/>
      <c r="C152" s="85"/>
      <c r="D152" s="85"/>
      <c r="E152" s="85"/>
      <c r="F152" s="85"/>
      <c r="G152" s="85"/>
      <c r="H152" s="85"/>
    </row>
    <row r="153" spans="1:10" s="73" customFormat="1" ht="15" customHeight="1" outlineLevel="2">
      <c r="A153" s="85"/>
      <c r="B153" s="85"/>
      <c r="C153" s="85"/>
      <c r="D153" s="85"/>
      <c r="E153" s="85"/>
      <c r="F153" s="85"/>
      <c r="G153" s="85"/>
      <c r="H153" s="85"/>
    </row>
    <row r="154" spans="1:10" s="73" customFormat="1" ht="15" customHeight="1" outlineLevel="2">
      <c r="A154" s="85"/>
      <c r="B154" s="85"/>
      <c r="C154" s="85"/>
      <c r="D154" s="85"/>
      <c r="E154" s="85"/>
      <c r="F154" s="85"/>
      <c r="G154" s="85"/>
      <c r="H154" s="85"/>
    </row>
    <row r="155" spans="1:10" s="73" customFormat="1" ht="15" customHeight="1" outlineLevel="2">
      <c r="A155" s="85"/>
      <c r="B155" s="85"/>
      <c r="C155" s="85"/>
      <c r="D155" s="85"/>
      <c r="E155" s="85"/>
      <c r="F155" s="85"/>
      <c r="G155" s="85"/>
      <c r="H155" s="85"/>
    </row>
    <row r="156" spans="1:10" s="73" customFormat="1" ht="15" customHeight="1" outlineLevel="2">
      <c r="A156" s="85"/>
      <c r="B156" s="85"/>
      <c r="C156" s="85"/>
      <c r="D156" s="85"/>
      <c r="E156" s="85"/>
      <c r="F156" s="85"/>
      <c r="G156" s="85"/>
      <c r="H156" s="85"/>
    </row>
    <row r="157" spans="1:10" s="86" customFormat="1" ht="15" customHeight="1" outlineLevel="1"/>
    <row r="158" spans="1:10" s="87" customFormat="1" ht="15" customHeight="1" outlineLevel="1">
      <c r="A158" s="87" t="s">
        <v>41</v>
      </c>
    </row>
    <row r="159" spans="1:10" s="53" customFormat="1" ht="15" customHeight="1" outlineLevel="1">
      <c r="A159" s="215">
        <v>44196</v>
      </c>
      <c r="B159" s="215"/>
      <c r="C159" s="215"/>
      <c r="D159" s="215"/>
      <c r="E159" s="215"/>
      <c r="F159" s="215"/>
      <c r="G159" s="1"/>
      <c r="H159" s="1"/>
      <c r="I159" s="1"/>
      <c r="J159" s="1"/>
    </row>
    <row r="160" spans="1:10" ht="28.9" customHeight="1" outlineLevel="2">
      <c r="A160" s="2" t="s">
        <v>91</v>
      </c>
      <c r="B160" s="88" t="s">
        <v>9</v>
      </c>
      <c r="C160" s="88" t="s">
        <v>10</v>
      </c>
      <c r="D160" s="89" t="s">
        <v>11</v>
      </c>
      <c r="E160" s="20" t="s">
        <v>90</v>
      </c>
      <c r="F160" s="20" t="s">
        <v>89</v>
      </c>
      <c r="G160" s="54" t="s">
        <v>30</v>
      </c>
      <c r="H160" s="216" t="s">
        <v>7</v>
      </c>
      <c r="I160" s="216"/>
    </row>
    <row r="161" spans="1:15" ht="32.25" customHeight="1" outlineLevel="2">
      <c r="A161" s="90" t="s">
        <v>88</v>
      </c>
      <c r="B161" s="58">
        <v>518.88706214000001</v>
      </c>
      <c r="C161" s="58">
        <v>117.07809995</v>
      </c>
      <c r="D161" s="7">
        <v>33.506325070000003</v>
      </c>
      <c r="E161" s="204">
        <f t="shared" ref="E161:E169" si="4">SUM(B161:D161)</f>
        <v>669.47148716000004</v>
      </c>
      <c r="F161" s="192">
        <v>1366.31248716</v>
      </c>
      <c r="G161" s="92"/>
      <c r="H161" s="196">
        <f>E161/'[6]НПФ в управлінні КУА'!E149-1</f>
        <v>-7.0026041361961777E-2</v>
      </c>
      <c r="I161" s="197">
        <f>F161/'[6]НПФ в управлінні КУА'!F149-1</f>
        <v>-2.7999784819345286E-2</v>
      </c>
      <c r="J161" s="93"/>
      <c r="K161" s="93"/>
      <c r="L161" s="93"/>
    </row>
    <row r="162" spans="1:15" ht="27" customHeight="1" outlineLevel="2">
      <c r="A162" s="90" t="s">
        <v>27</v>
      </c>
      <c r="B162" s="58">
        <v>11.00886637</v>
      </c>
      <c r="C162" s="58">
        <v>0</v>
      </c>
      <c r="D162" s="7">
        <v>0</v>
      </c>
      <c r="E162" s="204">
        <f t="shared" si="4"/>
        <v>11.00886637</v>
      </c>
      <c r="F162" s="75">
        <v>11.00886637</v>
      </c>
      <c r="G162" s="92"/>
      <c r="H162" s="198">
        <f>E162/'[6]НПФ в управлінні КУА'!E150-1</f>
        <v>-2.5709609543793643E-3</v>
      </c>
      <c r="I162" s="199">
        <f>F162/'[6]НПФ в управлінні КУА'!F150-1</f>
        <v>-2.5709609543793643E-3</v>
      </c>
      <c r="J162" s="93"/>
      <c r="K162" s="93"/>
      <c r="L162" s="93"/>
    </row>
    <row r="163" spans="1:15" ht="21" customHeight="1" outlineLevel="2">
      <c r="A163" s="96" t="s">
        <v>28</v>
      </c>
      <c r="B163" s="58">
        <v>25.267905089999999</v>
      </c>
      <c r="C163" s="58">
        <v>0</v>
      </c>
      <c r="D163" s="7">
        <v>7.0059836999999998</v>
      </c>
      <c r="E163" s="204">
        <f t="shared" si="4"/>
        <v>32.273888790000001</v>
      </c>
      <c r="F163" s="75">
        <v>87.026888790000001</v>
      </c>
      <c r="G163" s="92"/>
      <c r="H163" s="198">
        <f>E163/'[6]НПФ в управлінні КУА'!E151-1</f>
        <v>-6.2346093828661631E-2</v>
      </c>
      <c r="I163" s="199">
        <f>F163/'[6]НПФ в управлінні КУА'!F151-1</f>
        <v>1.6465434212469265E-3</v>
      </c>
      <c r="J163" s="93"/>
      <c r="K163" s="93"/>
      <c r="L163" s="93"/>
    </row>
    <row r="164" spans="1:15" ht="21" customHeight="1" outlineLevel="2">
      <c r="A164" s="97" t="s">
        <v>29</v>
      </c>
      <c r="B164" s="7">
        <v>11.50762261</v>
      </c>
      <c r="C164" s="7">
        <v>0</v>
      </c>
      <c r="D164" s="7">
        <v>3.7254052</v>
      </c>
      <c r="E164" s="75">
        <f t="shared" si="4"/>
        <v>15.233027809999999</v>
      </c>
      <c r="F164" s="75">
        <v>15.358027809999999</v>
      </c>
      <c r="G164" s="92"/>
      <c r="H164" s="198">
        <f>E164/'[6]НПФ в управлінні КУА'!E152-1</f>
        <v>1.7411367827499857E-2</v>
      </c>
      <c r="I164" s="199">
        <f>F164/'[6]НПФ в управлінні КУА'!F152-1</f>
        <v>2.0172848626270223E-2</v>
      </c>
      <c r="J164" s="93"/>
      <c r="K164" s="93"/>
      <c r="L164" s="93"/>
    </row>
    <row r="165" spans="1:15" ht="21" customHeight="1" outlineLevel="2">
      <c r="A165" s="98" t="s">
        <v>43</v>
      </c>
      <c r="B165" s="99">
        <v>26.56043622</v>
      </c>
      <c r="C165" s="99">
        <v>2.1578E-2</v>
      </c>
      <c r="D165" s="99">
        <v>7.1975272600000002</v>
      </c>
      <c r="E165" s="205">
        <f t="shared" si="4"/>
        <v>33.779541479999999</v>
      </c>
      <c r="F165" s="206">
        <v>41.432541479999998</v>
      </c>
      <c r="G165" s="92"/>
      <c r="H165" s="200">
        <f>E165/'[6]НПФ в управлінні КУА'!E153-1</f>
        <v>-0.11485921885721184</v>
      </c>
      <c r="I165" s="201">
        <f>F165/'[6]НПФ в управлінні КУА'!F153-1</f>
        <v>-7.1808059928278101E-2</v>
      </c>
    </row>
    <row r="166" spans="1:15" ht="31.15" customHeight="1" outlineLevel="2">
      <c r="A166" s="90" t="s">
        <v>44</v>
      </c>
      <c r="B166" s="58">
        <v>108.70476794</v>
      </c>
      <c r="C166" s="58">
        <v>14.31803025</v>
      </c>
      <c r="D166" s="58">
        <v>25.144915327900002</v>
      </c>
      <c r="E166" s="204">
        <f t="shared" si="4"/>
        <v>148.16771351790001</v>
      </c>
      <c r="F166" s="75">
        <v>196.2297135179</v>
      </c>
      <c r="G166" s="92"/>
      <c r="H166" s="198">
        <f>E166/'[6]НПФ в управлінні КУА'!E154-1</f>
        <v>7.1393114084601361E-3</v>
      </c>
      <c r="I166" s="199">
        <f>F166/'[6]НПФ в управлінні КУА'!F154-1</f>
        <v>-1.7620494237956419E-2</v>
      </c>
    </row>
    <row r="167" spans="1:15" ht="31.15" customHeight="1" outlineLevel="2">
      <c r="A167" s="90" t="s">
        <v>45</v>
      </c>
      <c r="B167" s="58">
        <v>70.85597722</v>
      </c>
      <c r="C167" s="58">
        <v>29.967132679999999</v>
      </c>
      <c r="D167" s="58">
        <v>2.43175768</v>
      </c>
      <c r="E167" s="204">
        <f t="shared" si="4"/>
        <v>103.25486758</v>
      </c>
      <c r="F167" s="75">
        <v>103.25486758</v>
      </c>
      <c r="G167" s="92"/>
      <c r="H167" s="198">
        <f>E167/'[6]НПФ в управлінні КУА'!E155-1</f>
        <v>1.2514777639281327E-2</v>
      </c>
      <c r="I167" s="199">
        <f>F167/'[6]НПФ в управлінні КУА'!F155-1</f>
        <v>1.2514777639281327E-2</v>
      </c>
    </row>
    <row r="168" spans="1:15" ht="45" customHeight="1" outlineLevel="2">
      <c r="A168" s="90" t="s">
        <v>46</v>
      </c>
      <c r="B168" s="58">
        <v>677.26332704000004</v>
      </c>
      <c r="C168" s="58">
        <v>161.26309942</v>
      </c>
      <c r="D168" s="58">
        <v>72.453541950000002</v>
      </c>
      <c r="E168" s="204">
        <f t="shared" si="4"/>
        <v>910.97996841000008</v>
      </c>
      <c r="F168" s="75">
        <v>1709.31096841</v>
      </c>
      <c r="G168" s="92"/>
      <c r="H168" s="202">
        <f>E168/'[6]НПФ в управлінні КУА'!E156-1</f>
        <v>7.7267025224690755E-2</v>
      </c>
      <c r="I168" s="203">
        <f>F168/'[6]НПФ в управлінні КУА'!F156-1</f>
        <v>4.0224269709199456E-2</v>
      </c>
    </row>
    <row r="169" spans="1:15" ht="18" customHeight="1" outlineLevel="2" thickBot="1">
      <c r="A169" s="100" t="s">
        <v>26</v>
      </c>
      <c r="B169" s="101">
        <f>SUM(B165:B168)</f>
        <v>883.38450841999997</v>
      </c>
      <c r="C169" s="101">
        <f>SUM(C165:C168)</f>
        <v>205.56984034999999</v>
      </c>
      <c r="D169" s="101">
        <f>SUM(D165:D168)</f>
        <v>107.2277422179</v>
      </c>
      <c r="E169" s="63">
        <f t="shared" si="4"/>
        <v>1196.1820909879</v>
      </c>
      <c r="F169" s="64">
        <f>SUM(F165:F168)</f>
        <v>2050.2280909879</v>
      </c>
      <c r="G169" s="93"/>
      <c r="H169" s="198">
        <f>E169/'[6]НПФ в управлінні КУА'!E157-1</f>
        <v>5.5859599571889795E-2</v>
      </c>
      <c r="I169" s="199">
        <f>F169/'[6]НПФ в управлінні КУА'!F157-1</f>
        <v>3.048295612371188E-2</v>
      </c>
    </row>
    <row r="170" spans="1:15" ht="18" hidden="1" customHeight="1" outlineLevel="3">
      <c r="A170" s="1" t="s">
        <v>47</v>
      </c>
      <c r="B170" s="102">
        <f>B169/B171</f>
        <v>0.60920718232099857</v>
      </c>
      <c r="C170" s="102">
        <f>C169/C171</f>
        <v>0.63713358950582466</v>
      </c>
      <c r="D170" s="102">
        <f>D169/D171</f>
        <v>0.70793529374036901</v>
      </c>
      <c r="E170" s="207">
        <f>E169/E171</f>
        <v>0.62166154142114827</v>
      </c>
      <c r="F170" s="208">
        <f>F169/F171</f>
        <v>0.58081195887693793</v>
      </c>
      <c r="H170" s="94"/>
      <c r="I170" s="95"/>
    </row>
    <row r="171" spans="1:15" ht="18" customHeight="1" outlineLevel="2" collapsed="1" thickBot="1">
      <c r="A171" s="103" t="s">
        <v>12</v>
      </c>
      <c r="B171" s="104">
        <f>SUM(B161:B168)</f>
        <v>1450.0559646300001</v>
      </c>
      <c r="C171" s="104">
        <f>SUM(C161:C168)</f>
        <v>322.64794029999996</v>
      </c>
      <c r="D171" s="104">
        <f>SUM(D161:D168)</f>
        <v>151.46545618790003</v>
      </c>
      <c r="E171" s="104">
        <f>SUM(B171:D171)</f>
        <v>1924.1693611179003</v>
      </c>
      <c r="F171" s="14">
        <f>SUM(F161:F168)</f>
        <v>3529.9343611179002</v>
      </c>
      <c r="H171" s="105">
        <f>E171/'[6]НПФ в управлінні КУА'!E159-1</f>
        <v>5.7281526578512043E-3</v>
      </c>
      <c r="I171" s="106">
        <f>F171/'[6]НПФ в управлінні КУА'!F159-1</f>
        <v>6.187788031367214E-3</v>
      </c>
    </row>
    <row r="172" spans="1:15" s="84" customFormat="1" ht="18" customHeight="1" outlineLevel="2">
      <c r="A172" s="217" t="s">
        <v>48</v>
      </c>
      <c r="B172" s="217"/>
      <c r="C172" s="217"/>
      <c r="D172" s="217"/>
      <c r="E172" s="217"/>
      <c r="F172" s="217"/>
      <c r="G172" s="1"/>
      <c r="H172" s="107"/>
      <c r="I172" s="107"/>
      <c r="J172" s="107"/>
      <c r="K172" s="107"/>
      <c r="L172" s="83"/>
      <c r="M172" s="83"/>
      <c r="N172" s="83"/>
      <c r="O172" s="83"/>
    </row>
    <row r="173" spans="1:15" ht="12.6" customHeight="1" outlineLevel="2"/>
    <row r="174" spans="1:15" ht="12.6" customHeight="1" outlineLevel="2"/>
    <row r="175" spans="1:15" ht="12.6" customHeight="1" outlineLevel="2"/>
    <row r="176" spans="1:15" ht="12.6" customHeight="1" outlineLevel="2"/>
    <row r="177" ht="12.6" customHeight="1" outlineLevel="2"/>
    <row r="178" ht="12.6" customHeight="1" outlineLevel="2"/>
    <row r="179" ht="12.6" customHeight="1" outlineLevel="2"/>
    <row r="180" ht="12.6" customHeight="1" outlineLevel="2"/>
    <row r="181" ht="12.6" customHeight="1" outlineLevel="2"/>
    <row r="182" ht="12.6" customHeight="1" outlineLevel="2"/>
    <row r="183" ht="12.6" customHeight="1" outlineLevel="2"/>
    <row r="184" ht="12.6" customHeight="1" outlineLevel="2"/>
    <row r="185" ht="12.6" customHeight="1" outlineLevel="2"/>
    <row r="186" ht="12.6" customHeight="1" outlineLevel="2"/>
    <row r="187" ht="12.6" customHeight="1" outlineLevel="2"/>
    <row r="188" ht="12.6" customHeight="1" outlineLevel="2"/>
    <row r="189" ht="12.6" customHeight="1" outlineLevel="2"/>
    <row r="190" ht="12.6" customHeight="1" outlineLevel="2"/>
    <row r="191" ht="12.6" customHeight="1" outlineLevel="2"/>
    <row r="192" ht="12.6" customHeight="1" outlineLevel="2"/>
    <row r="193" spans="5:5" ht="12.6" customHeight="1" outlineLevel="2"/>
    <row r="194" spans="5:5" ht="12.6" customHeight="1" outlineLevel="2"/>
    <row r="195" spans="5:5" ht="12.6" customHeight="1" outlineLevel="2"/>
    <row r="196" spans="5:5" ht="12.6" customHeight="1" outlineLevel="2"/>
    <row r="197" spans="5:5" ht="12.6" customHeight="1" outlineLevel="2"/>
    <row r="198" spans="5:5" ht="12.6" customHeight="1" outlineLevel="2"/>
    <row r="199" spans="5:5" ht="12.6" customHeight="1" outlineLevel="2"/>
    <row r="200" spans="5:5" ht="12.6" customHeight="1" outlineLevel="2"/>
    <row r="201" spans="5:5" ht="12.6" customHeight="1" outlineLevel="2"/>
    <row r="202" spans="5:5" ht="12.6" customHeight="1" outlineLevel="2"/>
    <row r="203" spans="5:5" ht="12.6" customHeight="1" outlineLevel="2"/>
    <row r="204" spans="5:5" outlineLevel="2">
      <c r="E204" s="59"/>
    </row>
    <row r="205" spans="5:5" outlineLevel="2"/>
    <row r="206" spans="5:5" outlineLevel="2"/>
    <row r="207" spans="5:5" outlineLevel="2"/>
    <row r="208" spans="5:5" outlineLevel="2"/>
    <row r="209" outlineLevel="2"/>
    <row r="210" outlineLevel="2"/>
    <row r="211" outlineLevel="2"/>
    <row r="212" outlineLevel="2"/>
    <row r="213" outlineLevel="2"/>
    <row r="214" outlineLevel="2"/>
    <row r="215" outlineLevel="2"/>
    <row r="216" outlineLevel="2"/>
    <row r="217" outlineLevel="2"/>
    <row r="218" outlineLevel="2"/>
    <row r="219" outlineLevel="2"/>
    <row r="220" outlineLevel="2"/>
    <row r="221" outlineLevel="2"/>
    <row r="222" outlineLevel="2"/>
    <row r="223" outlineLevel="1"/>
  </sheetData>
  <mergeCells count="25">
    <mergeCell ref="A128:K128"/>
    <mergeCell ref="A159:F159"/>
    <mergeCell ref="H160:I160"/>
    <mergeCell ref="A172:F172"/>
    <mergeCell ref="A47:K47"/>
    <mergeCell ref="A64:F64"/>
    <mergeCell ref="H64:O64"/>
    <mergeCell ref="A71:F71"/>
    <mergeCell ref="A78:F78"/>
    <mergeCell ref="A1:XFD1"/>
    <mergeCell ref="A37:XFD37"/>
    <mergeCell ref="A46:K46"/>
    <mergeCell ref="A63:XFD63"/>
    <mergeCell ref="A85:H85"/>
    <mergeCell ref="H38:H39"/>
    <mergeCell ref="I38:I39"/>
    <mergeCell ref="J38:J39"/>
    <mergeCell ref="K38:K39"/>
    <mergeCell ref="A27:F27"/>
    <mergeCell ref="A35:F35"/>
    <mergeCell ref="A38:A39"/>
    <mergeCell ref="B38:C38"/>
    <mergeCell ref="D38:E38"/>
    <mergeCell ref="F38:G38"/>
    <mergeCell ref="A2:XFD2"/>
  </mergeCells>
  <conditionalFormatting sqref="H66:O69">
    <cfRule type="cellIs" dxfId="15" priority="2" operator="lessThan">
      <formula>0</formula>
    </cfRule>
  </conditionalFormatting>
  <conditionalFormatting sqref="H161:I171">
    <cfRule type="cellIs" dxfId="14" priority="3" operator="lessThan">
      <formula>0</formula>
    </cfRule>
  </conditionalFormatting>
  <pageMargins left="0.17013888888888901" right="0.17013888888888901" top="0.5" bottom="0.50972222222222197" header="0.51180555555555496" footer="0.51180555555555496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MJ135"/>
  <sheetViews>
    <sheetView zoomScaleNormal="100" workbookViewId="0">
      <pane ySplit="2" topLeftCell="A3" activePane="bottomLeft" state="frozen"/>
      <selection pane="bottomLeft" activeCell="A2" sqref="A2:XFD2"/>
    </sheetView>
  </sheetViews>
  <sheetFormatPr defaultColWidth="9.140625" defaultRowHeight="12.75" outlineLevelRow="2"/>
  <cols>
    <col min="1" max="1" width="12.7109375" style="108" customWidth="1"/>
    <col min="2" max="2" width="15" style="108" customWidth="1"/>
    <col min="3" max="10" width="12.5703125" style="108" customWidth="1"/>
    <col min="11" max="12" width="14.5703125" style="108" customWidth="1"/>
    <col min="13" max="1024" width="9.140625" style="108"/>
  </cols>
  <sheetData>
    <row r="1" spans="1:12" s="239" customFormat="1" ht="31.9" customHeight="1">
      <c r="A1" s="239" t="s">
        <v>99</v>
      </c>
    </row>
    <row r="2" spans="1:12" s="240" customFormat="1" ht="7.5" customHeight="1"/>
    <row r="3" spans="1:12" s="234" customFormat="1" ht="27" customHeight="1" thickBot="1">
      <c r="A3" s="234" t="s">
        <v>49</v>
      </c>
    </row>
    <row r="4" spans="1:12" ht="61.5" customHeight="1" outlineLevel="1" thickBot="1">
      <c r="A4" s="2" t="s">
        <v>39</v>
      </c>
      <c r="B4" s="109" t="s">
        <v>12</v>
      </c>
      <c r="C4" s="110" t="s">
        <v>50</v>
      </c>
      <c r="D4" s="111" t="s">
        <v>51</v>
      </c>
      <c r="E4" s="112" t="s">
        <v>52</v>
      </c>
      <c r="F4" s="113" t="s">
        <v>53</v>
      </c>
      <c r="G4" s="113" t="s">
        <v>54</v>
      </c>
      <c r="H4" s="114" t="s">
        <v>55</v>
      </c>
      <c r="I4" s="115" t="s">
        <v>56</v>
      </c>
      <c r="J4" s="113" t="s">
        <v>57</v>
      </c>
      <c r="K4" s="113" t="s">
        <v>58</v>
      </c>
      <c r="L4" s="116" t="s">
        <v>59</v>
      </c>
    </row>
    <row r="5" spans="1:12" ht="21.75" hidden="1" customHeight="1" outlineLevel="2">
      <c r="A5" s="117">
        <v>44104</v>
      </c>
      <c r="B5" s="118">
        <f>SUM(C5:D5)</f>
        <v>671865</v>
      </c>
      <c r="C5" s="119">
        <f>SUM(E5:H5)</f>
        <v>277785</v>
      </c>
      <c r="D5" s="120">
        <f>SUM(I5:L5)</f>
        <v>394080</v>
      </c>
      <c r="E5" s="121">
        <v>2151</v>
      </c>
      <c r="F5" s="122">
        <v>167669</v>
      </c>
      <c r="G5" s="122">
        <v>74921</v>
      </c>
      <c r="H5" s="123">
        <v>33044</v>
      </c>
      <c r="I5" s="124">
        <v>2835</v>
      </c>
      <c r="J5" s="122">
        <v>235406</v>
      </c>
      <c r="K5" s="122">
        <v>94784</v>
      </c>
      <c r="L5" s="125">
        <v>61055</v>
      </c>
    </row>
    <row r="6" spans="1:12" ht="21.75" customHeight="1" outlineLevel="1" collapsed="1" thickBot="1">
      <c r="A6" s="126">
        <v>44196</v>
      </c>
      <c r="B6" s="127">
        <f>SUM(C6:D6)</f>
        <v>733622</v>
      </c>
      <c r="C6" s="128">
        <f>SUM(E6:H6)</f>
        <v>315436</v>
      </c>
      <c r="D6" s="129">
        <f>SUM(I6:L6)</f>
        <v>418186</v>
      </c>
      <c r="E6" s="130">
        <v>2313</v>
      </c>
      <c r="F6" s="131">
        <v>185970</v>
      </c>
      <c r="G6" s="131">
        <v>86027</v>
      </c>
      <c r="H6" s="132">
        <v>41126</v>
      </c>
      <c r="I6" s="133">
        <v>3356</v>
      </c>
      <c r="J6" s="131">
        <v>247598</v>
      </c>
      <c r="K6" s="131">
        <v>99215</v>
      </c>
      <c r="L6" s="134">
        <v>68017</v>
      </c>
    </row>
    <row r="7" spans="1:12" s="227" customFormat="1" ht="17.25" customHeight="1" outlineLevel="1">
      <c r="A7" s="227" t="s">
        <v>60</v>
      </c>
    </row>
    <row r="8" spans="1:12" outlineLevel="1">
      <c r="A8" s="135"/>
    </row>
    <row r="9" spans="1:12" outlineLevel="1"/>
    <row r="10" spans="1:12" outlineLevel="1"/>
    <row r="11" spans="1:12" outlineLevel="1">
      <c r="C11" s="136"/>
    </row>
    <row r="12" spans="1:12" outlineLevel="1"/>
    <row r="13" spans="1:12" outlineLevel="1"/>
    <row r="14" spans="1:12" outlineLevel="1"/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s="235" customFormat="1" ht="27" customHeight="1" thickBot="1">
      <c r="A25" s="235" t="s">
        <v>61</v>
      </c>
    </row>
    <row r="26" spans="1:5" ht="90" outlineLevel="1" thickBot="1">
      <c r="A26" s="2" t="s">
        <v>62</v>
      </c>
      <c r="B26" s="137" t="s">
        <v>61</v>
      </c>
      <c r="C26" s="113" t="s">
        <v>63</v>
      </c>
      <c r="D26" s="113" t="s">
        <v>64</v>
      </c>
      <c r="E26" s="116" t="s">
        <v>65</v>
      </c>
    </row>
    <row r="27" spans="1:5" ht="21.75" hidden="1" customHeight="1" outlineLevel="2">
      <c r="A27" s="138" t="s">
        <v>92</v>
      </c>
      <c r="B27" s="139">
        <f>SUM(C27:E27)</f>
        <v>3046</v>
      </c>
      <c r="C27" s="122">
        <v>3030</v>
      </c>
      <c r="D27" s="140">
        <v>0</v>
      </c>
      <c r="E27" s="125">
        <v>16</v>
      </c>
    </row>
    <row r="28" spans="1:5" ht="21.75" customHeight="1" outlineLevel="1" collapsed="1">
      <c r="A28" s="141" t="s">
        <v>42</v>
      </c>
      <c r="B28" s="142">
        <f>SUM(C28:E28)</f>
        <v>3178</v>
      </c>
      <c r="C28" s="143">
        <v>3158</v>
      </c>
      <c r="D28" s="143">
        <v>0</v>
      </c>
      <c r="E28" s="144">
        <v>20</v>
      </c>
    </row>
    <row r="29" spans="1:5" ht="21.75" hidden="1" customHeight="1" outlineLevel="2">
      <c r="A29" s="145">
        <v>44104</v>
      </c>
      <c r="B29" s="146">
        <f>SUM(C29:E29)</f>
        <v>67415</v>
      </c>
      <c r="C29" s="147">
        <v>62061</v>
      </c>
      <c r="D29" s="147">
        <v>8</v>
      </c>
      <c r="E29" s="148">
        <v>5346</v>
      </c>
    </row>
    <row r="30" spans="1:5" ht="21.75" customHeight="1" outlineLevel="1" collapsed="1" thickBot="1">
      <c r="A30" s="149">
        <v>44196</v>
      </c>
      <c r="B30" s="150">
        <f>SUM(C30:E30)</f>
        <v>73610</v>
      </c>
      <c r="C30" s="151">
        <v>68193</v>
      </c>
      <c r="D30" s="151">
        <v>6</v>
      </c>
      <c r="E30" s="152">
        <v>5411</v>
      </c>
    </row>
    <row r="31" spans="1:5" s="227" customFormat="1" ht="17.25" customHeight="1" outlineLevel="1">
      <c r="A31" s="227" t="s">
        <v>60</v>
      </c>
    </row>
    <row r="32" spans="1:5" outlineLevel="1">
      <c r="A32" s="153"/>
      <c r="B32" s="153"/>
      <c r="C32" s="153"/>
      <c r="D32" s="153"/>
      <c r="E32" s="153"/>
    </row>
    <row r="33" spans="1:4" outlineLevel="1"/>
    <row r="34" spans="1:4" outlineLevel="1"/>
    <row r="35" spans="1:4" outlineLevel="1"/>
    <row r="36" spans="1:4" outlineLevel="1"/>
    <row r="37" spans="1:4" outlineLevel="1"/>
    <row r="38" spans="1:4" outlineLevel="1"/>
    <row r="39" spans="1:4" outlineLevel="1"/>
    <row r="40" spans="1:4" outlineLevel="1"/>
    <row r="41" spans="1:4" outlineLevel="1"/>
    <row r="42" spans="1:4" s="236" customFormat="1" ht="27" customHeight="1" thickBot="1">
      <c r="A42" s="236" t="s">
        <v>67</v>
      </c>
    </row>
    <row r="43" spans="1:4" ht="53.25" customHeight="1" outlineLevel="1" thickBot="1">
      <c r="A43" s="137" t="s">
        <v>62</v>
      </c>
      <c r="B43" s="137" t="s">
        <v>67</v>
      </c>
      <c r="C43" s="113" t="s">
        <v>68</v>
      </c>
      <c r="D43" s="116" t="s">
        <v>69</v>
      </c>
    </row>
    <row r="44" spans="1:4" ht="24.75" hidden="1" customHeight="1" outlineLevel="2">
      <c r="A44" s="138" t="s">
        <v>66</v>
      </c>
      <c r="B44" s="154" t="s">
        <v>3</v>
      </c>
      <c r="C44" s="155" t="s">
        <v>3</v>
      </c>
      <c r="D44" s="156">
        <v>2989</v>
      </c>
    </row>
    <row r="45" spans="1:4" ht="24.75" customHeight="1" outlineLevel="1" collapsed="1">
      <c r="A45" s="141" t="s">
        <v>42</v>
      </c>
      <c r="B45" s="157" t="s">
        <v>3</v>
      </c>
      <c r="C45" s="158" t="s">
        <v>3</v>
      </c>
      <c r="D45" s="159">
        <v>3098</v>
      </c>
    </row>
    <row r="46" spans="1:4" ht="24.75" hidden="1" customHeight="1" outlineLevel="2">
      <c r="A46" s="145">
        <v>44104</v>
      </c>
      <c r="B46" s="160">
        <f>SUM(C46:D46)</f>
        <v>61740</v>
      </c>
      <c r="C46" s="161">
        <v>715</v>
      </c>
      <c r="D46" s="162">
        <v>61025</v>
      </c>
    </row>
    <row r="47" spans="1:4" ht="24.75" customHeight="1" outlineLevel="1" collapsed="1" thickBot="1">
      <c r="A47" s="149">
        <v>44196</v>
      </c>
      <c r="B47" s="150">
        <f>SUM(C47:D47)</f>
        <v>67809</v>
      </c>
      <c r="C47" s="131">
        <v>751</v>
      </c>
      <c r="D47" s="134">
        <v>67058</v>
      </c>
    </row>
    <row r="48" spans="1:4" s="227" customFormat="1" ht="17.25" customHeight="1" outlineLevel="1">
      <c r="A48" s="227" t="s">
        <v>60</v>
      </c>
    </row>
    <row r="49" spans="1:12" outlineLevel="1"/>
    <row r="50" spans="1:12" outlineLevel="1"/>
    <row r="51" spans="1:12" outlineLevel="1"/>
    <row r="52" spans="1:12" outlineLevel="1"/>
    <row r="53" spans="1:12" outlineLevel="1"/>
    <row r="54" spans="1:12" outlineLevel="1"/>
    <row r="55" spans="1:12" outlineLevel="1"/>
    <row r="56" spans="1:12" outlineLevel="1"/>
    <row r="57" spans="1:12" outlineLevel="1"/>
    <row r="58" spans="1:12" outlineLevel="1"/>
    <row r="59" spans="1:12" s="233" customFormat="1" ht="27" customHeight="1" thickBot="1">
      <c r="A59" s="233" t="s">
        <v>70</v>
      </c>
    </row>
    <row r="60" spans="1:12" ht="61.5" customHeight="1" outlineLevel="1" thickBot="1">
      <c r="A60" s="137" t="s">
        <v>62</v>
      </c>
      <c r="B60" s="163" t="s">
        <v>71</v>
      </c>
      <c r="C60" s="110" t="s">
        <v>50</v>
      </c>
      <c r="D60" s="111" t="s">
        <v>51</v>
      </c>
      <c r="E60" s="112" t="s">
        <v>52</v>
      </c>
      <c r="F60" s="113" t="s">
        <v>53</v>
      </c>
      <c r="G60" s="113" t="s">
        <v>54</v>
      </c>
      <c r="H60" s="114" t="s">
        <v>55</v>
      </c>
      <c r="I60" s="115" t="s">
        <v>56</v>
      </c>
      <c r="J60" s="113" t="s">
        <v>57</v>
      </c>
      <c r="K60" s="113" t="s">
        <v>58</v>
      </c>
      <c r="L60" s="116" t="s">
        <v>59</v>
      </c>
    </row>
    <row r="61" spans="1:12" ht="24.75" hidden="1" customHeight="1" outlineLevel="2">
      <c r="A61" s="117" t="s">
        <v>92</v>
      </c>
      <c r="B61" s="118">
        <f>SUM(C61:D61)</f>
        <v>91384059.030000001</v>
      </c>
      <c r="C61" s="119">
        <f>SUM(E61:H61)</f>
        <v>42272307.600000001</v>
      </c>
      <c r="D61" s="120">
        <f>SUM(I61:L61)</f>
        <v>49111751.43</v>
      </c>
      <c r="E61" s="121">
        <v>1792976.71</v>
      </c>
      <c r="F61" s="122">
        <v>31336135.780000001</v>
      </c>
      <c r="G61" s="122">
        <v>8231949.0899999999</v>
      </c>
      <c r="H61" s="123">
        <v>911246.02</v>
      </c>
      <c r="I61" s="124">
        <v>2173461.14</v>
      </c>
      <c r="J61" s="122">
        <v>38326615.880000003</v>
      </c>
      <c r="K61" s="122">
        <v>6643310.0899999999</v>
      </c>
      <c r="L61" s="125">
        <v>1968364.32</v>
      </c>
    </row>
    <row r="62" spans="1:12" ht="24.75" customHeight="1" outlineLevel="1" collapsed="1" thickBot="1">
      <c r="A62" s="141" t="s">
        <v>42</v>
      </c>
      <c r="B62" s="127">
        <f>SUM(C62:D62)</f>
        <v>122746147.03999999</v>
      </c>
      <c r="C62" s="128">
        <f>SUM(E62:H62)</f>
        <v>54557447.719999999</v>
      </c>
      <c r="D62" s="129">
        <f>SUM(I62:L62)</f>
        <v>68188699.319999993</v>
      </c>
      <c r="E62" s="130">
        <v>2192617.88</v>
      </c>
      <c r="F62" s="131">
        <v>40464185.659999996</v>
      </c>
      <c r="G62" s="131">
        <v>10642391.5</v>
      </c>
      <c r="H62" s="132">
        <v>1258252.68</v>
      </c>
      <c r="I62" s="133">
        <v>2635806.98</v>
      </c>
      <c r="J62" s="131">
        <v>53362579.479999997</v>
      </c>
      <c r="K62" s="131">
        <v>9348153.3100000005</v>
      </c>
      <c r="L62" s="134">
        <v>2842159.55</v>
      </c>
    </row>
    <row r="63" spans="1:12" s="227" customFormat="1" ht="17.25" customHeight="1" outlineLevel="1">
      <c r="A63" s="227" t="s">
        <v>60</v>
      </c>
    </row>
    <row r="64" spans="1:12" outlineLevel="1"/>
    <row r="65" outlineLevel="1"/>
    <row r="66" outlineLevel="1"/>
    <row r="67" outlineLevel="1"/>
    <row r="68" outlineLevel="1"/>
    <row r="69" outlineLevel="1"/>
    <row r="70" outlineLevel="1"/>
    <row r="71" outlineLevel="1"/>
    <row r="72" outlineLevel="1"/>
    <row r="73" outlineLevel="1"/>
    <row r="74" outlineLevel="1"/>
    <row r="75" outlineLevel="1"/>
    <row r="76" outlineLevel="1"/>
    <row r="77" outlineLevel="1"/>
    <row r="78" outlineLevel="1"/>
    <row r="79" outlineLevel="1"/>
    <row r="80" outlineLevel="1"/>
    <row r="81" spans="1:5" ht="13.5" outlineLevel="1" thickBot="1">
      <c r="C81" s="164"/>
    </row>
    <row r="82" spans="1:5" ht="58.5" customHeight="1" outlineLevel="1" thickBot="1">
      <c r="A82" s="137" t="s">
        <v>62</v>
      </c>
      <c r="B82" s="137" t="s">
        <v>67</v>
      </c>
      <c r="C82" s="113" t="s">
        <v>93</v>
      </c>
      <c r="D82" s="116" t="s">
        <v>94</v>
      </c>
      <c r="E82" s="237" t="s">
        <v>95</v>
      </c>
    </row>
    <row r="83" spans="1:5" ht="23.25" customHeight="1" outlineLevel="1" thickBot="1">
      <c r="A83" s="165">
        <v>44196</v>
      </c>
      <c r="B83" s="166">
        <f>SUM(C83:E83)</f>
        <v>1358.5644664500001</v>
      </c>
      <c r="C83" s="167">
        <v>812.58432588000005</v>
      </c>
      <c r="D83" s="167">
        <v>9.4245659999999995E-2</v>
      </c>
      <c r="E83" s="167">
        <v>545.88589491000005</v>
      </c>
    </row>
    <row r="84" spans="1:5" s="227" customFormat="1" ht="17.25" customHeight="1" outlineLevel="1">
      <c r="A84" s="227" t="s">
        <v>60</v>
      </c>
    </row>
    <row r="85" spans="1:5" outlineLevel="1">
      <c r="D85" s="168"/>
    </row>
    <row r="86" spans="1:5" outlineLevel="1">
      <c r="D86" s="168"/>
    </row>
    <row r="87" spans="1:5" outlineLevel="1">
      <c r="D87" s="168"/>
    </row>
    <row r="88" spans="1:5" outlineLevel="1">
      <c r="D88" s="168"/>
    </row>
    <row r="89" spans="1:5" outlineLevel="1"/>
    <row r="90" spans="1:5" outlineLevel="1"/>
    <row r="91" spans="1:5" outlineLevel="1"/>
    <row r="92" spans="1:5" outlineLevel="1"/>
    <row r="93" spans="1:5" outlineLevel="1"/>
    <row r="94" spans="1:5" outlineLevel="1"/>
    <row r="95" spans="1:5" outlineLevel="1"/>
    <row r="96" spans="1:5" outlineLevel="1"/>
    <row r="97" spans="1:5" outlineLevel="1"/>
    <row r="98" spans="1:5" outlineLevel="1"/>
    <row r="99" spans="1:5" s="238" customFormat="1" ht="27" customHeight="1" thickBot="1">
      <c r="A99" s="238" t="s">
        <v>96</v>
      </c>
    </row>
    <row r="100" spans="1:5" ht="59.25" customHeight="1" outlineLevel="1" thickBot="1">
      <c r="A100" s="169" t="s">
        <v>72</v>
      </c>
      <c r="B100" s="163" t="s">
        <v>71</v>
      </c>
      <c r="C100" s="115" t="s">
        <v>73</v>
      </c>
      <c r="D100" s="113" t="s">
        <v>74</v>
      </c>
      <c r="E100" s="116" t="s">
        <v>75</v>
      </c>
    </row>
    <row r="101" spans="1:5" ht="24.75" hidden="1" customHeight="1" outlineLevel="2">
      <c r="A101" s="117" t="s">
        <v>92</v>
      </c>
      <c r="B101" s="118">
        <v>34052609.149999999</v>
      </c>
      <c r="C101" s="121">
        <v>6299584.9000000004</v>
      </c>
      <c r="D101" s="122">
        <v>12744247.52</v>
      </c>
      <c r="E101" s="125">
        <v>15008776.73</v>
      </c>
    </row>
    <row r="102" spans="1:5" ht="24.75" customHeight="1" outlineLevel="1" collapsed="1" thickBot="1">
      <c r="A102" s="126" t="s">
        <v>42</v>
      </c>
      <c r="B102" s="127">
        <f>SUM(C102:E102)</f>
        <v>49286982.140000001</v>
      </c>
      <c r="C102" s="130">
        <v>7606117.9500000002</v>
      </c>
      <c r="D102" s="131">
        <v>26582197.73</v>
      </c>
      <c r="E102" s="134">
        <v>15098666.460000001</v>
      </c>
    </row>
    <row r="103" spans="1:5" s="227" customFormat="1" ht="17.25" customHeight="1" outlineLevel="1">
      <c r="A103" s="227" t="s">
        <v>60</v>
      </c>
    </row>
    <row r="104" spans="1:5" outlineLevel="1">
      <c r="B104" s="170"/>
    </row>
    <row r="105" spans="1:5" outlineLevel="1"/>
    <row r="106" spans="1:5" outlineLevel="1"/>
    <row r="107" spans="1:5" outlineLevel="1"/>
    <row r="108" spans="1:5" outlineLevel="1"/>
    <row r="109" spans="1:5" outlineLevel="1"/>
    <row r="110" spans="1:5" outlineLevel="1"/>
    <row r="111" spans="1:5" outlineLevel="1"/>
    <row r="112" spans="1:5" outlineLevel="1"/>
    <row r="113" spans="1:5" outlineLevel="1"/>
    <row r="114" spans="1:5" outlineLevel="1"/>
    <row r="115" spans="1:5" ht="13.5" outlineLevel="1" thickBot="1"/>
    <row r="116" spans="1:5" ht="58.5" customHeight="1" outlineLevel="1" thickBot="1">
      <c r="A116" s="169" t="s">
        <v>72</v>
      </c>
      <c r="B116" s="163" t="s">
        <v>71</v>
      </c>
      <c r="C116" s="115" t="s">
        <v>73</v>
      </c>
      <c r="D116" s="113" t="s">
        <v>74</v>
      </c>
      <c r="E116" s="116" t="s">
        <v>75</v>
      </c>
    </row>
    <row r="117" spans="1:5" ht="23.25" customHeight="1" outlineLevel="1" thickBot="1">
      <c r="A117" s="165">
        <v>44196</v>
      </c>
      <c r="B117" s="166">
        <f>SUM(C117:E117)</f>
        <v>485.06214112999999</v>
      </c>
      <c r="C117" s="167">
        <v>74.726024010000003</v>
      </c>
      <c r="D117" s="167">
        <v>337.55070436</v>
      </c>
      <c r="E117" s="171">
        <v>72.78541276</v>
      </c>
    </row>
    <row r="118" spans="1:5" s="227" customFormat="1" ht="17.25" customHeight="1" outlineLevel="1">
      <c r="A118" s="227" t="s">
        <v>76</v>
      </c>
    </row>
    <row r="119" spans="1:5" outlineLevel="1">
      <c r="D119" s="168"/>
    </row>
    <row r="120" spans="1:5" outlineLevel="1">
      <c r="D120" s="168"/>
    </row>
    <row r="121" spans="1:5" outlineLevel="1">
      <c r="D121" s="168"/>
    </row>
    <row r="122" spans="1:5" outlineLevel="1"/>
    <row r="123" spans="1:5" outlineLevel="1"/>
    <row r="124" spans="1:5" outlineLevel="1"/>
    <row r="125" spans="1:5" outlineLevel="1"/>
    <row r="126" spans="1:5" outlineLevel="1"/>
    <row r="127" spans="1:5" outlineLevel="1"/>
    <row r="128" spans="1:5" outlineLevel="1"/>
    <row r="129" spans="1:12" outlineLevel="1"/>
    <row r="130" spans="1:12" outlineLevel="1"/>
    <row r="131" spans="1:12" s="228" customFormat="1" ht="27" customHeight="1" thickBot="1">
      <c r="A131" s="228" t="s">
        <v>98</v>
      </c>
    </row>
    <row r="132" spans="1:12" ht="61.5" customHeight="1" outlineLevel="1" thickBot="1">
      <c r="A132" s="172" t="s">
        <v>39</v>
      </c>
      <c r="B132" s="229" t="s">
        <v>77</v>
      </c>
      <c r="C132" s="229"/>
      <c r="D132" s="229"/>
      <c r="E132" s="230" t="s">
        <v>78</v>
      </c>
      <c r="F132" s="230"/>
      <c r="G132" s="230"/>
      <c r="H132" s="173"/>
      <c r="I132" s="173"/>
      <c r="J132" s="173"/>
      <c r="K132" s="174"/>
      <c r="L132" s="174"/>
    </row>
    <row r="133" spans="1:12" ht="24.75" hidden="1" customHeight="1" outlineLevel="2">
      <c r="A133" s="175">
        <v>44104</v>
      </c>
      <c r="B133" s="231">
        <v>1766.95</v>
      </c>
      <c r="C133" s="231"/>
      <c r="D133" s="231"/>
      <c r="E133" s="232" t="s">
        <v>97</v>
      </c>
      <c r="F133" s="232"/>
      <c r="G133" s="232"/>
      <c r="H133" s="176"/>
      <c r="I133" s="176"/>
      <c r="J133" s="176"/>
      <c r="K133" s="174"/>
      <c r="L133" s="174"/>
    </row>
    <row r="134" spans="1:12" ht="24.75" customHeight="1" outlineLevel="1" collapsed="1" thickBot="1">
      <c r="A134" s="165">
        <v>44196</v>
      </c>
      <c r="B134" s="224">
        <v>1913.74</v>
      </c>
      <c r="C134" s="224"/>
      <c r="D134" s="224"/>
      <c r="E134" s="225">
        <v>1040.32026228</v>
      </c>
      <c r="F134" s="225"/>
      <c r="G134" s="225"/>
      <c r="K134" s="177"/>
      <c r="L134" s="178"/>
    </row>
    <row r="135" spans="1:12" ht="18" customHeight="1" outlineLevel="1">
      <c r="A135" s="226" t="s">
        <v>79</v>
      </c>
      <c r="B135" s="226"/>
      <c r="C135" s="226"/>
      <c r="D135" s="226"/>
      <c r="E135" s="226"/>
      <c r="F135" s="226"/>
      <c r="G135" s="226"/>
    </row>
  </sheetData>
  <mergeCells count="22">
    <mergeCell ref="A1:XFD1"/>
    <mergeCell ref="A2:XFD2"/>
    <mergeCell ref="A3:XFD3"/>
    <mergeCell ref="A7:XFD7"/>
    <mergeCell ref="A25:XFD25"/>
    <mergeCell ref="A31:XFD31"/>
    <mergeCell ref="A42:XFD42"/>
    <mergeCell ref="A48:XFD48"/>
    <mergeCell ref="A59:XFD59"/>
    <mergeCell ref="A63:XFD63"/>
    <mergeCell ref="A84:XFD84"/>
    <mergeCell ref="A103:XFD103"/>
    <mergeCell ref="A99:XFD99"/>
    <mergeCell ref="B134:D134"/>
    <mergeCell ref="E134:G134"/>
    <mergeCell ref="A118:XFD118"/>
    <mergeCell ref="A131:XFD131"/>
    <mergeCell ref="B132:D132"/>
    <mergeCell ref="E132:G132"/>
    <mergeCell ref="B133:D133"/>
    <mergeCell ref="E133:G133"/>
    <mergeCell ref="A135:G135"/>
  </mergeCells>
  <conditionalFormatting sqref="A42">
    <cfRule type="cellIs" dxfId="13" priority="5" operator="lessThan">
      <formula>0</formula>
    </cfRule>
  </conditionalFormatting>
  <conditionalFormatting sqref="C4">
    <cfRule type="cellIs" dxfId="12" priority="6" operator="lessThan">
      <formula>0</formula>
    </cfRule>
  </conditionalFormatting>
  <conditionalFormatting sqref="A99 C26:E26">
    <cfRule type="cellIs" dxfId="11" priority="7" operator="lessThan">
      <formula>0</formula>
    </cfRule>
  </conditionalFormatting>
  <conditionalFormatting sqref="A25">
    <cfRule type="cellIs" dxfId="10" priority="8" operator="lessThan">
      <formula>0</formula>
    </cfRule>
  </conditionalFormatting>
  <conditionalFormatting sqref="A3 D4:L4 C43:D43 C82:D82">
    <cfRule type="cellIs" dxfId="9" priority="9" operator="lessThan">
      <formula>0</formula>
    </cfRule>
  </conditionalFormatting>
  <conditionalFormatting sqref="A59">
    <cfRule type="cellIs" dxfId="8" priority="10" operator="lessThan">
      <formula>0</formula>
    </cfRule>
  </conditionalFormatting>
  <conditionalFormatting sqref="D60">
    <cfRule type="cellIs" dxfId="7" priority="11" operator="lessThan">
      <formula>0</formula>
    </cfRule>
  </conditionalFormatting>
  <conditionalFormatting sqref="C60">
    <cfRule type="cellIs" dxfId="6" priority="12" operator="lessThan">
      <formula>0</formula>
    </cfRule>
  </conditionalFormatting>
  <conditionalFormatting sqref="E60:L60">
    <cfRule type="cellIs" dxfId="5" priority="13" operator="lessThan">
      <formula>0</formula>
    </cfRule>
  </conditionalFormatting>
  <conditionalFormatting sqref="C100:E100 C116:E116">
    <cfRule type="cellIs" dxfId="4" priority="14" operator="lessThan">
      <formula>0</formula>
    </cfRule>
  </conditionalFormatting>
  <conditionalFormatting sqref="A131">
    <cfRule type="cellIs" dxfId="3" priority="15" operator="lessThan">
      <formula>0</formula>
    </cfRule>
  </conditionalFormatting>
  <pageMargins left="0.7" right="0.7" top="0.75" bottom="0.75" header="0.51180555555555496" footer="0.51180555555555496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NPFs under management</vt:lpstr>
      <vt:lpstr>NPFs under administration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gavrylyuk</cp:lastModifiedBy>
  <cp:revision>3</cp:revision>
  <dcterms:created xsi:type="dcterms:W3CDTF">1996-10-08T23:32:33Z</dcterms:created>
  <dcterms:modified xsi:type="dcterms:W3CDTF">2021-07-09T18:36:49Z</dcterms:modified>
  <dc:language>uk-UA</dc:language>
</cp:coreProperties>
</file>