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1_UAIB\ГЛЕБ_ОРИГИНАЛЫ\"/>
    </mc:Choice>
  </mc:AlternateContent>
  <bookViews>
    <workbookView xWindow="75" yWindow="75" windowWidth="10650" windowHeight="11760" tabRatio="906" firstSheet="4" activeTab="12"/>
  </bookViews>
  <sheets>
    <sheet name="IDX+ROR" sheetId="1" r:id="rId1"/>
    <sheet name="O_NAV" sheetId="12" r:id="rId2"/>
    <sheet name="O_ROR" sheetId="21" r:id="rId3"/>
    <sheet name="O_dynamics NAV" sheetId="14" r:id="rId4"/>
    <sheet name="O_diagram(ROR)" sheetId="25" r:id="rId5"/>
    <sheet name="I_NAV" sheetId="22" r:id="rId6"/>
    <sheet name="І_ROR" sheetId="16" r:id="rId7"/>
    <sheet name="І_dynamics NAV" sheetId="17" r:id="rId8"/>
    <sheet name="І_diagram(ROR)" sheetId="7" r:id="rId9"/>
    <sheet name="C_NAV" sheetId="23" r:id="rId10"/>
    <sheet name="C_ROR" sheetId="24" r:id="rId11"/>
    <sheet name="C_dynamics NAV" sheetId="20" r:id="rId12"/>
    <sheet name="C_diagram(ROR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12" hidden="1">'C_diagram(ROR)'!$A$1:$B$1</definedName>
    <definedName name="_xlnm._FilterDatabase" localSheetId="11" hidden="1">'C_dynamics NAV'!$B$36:$E$36</definedName>
    <definedName name="_xlnm._FilterDatabase" localSheetId="9" hidden="1">C_NAV!$A$2:$J$2</definedName>
    <definedName name="_xlnm._FilterDatabase" localSheetId="5" hidden="1">I_NAV!$A$2:$J$2</definedName>
    <definedName name="_xlnm._FilterDatabase" localSheetId="0" hidden="1">'IDX+ROR'!$A$27:$C$27</definedName>
    <definedName name="_xlnm._FilterDatabase" localSheetId="4" hidden="1">'O_diagram(ROR)'!$A$1:$B$1</definedName>
    <definedName name="_xlnm._FilterDatabase" localSheetId="3" hidden="1">'O_dynamics NAV'!$B$3:$G$17</definedName>
    <definedName name="_xlnm._FilterDatabase" localSheetId="1" hidden="1">O_NAV!#REF!</definedName>
    <definedName name="_xlnm._FilterDatabase" localSheetId="8" hidden="1">'І_diagram(ROR)'!$A$1:$B$1</definedName>
    <definedName name="_xlnm._FilterDatabase" localSheetId="7" hidden="1">'І_dynamics NAV'!$B$33:$E$33</definedName>
    <definedName name="_xlnm._FilterDatabase" localSheetId="6" hidden="1">І_ROR!$B$3:$I$3</definedName>
    <definedName name="cevv">#REF!</definedName>
    <definedName name="_xlnm.Print_Area" localSheetId="1">O_NAV!#REF!</definedName>
  </definedNames>
  <calcPr calcId="152511"/>
</workbook>
</file>

<file path=xl/calcChain.xml><?xml version="1.0" encoding="utf-8"?>
<calcChain xmlns="http://schemas.openxmlformats.org/spreadsheetml/2006/main">
  <c r="E39" i="20" l="1"/>
  <c r="D39" i="20"/>
  <c r="C39" i="20"/>
  <c r="B39" i="20"/>
  <c r="B38" i="20"/>
  <c r="D38" i="20"/>
  <c r="C38" i="20"/>
  <c r="E36" i="17"/>
  <c r="E35" i="17"/>
  <c r="D36" i="17"/>
  <c r="D35" i="17"/>
  <c r="C36" i="17"/>
  <c r="C35" i="17"/>
  <c r="B36" i="17"/>
  <c r="B35" i="17"/>
  <c r="E61" i="14"/>
  <c r="E62" i="14"/>
  <c r="E63" i="14"/>
  <c r="E64" i="14"/>
  <c r="D61" i="14"/>
  <c r="D62" i="14"/>
  <c r="D63" i="14"/>
  <c r="D64" i="14"/>
  <c r="C61" i="14"/>
  <c r="C62" i="14"/>
  <c r="C63" i="14"/>
  <c r="C64" i="14"/>
  <c r="B61" i="14"/>
  <c r="B62" i="14"/>
  <c r="B63" i="14"/>
  <c r="B64" i="14"/>
  <c r="E65" i="14"/>
  <c r="D65" i="14"/>
  <c r="C65" i="14"/>
  <c r="B65" i="14"/>
  <c r="K7" i="24"/>
  <c r="K7" i="16"/>
  <c r="K18" i="21"/>
  <c r="E38" i="20"/>
  <c r="C17" i="12"/>
  <c r="C21" i="12" s="1"/>
  <c r="D21" i="12" s="1"/>
  <c r="C24" i="12"/>
  <c r="C25" i="12"/>
  <c r="D25" i="12" s="1"/>
  <c r="C26" i="12"/>
  <c r="C27" i="12"/>
  <c r="D27" i="12" s="1"/>
  <c r="C28" i="12"/>
  <c r="C29" i="12"/>
  <c r="D29" i="12" s="1"/>
  <c r="C30" i="12"/>
  <c r="C31" i="12"/>
  <c r="D31" i="12" s="1"/>
  <c r="B24" i="12"/>
  <c r="B25" i="12"/>
  <c r="B26" i="12"/>
  <c r="B27" i="12"/>
  <c r="B28" i="12"/>
  <c r="B29" i="12"/>
  <c r="B30" i="12"/>
  <c r="B31" i="12"/>
  <c r="I7" i="16"/>
  <c r="H7" i="16"/>
  <c r="G7" i="16"/>
  <c r="F7" i="16"/>
  <c r="E7" i="16"/>
  <c r="C23" i="12"/>
  <c r="B23" i="12"/>
  <c r="C22" i="12"/>
  <c r="B22" i="12"/>
  <c r="E37" i="20"/>
  <c r="D37" i="20"/>
  <c r="C37" i="20"/>
  <c r="B37" i="20"/>
  <c r="I7" i="24"/>
  <c r="H7" i="24"/>
  <c r="G7" i="24"/>
  <c r="F7" i="24"/>
  <c r="E7" i="24"/>
  <c r="E34" i="17"/>
  <c r="D34" i="17"/>
  <c r="C34" i="17"/>
  <c r="B34" i="17"/>
  <c r="E6" i="22"/>
  <c r="E60" i="14"/>
  <c r="E59" i="14"/>
  <c r="E58" i="14"/>
  <c r="E57" i="14"/>
  <c r="E56" i="14"/>
  <c r="E66" i="14" s="1"/>
  <c r="D60" i="14"/>
  <c r="D59" i="14"/>
  <c r="D58" i="14"/>
  <c r="D57" i="14"/>
  <c r="D56" i="14"/>
  <c r="C60" i="14"/>
  <c r="C59" i="14"/>
  <c r="C58" i="14"/>
  <c r="C57" i="14"/>
  <c r="C56" i="14"/>
  <c r="B60" i="14"/>
  <c r="B59" i="14"/>
  <c r="B58" i="14"/>
  <c r="B57" i="14"/>
  <c r="B56" i="14"/>
  <c r="I18" i="21"/>
  <c r="H18" i="21"/>
  <c r="G18" i="21"/>
  <c r="F18" i="21"/>
  <c r="E18" i="21"/>
  <c r="C66" i="14"/>
  <c r="C67" i="14" s="1"/>
  <c r="D22" i="12"/>
  <c r="F6" i="23"/>
  <c r="E6" i="23"/>
  <c r="F6" i="22"/>
  <c r="D17" i="12"/>
  <c r="D30" i="12" l="1"/>
  <c r="D28" i="12"/>
  <c r="D26" i="12"/>
  <c r="D24" i="12"/>
  <c r="D23" i="12"/>
  <c r="E67" i="14"/>
</calcChain>
</file>

<file path=xl/sharedStrings.xml><?xml version="1.0" encoding="utf-8"?>
<sst xmlns="http://schemas.openxmlformats.org/spreadsheetml/2006/main" count="341" uniqueCount="134">
  <si>
    <t>http://www.task.ua/</t>
  </si>
  <si>
    <t>http://univer.ua/</t>
  </si>
  <si>
    <t>http://otpcapital.com.ua/</t>
  </si>
  <si>
    <t>х</t>
  </si>
  <si>
    <t>http://www.altus.ua/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</si>
  <si>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</si>
  <si>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</si>
  <si>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</si>
  <si>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</si>
  <si>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</si>
  <si>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</si>
  <si>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http://ozoncap.com/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</si>
  <si>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</si>
  <si>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</si>
  <si>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</si>
  <si>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</si>
  <si>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</si>
  <si>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</si>
  <si>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</si>
  <si>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September</t>
  </si>
  <si>
    <t>October</t>
  </si>
  <si>
    <t>YTD 2021</t>
  </si>
  <si>
    <t>Index</t>
  </si>
  <si>
    <t>Monthly change</t>
  </si>
  <si>
    <t>YTD change</t>
  </si>
  <si>
    <t>NIKKEI 225 (Japan)</t>
  </si>
  <si>
    <t>SHANGHAI SE COMPOSITE (China)</t>
  </si>
  <si>
    <t>ММВБ (MICEX) (Russia)</t>
  </si>
  <si>
    <t>FTSE 100  (UK)</t>
  </si>
  <si>
    <t>DAX (Germany)</t>
  </si>
  <si>
    <t>HANG SENG (Hong Kong)</t>
  </si>
  <si>
    <t>WIG20 (Poland)</t>
  </si>
  <si>
    <t>CAC 40 (France)</t>
  </si>
  <si>
    <t>DJI (USA)</t>
  </si>
  <si>
    <t>S&amp;P 500 (USA)</t>
  </si>
  <si>
    <t>РТС (RTSI) (Russia)</t>
  </si>
  <si>
    <t>Open-Ended Funds. Ranking by NAV</t>
  </si>
  <si>
    <t>No.</t>
  </si>
  <si>
    <t>Fund*</t>
  </si>
  <si>
    <t>NAV, UAH</t>
  </si>
  <si>
    <t>Number of IC in circulation</t>
  </si>
  <si>
    <t>NAV per one IC, UAH</t>
  </si>
  <si>
    <t>IC nominal, UAH</t>
  </si>
  <si>
    <t>AMC</t>
  </si>
  <si>
    <t>AMC official site</t>
  </si>
  <si>
    <t>(*) All funds are diversified unit funds.</t>
  </si>
  <si>
    <t>OTP Fond Aktsii</t>
  </si>
  <si>
    <t>UNIVER.UA/Iaroslav Mudryi: Fond Aktsii</t>
  </si>
  <si>
    <t>КІNTO-Ekviti</t>
  </si>
  <si>
    <t>Altus – Depozyt</t>
  </si>
  <si>
    <t>Sofiivskyi</t>
  </si>
  <si>
    <t>KINTO-Kaznacheiskyi</t>
  </si>
  <si>
    <t>Altus – Zbalansovanyi</t>
  </si>
  <si>
    <t>VSI</t>
  </si>
  <si>
    <t>UNIVER.UA/Volodymyr Velykyi: Fond Zbalansovanyi</t>
  </si>
  <si>
    <t>UNIVER.UA/Taras Shevchenko: Fond Zaoshchadzhen</t>
  </si>
  <si>
    <t>Argentum</t>
  </si>
  <si>
    <t>ТАSK Resurs</t>
  </si>
  <si>
    <t>Nadbannia</t>
  </si>
  <si>
    <t>Total</t>
  </si>
  <si>
    <t>ОТP Klasychnyi</t>
  </si>
  <si>
    <t>LLC AMC "OTP Kapital"</t>
  </si>
  <si>
    <t>LLC AMC “Univer Menedzhment”</t>
  </si>
  <si>
    <t>PrJSC “KINTO”</t>
  </si>
  <si>
    <t>LLC AMC "Altus Assets Activitis"</t>
  </si>
  <si>
    <t>LLC AMC "Iveks Essets Menedzhment "</t>
  </si>
  <si>
    <t>LLC AMC "Altus Essets Activitis"</t>
  </si>
  <si>
    <t>LLC AMC "Vsesvit"</t>
  </si>
  <si>
    <t>LLC AMC "OZON"</t>
  </si>
  <si>
    <t>LLC AMC "TASK-Invest"</t>
  </si>
  <si>
    <t>LLC AMC “ART-KAPITAL Menedzhment”</t>
  </si>
  <si>
    <t>Others</t>
  </si>
  <si>
    <t>Rates of Return of Open-Ended CII. Ranking by Date of Reaching Compliance with Standards</t>
  </si>
  <si>
    <t>Rates of Return on Investment Certificates</t>
  </si>
  <si>
    <t>Fund</t>
  </si>
  <si>
    <t>Registration date</t>
  </si>
  <si>
    <t>Date of reaching compliance with standards</t>
  </si>
  <si>
    <t xml:space="preserve">1 month </t>
  </si>
  <si>
    <t xml:space="preserve">3 months </t>
  </si>
  <si>
    <t xml:space="preserve">6 months </t>
  </si>
  <si>
    <t>1 year</t>
  </si>
  <si>
    <t>YTD</t>
  </si>
  <si>
    <t>Since fund's inception</t>
  </si>
  <si>
    <t>Since fund's inception, % per annum (average)*</t>
  </si>
  <si>
    <t>*The indicator "since the fund's inception, % per annum (average)" is calculated based on compound interest formula</t>
  </si>
  <si>
    <t>Average</t>
  </si>
  <si>
    <t>Open-Ended Funds Dynamics. Ranking by Net Inflow</t>
  </si>
  <si>
    <t>No</t>
  </si>
  <si>
    <t>Net Asset Value</t>
  </si>
  <si>
    <t>Number of Investment Certificates in Circulation</t>
  </si>
  <si>
    <t>Change, UAH, k</t>
  </si>
  <si>
    <t>Change, %</t>
  </si>
  <si>
    <t>Change</t>
  </si>
  <si>
    <t>Net inflow/ outflow of capital during month, UAH, k</t>
  </si>
  <si>
    <t>KINTO-Kaznacheisky</t>
  </si>
  <si>
    <t>NAV change, UAH, k</t>
  </si>
  <si>
    <t>NAV change, %</t>
  </si>
  <si>
    <t>Net inflow/ outflow of capital, UAH, k</t>
  </si>
  <si>
    <t>1 month*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</si>
  <si>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</si>
  <si>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</si>
  <si>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</si>
  <si>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</si>
  <si>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</si>
  <si>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</si>
  <si>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</si>
  <si>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</si>
  <si>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Platynum</t>
  </si>
  <si>
    <t>Aurum</t>
  </si>
  <si>
    <t>ТАSК Ukrainskyi Kapital</t>
  </si>
  <si>
    <t>LLC AMC "ОZON"</t>
  </si>
  <si>
    <t>unit</t>
  </si>
  <si>
    <t>diversified.</t>
  </si>
  <si>
    <t>specialized</t>
  </si>
  <si>
    <t>Rates of Return of Interval CII. Ranking by Date of Reaching Compliance with Standards</t>
  </si>
  <si>
    <t xml:space="preserve">*The indicator "since the fund's inception, % per annum (average)" is calculated based on compound interest formula.         </t>
  </si>
  <si>
    <t>no data</t>
  </si>
  <si>
    <t>Interval Funds' Dynamics. Ranking by Net Inflow</t>
  </si>
  <si>
    <t>Closed-End Funds. Ranking by NAV</t>
  </si>
  <si>
    <t>Number of securities in circulation</t>
  </si>
  <si>
    <t>NAV per one security, UAH</t>
  </si>
  <si>
    <t>Security nominal, UAH</t>
  </si>
  <si>
    <t>Іndeks Ukrainskoi Birzhi</t>
  </si>
  <si>
    <t>non-diversified</t>
  </si>
  <si>
    <t>KINTO-Gold</t>
  </si>
  <si>
    <t>special bank metals</t>
  </si>
  <si>
    <t>ТАSК Universal</t>
  </si>
  <si>
    <t>Rates of Return of Closed-End CII. Ranking by Date of Reaching Compliance with Standards</t>
  </si>
  <si>
    <t>Closed-End Funds' Dynamics /Ranking by Net Inflows</t>
  </si>
  <si>
    <t>Number of Securities in Circulation</t>
  </si>
  <si>
    <t>TASK Universal</t>
  </si>
  <si>
    <t>1month*</t>
  </si>
  <si>
    <t>Indeks Ukrainskoi Birzhi</t>
  </si>
  <si>
    <t>КІNТО-Gold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</si>
</sst>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грн.&quot;;\-#,##0.00&quot; грн.&quot;"/>
  </numFmts>
  <fonts count="25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8"/>
      <name val="Arial"/>
      <family val="2"/>
      <charset val="204"/>
    </font>
    <font>
      <b/>
      <sz val="18"/>
      <name val="Arial Cyr"/>
      <charset val="204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 style="dotted">
        <color indexed="55"/>
      </left>
      <right/>
      <top/>
      <bottom style="dotted">
        <color indexed="55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indexed="23"/>
      </left>
      <right/>
      <top style="thin">
        <color indexed="8"/>
      </top>
      <bottom style="thin">
        <color indexed="8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rgb="FF006666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  <border>
      <left/>
      <right/>
      <top/>
      <bottom style="thin">
        <color indexed="8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203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0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1" xfId="4" applyFont="1" applyFill="1" applyBorder="1" applyAlignment="1">
      <alignment vertical="center" wrapText="1"/>
    </xf>
    <xf numFmtId="10" fontId="14" fillId="0" borderId="22" xfId="5" applyNumberFormat="1" applyFont="1" applyFill="1" applyBorder="1" applyAlignment="1">
      <alignment horizontal="center"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/>
    </xf>
    <xf numFmtId="4" fontId="9" fillId="0" borderId="24" xfId="0" applyNumberFormat="1" applyFont="1" applyFill="1" applyBorder="1" applyAlignment="1">
      <alignment horizontal="right" vertical="center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0" xfId="1" applyFont="1" applyFill="1" applyBorder="1" applyAlignment="1" applyProtection="1">
      <alignment vertical="center" wrapText="1"/>
    </xf>
    <xf numFmtId="0" fontId="14" fillId="0" borderId="25" xfId="4" applyFont="1" applyFill="1" applyBorder="1" applyAlignment="1">
      <alignment vertical="center" wrapText="1"/>
    </xf>
    <xf numFmtId="10" fontId="14" fillId="0" borderId="26" xfId="5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/>
    </xf>
    <xf numFmtId="0" fontId="10" fillId="0" borderId="28" xfId="0" applyFont="1" applyFill="1" applyBorder="1" applyAlignment="1">
      <alignment horizontal="center" vertical="center" wrapText="1" shrinkToFit="1"/>
    </xf>
    <xf numFmtId="4" fontId="10" fillId="0" borderId="29" xfId="0" applyNumberFormat="1" applyFont="1" applyFill="1" applyBorder="1" applyAlignment="1">
      <alignment horizontal="right" vertical="center" indent="1"/>
    </xf>
    <xf numFmtId="3" fontId="10" fillId="0" borderId="30" xfId="0" applyNumberFormat="1" applyFont="1" applyFill="1" applyBorder="1" applyAlignment="1">
      <alignment horizontal="right" vertical="center" indent="1"/>
    </xf>
    <xf numFmtId="4" fontId="10" fillId="0" borderId="31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9" fillId="0" borderId="32" xfId="0" applyFont="1" applyBorder="1" applyAlignment="1">
      <alignment vertical="center"/>
    </xf>
    <xf numFmtId="14" fontId="9" fillId="0" borderId="32" xfId="0" applyNumberFormat="1" applyFont="1" applyBorder="1" applyAlignment="1">
      <alignment horizontal="center" vertical="center"/>
    </xf>
    <xf numFmtId="14" fontId="9" fillId="0" borderId="33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4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0" fillId="0" borderId="16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4" fontId="10" fillId="0" borderId="30" xfId="0" applyNumberFormat="1" applyFont="1" applyFill="1" applyBorder="1" applyAlignment="1">
      <alignment horizontal="right" vertical="center" indent="1"/>
    </xf>
    <xf numFmtId="0" fontId="9" fillId="0" borderId="35" xfId="0" applyFont="1" applyFill="1" applyBorder="1" applyAlignment="1">
      <alignment vertical="center"/>
    </xf>
    <xf numFmtId="4" fontId="10" fillId="0" borderId="2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10" fontId="9" fillId="0" borderId="36" xfId="0" applyNumberFormat="1" applyFont="1" applyBorder="1" applyAlignment="1">
      <alignment horizontal="right" vertical="center" indent="1"/>
    </xf>
    <xf numFmtId="10" fontId="9" fillId="0" borderId="20" xfId="0" applyNumberFormat="1" applyFont="1" applyBorder="1" applyAlignment="1">
      <alignment horizontal="right" vertical="center" indent="1"/>
    </xf>
    <xf numFmtId="0" fontId="9" fillId="0" borderId="37" xfId="0" applyFont="1" applyFill="1" applyBorder="1" applyAlignment="1">
      <alignment horizontal="left" vertical="center" wrapText="1" shrinkToFit="1"/>
    </xf>
    <xf numFmtId="0" fontId="9" fillId="0" borderId="38" xfId="0" applyFont="1" applyFill="1" applyBorder="1" applyAlignment="1">
      <alignment horizontal="left" vertical="center" wrapText="1" shrinkToFit="1"/>
    </xf>
    <xf numFmtId="4" fontId="9" fillId="0" borderId="39" xfId="0" applyNumberFormat="1" applyFont="1" applyFill="1" applyBorder="1" applyAlignment="1">
      <alignment horizontal="right" vertical="center" indent="1"/>
    </xf>
    <xf numFmtId="10" fontId="9" fillId="0" borderId="39" xfId="9" applyNumberFormat="1" applyFont="1" applyFill="1" applyBorder="1" applyAlignment="1">
      <alignment horizontal="right" vertical="center" indent="1"/>
    </xf>
    <xf numFmtId="4" fontId="9" fillId="0" borderId="4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4" fontId="9" fillId="0" borderId="41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2" xfId="0" applyFont="1" applyFill="1" applyBorder="1" applyAlignment="1">
      <alignment horizontal="left" vertical="center" wrapText="1" shrinkToFit="1"/>
    </xf>
    <xf numFmtId="4" fontId="9" fillId="0" borderId="43" xfId="0" applyNumberFormat="1" applyFont="1" applyFill="1" applyBorder="1" applyAlignment="1">
      <alignment horizontal="right" vertical="center" indent="1"/>
    </xf>
    <xf numFmtId="10" fontId="9" fillId="0" borderId="43" xfId="9" applyNumberFormat="1" applyFont="1" applyFill="1" applyBorder="1" applyAlignment="1">
      <alignment horizontal="right" vertical="center" indent="1"/>
    </xf>
    <xf numFmtId="0" fontId="19" fillId="0" borderId="10" xfId="0" applyFont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0" xfId="5" applyNumberFormat="1" applyFont="1" applyFill="1" applyBorder="1" applyAlignment="1">
      <alignment horizontal="right" vertical="center" indent="1"/>
    </xf>
    <xf numFmtId="10" fontId="14" fillId="0" borderId="23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5" xfId="5" applyNumberFormat="1" applyFont="1" applyFill="1" applyBorder="1" applyAlignment="1">
      <alignment horizontal="right" vertical="center" indent="1"/>
    </xf>
    <xf numFmtId="10" fontId="19" fillId="0" borderId="45" xfId="0" applyNumberFormat="1" applyFont="1" applyBorder="1" applyAlignment="1">
      <alignment horizontal="right" vertical="center" indent="1"/>
    </xf>
    <xf numFmtId="10" fontId="14" fillId="0" borderId="31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4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left" vertical="center" wrapText="1" shrinkToFit="1"/>
    </xf>
    <xf numFmtId="4" fontId="9" fillId="0" borderId="47" xfId="0" applyNumberFormat="1" applyFont="1" applyFill="1" applyBorder="1" applyAlignment="1">
      <alignment horizontal="right" vertical="center" indent="1"/>
    </xf>
    <xf numFmtId="10" fontId="14" fillId="0" borderId="47" xfId="5" applyNumberFormat="1" applyFont="1" applyFill="1" applyBorder="1" applyAlignment="1">
      <alignment horizontal="right" vertical="center" wrapText="1" indent="1"/>
    </xf>
    <xf numFmtId="4" fontId="9" fillId="0" borderId="48" xfId="0" applyNumberFormat="1" applyFont="1" applyFill="1" applyBorder="1" applyAlignment="1">
      <alignment horizontal="right" vertical="center" indent="1"/>
    </xf>
    <xf numFmtId="4" fontId="9" fillId="0" borderId="18" xfId="0" applyNumberFormat="1" applyFont="1" applyFill="1" applyBorder="1" applyAlignment="1">
      <alignment horizontal="right" vertical="center" indent="1"/>
    </xf>
    <xf numFmtId="10" fontId="12" fillId="0" borderId="36" xfId="0" applyNumberFormat="1" applyFont="1" applyBorder="1" applyAlignment="1">
      <alignment horizontal="right" vertical="center" indent="1"/>
    </xf>
    <xf numFmtId="10" fontId="12" fillId="0" borderId="20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vertical="center" wrapText="1"/>
    </xf>
    <xf numFmtId="0" fontId="9" fillId="0" borderId="35" xfId="0" applyFont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20" fillId="0" borderId="49" xfId="4" applyFont="1" applyFill="1" applyBorder="1" applyAlignment="1">
      <alignment vertical="center" wrapText="1"/>
    </xf>
    <xf numFmtId="10" fontId="20" fillId="0" borderId="49" xfId="5" applyNumberFormat="1" applyFont="1" applyFill="1" applyBorder="1" applyAlignment="1">
      <alignment horizontal="center" vertical="center" wrapText="1"/>
    </xf>
    <xf numFmtId="10" fontId="20" fillId="0" borderId="49" xfId="5" applyNumberFormat="1" applyFont="1" applyFill="1" applyBorder="1" applyAlignment="1">
      <alignment horizontal="right" vertical="center" wrapText="1" indent="1"/>
    </xf>
    <xf numFmtId="0" fontId="9" fillId="0" borderId="50" xfId="0" applyFont="1" applyFill="1" applyBorder="1" applyAlignment="1">
      <alignment horizontal="center" vertical="center"/>
    </xf>
    <xf numFmtId="10" fontId="14" fillId="0" borderId="41" xfId="5" applyNumberFormat="1" applyFont="1" applyFill="1" applyBorder="1" applyAlignment="1">
      <alignment horizontal="right" vertical="center" indent="1"/>
    </xf>
    <xf numFmtId="10" fontId="12" fillId="0" borderId="51" xfId="0" applyNumberFormat="1" applyFont="1" applyBorder="1" applyAlignment="1">
      <alignment horizontal="right" vertical="center" indent="1"/>
    </xf>
    <xf numFmtId="10" fontId="9" fillId="0" borderId="51" xfId="0" applyNumberFormat="1" applyFont="1" applyBorder="1" applyAlignment="1">
      <alignment horizontal="right" vertical="center" indent="1"/>
    </xf>
    <xf numFmtId="4" fontId="9" fillId="0" borderId="41" xfId="0" applyNumberFormat="1" applyFont="1" applyFill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20" fillId="0" borderId="24" xfId="6" applyFont="1" applyFill="1" applyBorder="1" applyAlignment="1">
      <alignment horizontal="center" vertical="center" wrapText="1"/>
    </xf>
    <xf numFmtId="0" fontId="20" fillId="0" borderId="52" xfId="6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0" borderId="3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54" xfId="0" applyBorder="1" applyAlignment="1"/>
    <xf numFmtId="0" fontId="8" fillId="0" borderId="6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vertical="center" wrapText="1"/>
    </xf>
    <xf numFmtId="0" fontId="8" fillId="0" borderId="3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55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14" fillId="0" borderId="0" xfId="4" applyFont="1" applyBorder="1" applyAlignment="1">
      <alignment vertical="center" wrapText="1"/>
    </xf>
    <xf numFmtId="0" fontId="14" fillId="0" borderId="57" xfId="4" applyFont="1" applyFill="1" applyBorder="1" applyAlignment="1">
      <alignment vertical="center" wrapText="1"/>
    </xf>
    <xf numFmtId="0" fontId="14" fillId="0" borderId="58" xfId="4" applyFont="1" applyFill="1" applyBorder="1" applyAlignment="1">
      <alignment vertical="center" wrapText="1"/>
    </xf>
    <xf numFmtId="0" fontId="21" fillId="0" borderId="59" xfId="10" applyFont="1" applyBorder="1" applyAlignment="1">
      <alignment vertical="center" wrapText="1"/>
    </xf>
    <xf numFmtId="0" fontId="21" fillId="0" borderId="0" xfId="0" applyFont="1"/>
    <xf numFmtId="0" fontId="21" fillId="0" borderId="8" xfId="10" applyFont="1" applyBorder="1" applyAlignment="1">
      <alignment vertical="center" wrapText="1"/>
    </xf>
    <xf numFmtId="0" fontId="21" fillId="0" borderId="60" xfId="0" applyFont="1" applyBorder="1"/>
    <xf numFmtId="0" fontId="24" fillId="0" borderId="0" xfId="0" applyFont="1"/>
    <xf numFmtId="0" fontId="10" fillId="0" borderId="15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1" fillId="0" borderId="8" xfId="1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33" xfId="0" applyBorder="1"/>
    <xf numFmtId="0" fontId="10" fillId="0" borderId="61" xfId="0" applyFont="1" applyBorder="1" applyAlignment="1">
      <alignment horizontal="center" vertical="center" wrapText="1"/>
    </xf>
    <xf numFmtId="0" fontId="21" fillId="0" borderId="10" xfId="4" applyFont="1" applyFill="1" applyBorder="1" applyAlignment="1">
      <alignment horizontal="left" vertical="center" wrapText="1"/>
    </xf>
    <xf numFmtId="0" fontId="21" fillId="0" borderId="10" xfId="4" applyFont="1" applyBorder="1" applyAlignment="1">
      <alignment vertical="center" wrapText="1"/>
    </xf>
    <xf numFmtId="0" fontId="21" fillId="0" borderId="44" xfId="4" applyFont="1" applyBorder="1" applyAlignment="1">
      <alignment vertical="center" wrapText="1"/>
    </xf>
    <xf numFmtId="4" fontId="21" fillId="0" borderId="8" xfId="10" applyNumberFormat="1" applyFont="1" applyBorder="1" applyAlignment="1">
      <alignment horizontal="center" vertical="center" wrapText="1"/>
    </xf>
    <xf numFmtId="3" fontId="21" fillId="0" borderId="8" xfId="10" applyNumberFormat="1" applyFont="1" applyFill="1" applyBorder="1" applyAlignment="1">
      <alignment horizontal="center" vertical="center" wrapText="1"/>
    </xf>
    <xf numFmtId="3" fontId="21" fillId="0" borderId="8" xfId="10" applyNumberFormat="1" applyFont="1" applyBorder="1" applyAlignment="1">
      <alignment horizontal="center" vertical="center" wrapText="1"/>
    </xf>
    <xf numFmtId="0" fontId="10" fillId="0" borderId="62" xfId="0" applyFont="1" applyBorder="1" applyAlignment="1">
      <alignment vertical="center" wrapText="1"/>
    </xf>
    <xf numFmtId="0" fontId="10" fillId="0" borderId="62" xfId="0" applyFont="1" applyBorder="1" applyAlignment="1">
      <alignment horizontal="center" vertical="center" wrapText="1"/>
    </xf>
  </cellXfs>
  <cellStyles count="11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1 2" xfId="10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>
                <a:effectLst/>
              </a:rPr>
              <a:t>Dynamics of Ukrainian Equity Indexes and Rates of Return of Funds with Public Issue</a:t>
            </a:r>
            <a:endParaRPr lang="ru-RU" sz="1200">
              <a:effectLst/>
            </a:endParaRPr>
          </a:p>
        </c:rich>
      </c:tx>
      <c:layout>
        <c:manualLayout>
          <c:xMode val="edge"/>
          <c:yMode val="edge"/>
          <c:x val="0.25329794251660837"/>
          <c:y val="2.715212440978669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3333361155650006E-2"/>
          <c:y val="0.25070457018124198"/>
          <c:w val="0.95042814372007189"/>
          <c:h val="0.425352697723230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'IDX+ROR'!$B$2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1.0955036024226095E-3"/>
                  <c:y val="1.559291753791208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'IDX+ROR'!$A$3:$A$5</c:f>
              <c:strCache>
                <c:ptCount val="3"/>
                <c:pt idx="0">
                  <c:v>September</c:v>
                </c:pt>
                <c:pt idx="1">
                  <c:v>October</c:v>
                </c:pt>
                <c:pt idx="2">
                  <c:v>YTD 2021</c:v>
                </c:pt>
              </c:strCache>
            </c:strRef>
          </c:cat>
          <c:val>
            <c:numRef>
              <c:f>'IDX+ROR'!$B$3:$B$5</c:f>
              <c:numCache>
                <c:formatCode>0.00%</c:formatCode>
                <c:ptCount val="3"/>
                <c:pt idx="0">
                  <c:v>-3.8332349064484905E-4</c:v>
                </c:pt>
                <c:pt idx="1">
                  <c:v>0</c:v>
                </c:pt>
                <c:pt idx="2">
                  <c:v>5.3023091824424329E-2</c:v>
                </c:pt>
              </c:numCache>
            </c:numRef>
          </c:val>
        </c:ser>
        <c:ser>
          <c:idx val="1"/>
          <c:order val="1"/>
          <c:tx>
            <c:strRef>
              <c:f>'IDX+ROR'!$C$2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8.2059517427289785E-3"/>
                  <c:y val="1.44578988785907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'IDX+ROR'!$A$3:$A$5</c:f>
              <c:strCache>
                <c:ptCount val="3"/>
                <c:pt idx="0">
                  <c:v>September</c:v>
                </c:pt>
                <c:pt idx="1">
                  <c:v>October</c:v>
                </c:pt>
                <c:pt idx="2">
                  <c:v>YTD 2021</c:v>
                </c:pt>
              </c:strCache>
            </c:strRef>
          </c:cat>
          <c:val>
            <c:numRef>
              <c:f>'IDX+ROR'!$C$3:$C$5</c:f>
              <c:numCache>
                <c:formatCode>0.00%</c:formatCode>
                <c:ptCount val="3"/>
                <c:pt idx="0">
                  <c:v>-3.2484436301040698E-2</c:v>
                </c:pt>
                <c:pt idx="1">
                  <c:v>3.2854702533959834E-3</c:v>
                </c:pt>
                <c:pt idx="2">
                  <c:v>0.13682068914339429</c:v>
                </c:pt>
              </c:numCache>
            </c:numRef>
          </c:val>
        </c:ser>
        <c:ser>
          <c:idx val="2"/>
          <c:order val="2"/>
          <c:tx>
            <c:strRef>
              <c:f>'IDX+ROR'!$D$2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0703810048718343E-3"/>
                  <c:y val="-1.723301215236661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2505437417981167E-3"/>
                  <c:y val="-3.083507683453856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807391313440334E-3"/>
                  <c:y val="-1.418962618806379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'IDX+ROR'!$A$3:$A$5</c:f>
              <c:strCache>
                <c:ptCount val="3"/>
                <c:pt idx="0">
                  <c:v>September</c:v>
                </c:pt>
                <c:pt idx="1">
                  <c:v>October</c:v>
                </c:pt>
                <c:pt idx="2">
                  <c:v>YTD 2021</c:v>
                </c:pt>
              </c:strCache>
            </c:strRef>
          </c:cat>
          <c:val>
            <c:numRef>
              <c:f>'IDX+ROR'!$D$3:$D$5</c:f>
              <c:numCache>
                <c:formatCode>0.00%</c:formatCode>
                <c:ptCount val="3"/>
                <c:pt idx="0">
                  <c:v>-7.9978351126815811E-4</c:v>
                </c:pt>
                <c:pt idx="1">
                  <c:v>4.6021686951444197E-3</c:v>
                </c:pt>
                <c:pt idx="2">
                  <c:v>5.2302339952444953E-2</c:v>
                </c:pt>
              </c:numCache>
            </c:numRef>
          </c:val>
        </c:ser>
        <c:ser>
          <c:idx val="3"/>
          <c:order val="3"/>
          <c:tx>
            <c:strRef>
              <c:f>'IDX+ROR'!$E$2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9691816863277876E-3"/>
                  <c:y val="-4.9553222225252602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3993770758737876E-3"/>
                  <c:y val="3.61298895064110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'IDX+ROR'!$A$3:$A$5</c:f>
              <c:strCache>
                <c:ptCount val="3"/>
                <c:pt idx="0">
                  <c:v>September</c:v>
                </c:pt>
                <c:pt idx="1">
                  <c:v>October</c:v>
                </c:pt>
                <c:pt idx="2">
                  <c:v>YTD 2021</c:v>
                </c:pt>
              </c:strCache>
            </c:strRef>
          </c:cat>
          <c:val>
            <c:numRef>
              <c:f>'IDX+ROR'!$E$3:$E$5</c:f>
              <c:numCache>
                <c:formatCode>0.00%</c:formatCode>
                <c:ptCount val="3"/>
                <c:pt idx="0">
                  <c:v>-6.2840589900014692E-3</c:v>
                </c:pt>
                <c:pt idx="1">
                  <c:v>-1.2627995900861425E-2</c:v>
                </c:pt>
                <c:pt idx="2">
                  <c:v>-2.2915975575665975E-2</c:v>
                </c:pt>
              </c:numCache>
            </c:numRef>
          </c:val>
        </c:ser>
        <c:ser>
          <c:idx val="4"/>
          <c:order val="4"/>
          <c:tx>
            <c:strRef>
              <c:f>'IDX+ROR'!$F$2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'IDX+ROR'!$A$3:$A$5</c:f>
              <c:strCache>
                <c:ptCount val="3"/>
                <c:pt idx="0">
                  <c:v>September</c:v>
                </c:pt>
                <c:pt idx="1">
                  <c:v>October</c:v>
                </c:pt>
                <c:pt idx="2">
                  <c:v>YTD 2021</c:v>
                </c:pt>
              </c:strCache>
            </c:strRef>
          </c:cat>
          <c:val>
            <c:numRef>
              <c:f>'IDX+ROR'!$F$3:$F$5</c:f>
              <c:numCache>
                <c:formatCode>0.00%</c:formatCode>
                <c:ptCount val="3"/>
                <c:pt idx="0">
                  <c:v>-2.232260633196792E-2</c:v>
                </c:pt>
                <c:pt idx="1">
                  <c:v>-7.1352788699201959E-3</c:v>
                </c:pt>
                <c:pt idx="2">
                  <c:v>8.6619250871823317E-3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405113376"/>
        <c:axId val="405111808"/>
      </c:barChart>
      <c:catAx>
        <c:axId val="405113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05111808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405111808"/>
        <c:scaling>
          <c:orientation val="minMax"/>
          <c:max val="0.15"/>
          <c:min val="-0.04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05113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1453067786014114E-2"/>
          <c:y val="0.89295897469049113"/>
          <c:w val="0.64273557920637958"/>
          <c:h val="6.1971916224576672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>
                <a:effectLst/>
              </a:rPr>
              <a:t>Dynamics of Ukrainian and Global Equity Indexes  </a:t>
            </a:r>
            <a:br>
              <a:rPr lang="en-US" sz="1200" b="1" i="1" baseline="0">
                <a:effectLst/>
              </a:rPr>
            </a:br>
            <a:r>
              <a:rPr lang="en-US" sz="1200" b="1" i="1" baseline="0">
                <a:effectLst/>
              </a:rPr>
              <a:t>for the Month</a:t>
            </a:r>
            <a:endParaRPr lang="ru-RU" sz="1200">
              <a:effectLst/>
            </a:endParaRPr>
          </a:p>
        </c:rich>
      </c:tx>
      <c:layout>
        <c:manualLayout>
          <c:xMode val="edge"/>
          <c:yMode val="edge"/>
          <c:x val="0.1702127659574468"/>
          <c:y val="1.17371161080456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2716857610474634"/>
          <c:y val="0.15727735584781177"/>
          <c:w val="0.53846153846153844"/>
          <c:h val="0.638499116277683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'IDX+ROR'!$B$27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'IDX+ROR'!$A$28:$A$40</c:f>
              <c:strCache>
                <c:ptCount val="13"/>
                <c:pt idx="0">
                  <c:v>NIKKEI 225 (Japan)</c:v>
                </c:pt>
                <c:pt idx="1">
                  <c:v>SHANGHAI SE COMPOSITE (China)</c:v>
                </c:pt>
                <c:pt idx="2">
                  <c:v>PFTS Index</c:v>
                </c:pt>
                <c:pt idx="3">
                  <c:v>UX Index</c:v>
                </c:pt>
                <c:pt idx="4">
                  <c:v>ММВБ (MICEX) (Russia)</c:v>
                </c:pt>
                <c:pt idx="5">
                  <c:v>FTSE 100  (UK)</c:v>
                </c:pt>
                <c:pt idx="6">
                  <c:v>DAX (Germany)</c:v>
                </c:pt>
                <c:pt idx="7">
                  <c:v>HANG SENG (Hong Kong)</c:v>
                </c:pt>
                <c:pt idx="8">
                  <c:v>WIG20 (Poland)</c:v>
                </c:pt>
                <c:pt idx="9">
                  <c:v>CAC 40 (France)</c:v>
                </c:pt>
                <c:pt idx="10">
                  <c:v>DJI (USA)</c:v>
                </c:pt>
                <c:pt idx="11">
                  <c:v>S&amp;P 500 (USA)</c:v>
                </c:pt>
                <c:pt idx="12">
                  <c:v>РТС (RTSI) (Russia)</c:v>
                </c:pt>
              </c:strCache>
            </c:strRef>
          </c:cat>
          <c:val>
            <c:numRef>
              <c:f>'IDX+ROR'!$B$28:$B$40</c:f>
              <c:numCache>
                <c:formatCode>0.00%</c:formatCode>
                <c:ptCount val="13"/>
                <c:pt idx="0">
                  <c:v>-1.9012544198045322E-2</c:v>
                </c:pt>
                <c:pt idx="1">
                  <c:v>-5.8377263415140268E-3</c:v>
                </c:pt>
                <c:pt idx="2">
                  <c:v>0</c:v>
                </c:pt>
                <c:pt idx="3">
                  <c:v>3.2854702533959834E-3</c:v>
                </c:pt>
                <c:pt idx="4">
                  <c:v>1.1326860841423869E-2</c:v>
                </c:pt>
                <c:pt idx="5">
                  <c:v>2.1329528873535564E-2</c:v>
                </c:pt>
                <c:pt idx="6">
                  <c:v>2.8051156271439837E-2</c:v>
                </c:pt>
                <c:pt idx="7">
                  <c:v>3.2617665297831611E-2</c:v>
                </c:pt>
                <c:pt idx="8">
                  <c:v>4.1016495764601091E-2</c:v>
                </c:pt>
                <c:pt idx="9">
                  <c:v>4.759655276602337E-2</c:v>
                </c:pt>
                <c:pt idx="10">
                  <c:v>5.8375034570463447E-2</c:v>
                </c:pt>
                <c:pt idx="11">
                  <c:v>6.9143873301234615E-2</c:v>
                </c:pt>
                <c:pt idx="12">
                  <c:v>7.0508733176963601E-2</c:v>
                </c:pt>
              </c:numCache>
            </c:numRef>
          </c:val>
        </c:ser>
        <c:ser>
          <c:idx val="1"/>
          <c:order val="1"/>
          <c:tx>
            <c:strRef>
              <c:f>'IDX+ROR'!$C$27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'IDX+ROR'!$A$28:$A$40</c:f>
              <c:strCache>
                <c:ptCount val="13"/>
                <c:pt idx="0">
                  <c:v>NIKKEI 225 (Japan)</c:v>
                </c:pt>
                <c:pt idx="1">
                  <c:v>SHANGHAI SE COMPOSITE (China)</c:v>
                </c:pt>
                <c:pt idx="2">
                  <c:v>PFTS Index</c:v>
                </c:pt>
                <c:pt idx="3">
                  <c:v>UX Index</c:v>
                </c:pt>
                <c:pt idx="4">
                  <c:v>ММВБ (MICEX) (Russia)</c:v>
                </c:pt>
                <c:pt idx="5">
                  <c:v>FTSE 100  (UK)</c:v>
                </c:pt>
                <c:pt idx="6">
                  <c:v>DAX (Germany)</c:v>
                </c:pt>
                <c:pt idx="7">
                  <c:v>HANG SENG (Hong Kong)</c:v>
                </c:pt>
                <c:pt idx="8">
                  <c:v>WIG20 (Poland)</c:v>
                </c:pt>
                <c:pt idx="9">
                  <c:v>CAC 40 (France)</c:v>
                </c:pt>
                <c:pt idx="10">
                  <c:v>DJI (USA)</c:v>
                </c:pt>
                <c:pt idx="11">
                  <c:v>S&amp;P 500 (USA)</c:v>
                </c:pt>
                <c:pt idx="12">
                  <c:v>РТС (RTSI) (Russia)</c:v>
                </c:pt>
              </c:strCache>
            </c:strRef>
          </c:cat>
          <c:val>
            <c:numRef>
              <c:f>'IDX+ROR'!$C$28:$C$40</c:f>
              <c:numCache>
                <c:formatCode>0.00%</c:formatCode>
                <c:ptCount val="13"/>
                <c:pt idx="0">
                  <c:v>5.2780608777747817E-2</c:v>
                </c:pt>
                <c:pt idx="1">
                  <c:v>3.8919884608062949E-2</c:v>
                </c:pt>
                <c:pt idx="2">
                  <c:v>5.3023091824424329E-2</c:v>
                </c:pt>
                <c:pt idx="3">
                  <c:v>0.13682068914339429</c:v>
                </c:pt>
                <c:pt idx="4">
                  <c:v>0.26177402387337256</c:v>
                </c:pt>
                <c:pt idx="5">
                  <c:v>0.10399156779777363</c:v>
                </c:pt>
                <c:pt idx="6">
                  <c:v>0.14359804589037806</c:v>
                </c:pt>
                <c:pt idx="7">
                  <c:v>-6.5195521733252604E-2</c:v>
                </c:pt>
                <c:pt idx="8">
                  <c:v>0.21223500236897563</c:v>
                </c:pt>
                <c:pt idx="9">
                  <c:v>0.21983208945228161</c:v>
                </c:pt>
                <c:pt idx="10">
                  <c:v>0.17790458000707665</c:v>
                </c:pt>
                <c:pt idx="11">
                  <c:v>0.23401142538665187</c:v>
                </c:pt>
                <c:pt idx="12">
                  <c:v>0.35526069220013534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405113768"/>
        <c:axId val="405107104"/>
      </c:barChart>
      <c:catAx>
        <c:axId val="4051137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05107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5107104"/>
        <c:scaling>
          <c:orientation val="minMax"/>
          <c:max val="0.4"/>
          <c:min val="-0.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051137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4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400" b="1" i="0" baseline="0">
              <a:effectLst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400" b="1" i="0" baseline="0">
              <a:effectLst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baseline="0">
              <a:effectLst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baseline="0">
              <a:effectLst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5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Shares of funds in the total NAV of open-ended C</a:t>
            </a:r>
            <a:r>
              <a:rPr lang="en-US" sz="105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II</a:t>
            </a:r>
            <a:endParaRPr lang="ru-RU" sz="105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4798926556791209"/>
          <c:y val="4.3539698541284123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5388739946380698"/>
          <c:y val="0.32017612428069381"/>
          <c:w val="0.34048257372654156"/>
          <c:h val="0.3530709315698061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3.6054536446860241E-2"/>
                  <c:y val="-0.1043592092465667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750172074540183E-2"/>
                  <c:y val="-2.560444291246821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352683020397713"/>
                  <c:y val="5.172574799266760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1141802985858067E-2"/>
                  <c:y val="0.1900925640127780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434474944481781E-2"/>
                  <c:y val="0.1347990707527219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6452778569222206E-2"/>
                  <c:y val="0.1686939123348637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9.0767558662595005E-3"/>
                  <c:y val="0.1360613972338677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12257651237294334"/>
                  <c:y val="6.061023149617339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7.8024578177365744E-2"/>
                  <c:y val="-1.733011132371298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0285330306896662"/>
                  <c:y val="-0.1264355957915975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4792739617721908E-2"/>
                  <c:y val="-0.1279030447044740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O_NAV!$B$21:$B$31</c:f>
              <c:strCache>
                <c:ptCount val="11"/>
                <c:pt idx="0">
                  <c:v>Others</c:v>
                </c:pt>
                <c:pt idx="1">
                  <c:v>ОТP Klasychnyi</c:v>
                </c:pt>
                <c:pt idx="2">
                  <c:v>OTP Fond Aktsii</c:v>
                </c:pt>
                <c:pt idx="3">
                  <c:v>UNIVER.UA/Iaroslav Mudryi: Fond Aktsii</c:v>
                </c:pt>
                <c:pt idx="4">
                  <c:v>КІNTO-Ekviti</c:v>
                </c:pt>
                <c:pt idx="5">
                  <c:v>Altus – Depozyt</c:v>
                </c:pt>
                <c:pt idx="6">
                  <c:v>Sofiivskyi</c:v>
                </c:pt>
                <c:pt idx="7">
                  <c:v>Altus – Zbalansovanyi</c:v>
                </c:pt>
                <c:pt idx="8">
                  <c:v>VSI</c:v>
                </c:pt>
                <c:pt idx="9">
                  <c:v>UNIVER.UA/Volodymyr Velykyi: Fond Zbalansovanyi</c:v>
                </c:pt>
                <c:pt idx="10">
                  <c:v>Argentum</c:v>
                </c:pt>
              </c:strCache>
            </c:strRef>
          </c:cat>
          <c:val>
            <c:numRef>
              <c:f>O_NAV!$C$21:$C$31</c:f>
              <c:numCache>
                <c:formatCode>#,##0.00</c:formatCode>
                <c:ptCount val="11"/>
                <c:pt idx="0">
                  <c:v>2033343.9701000154</c:v>
                </c:pt>
                <c:pt idx="1">
                  <c:v>82503798.359999999</c:v>
                </c:pt>
                <c:pt idx="2">
                  <c:v>14339297.58</c:v>
                </c:pt>
                <c:pt idx="3">
                  <c:v>8851032.0700000003</c:v>
                </c:pt>
                <c:pt idx="4">
                  <c:v>5037514.17</c:v>
                </c:pt>
                <c:pt idx="5">
                  <c:v>4874607.5599999996</c:v>
                </c:pt>
                <c:pt idx="6">
                  <c:v>4736509.7100999998</c:v>
                </c:pt>
                <c:pt idx="7">
                  <c:v>3911312.25</c:v>
                </c:pt>
                <c:pt idx="8">
                  <c:v>2006430.35</c:v>
                </c:pt>
                <c:pt idx="9">
                  <c:v>1656636.4</c:v>
                </c:pt>
                <c:pt idx="10">
                  <c:v>1436057.69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O_NAV!$B$21:$B$31</c:f>
              <c:strCache>
                <c:ptCount val="11"/>
                <c:pt idx="0">
                  <c:v>Others</c:v>
                </c:pt>
                <c:pt idx="1">
                  <c:v>ОТP Klasychnyi</c:v>
                </c:pt>
                <c:pt idx="2">
                  <c:v>OTP Fond Aktsii</c:v>
                </c:pt>
                <c:pt idx="3">
                  <c:v>UNIVER.UA/Iaroslav Mudryi: Fond Aktsii</c:v>
                </c:pt>
                <c:pt idx="4">
                  <c:v>КІNTO-Ekviti</c:v>
                </c:pt>
                <c:pt idx="5">
                  <c:v>Altus – Depozyt</c:v>
                </c:pt>
                <c:pt idx="6">
                  <c:v>Sofiivskyi</c:v>
                </c:pt>
                <c:pt idx="7">
                  <c:v>Altus – Zbalansovanyi</c:v>
                </c:pt>
                <c:pt idx="8">
                  <c:v>VSI</c:v>
                </c:pt>
                <c:pt idx="9">
                  <c:v>UNIVER.UA/Volodymyr Velykyi: Fond Zbalansovanyi</c:v>
                </c:pt>
                <c:pt idx="10">
                  <c:v>Argentum</c:v>
                </c:pt>
              </c:strCache>
            </c:strRef>
          </c:cat>
          <c:val>
            <c:numRef>
              <c:f>O_NAV!$D$21:$D$31</c:f>
              <c:numCache>
                <c:formatCode>0.00%</c:formatCode>
                <c:ptCount val="11"/>
                <c:pt idx="0">
                  <c:v>1.4794377539749997E-2</c:v>
                </c:pt>
                <c:pt idx="1">
                  <c:v>0.6002881752176974</c:v>
                </c:pt>
                <c:pt idx="2">
                  <c:v>0.10433108474160856</c:v>
                </c:pt>
                <c:pt idx="3">
                  <c:v>6.4399094292725112E-2</c:v>
                </c:pt>
                <c:pt idx="4">
                  <c:v>3.6652375391830305E-2</c:v>
                </c:pt>
                <c:pt idx="5">
                  <c:v>3.5467085579825572E-2</c:v>
                </c:pt>
                <c:pt idx="6">
                  <c:v>3.4462301461205526E-2</c:v>
                </c:pt>
                <c:pt idx="7">
                  <c:v>2.8458259376303537E-2</c:v>
                </c:pt>
                <c:pt idx="8">
                  <c:v>1.4598557126393448E-2</c:v>
                </c:pt>
                <c:pt idx="9">
                  <c:v>1.2053496461047244E-2</c:v>
                </c:pt>
                <c:pt idx="10">
                  <c:v>1.0448591063358671E-2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effectLst/>
              </a:rPr>
              <a:t>Dynamics of Open-Ended CII NAV for the Mo</a:t>
            </a:r>
            <a:endParaRPr lang="ru-RU"/>
          </a:p>
        </c:rich>
      </c:tx>
      <c:layout>
        <c:manualLayout>
          <c:xMode val="edge"/>
          <c:yMode val="edge"/>
          <c:x val="0.3930463974560639"/>
          <c:y val="3.90144128336884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722621352558514E-2"/>
          <c:y val="0.34496954505577138"/>
          <c:w val="0.90627428951888578"/>
          <c:h val="0.383983957889459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'O_dynamics NAV'!$C$55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3.5975714763769595E-5"/>
                  <c:y val="-1.5347494533076378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'O_dynamics NAV'!$B$56:$B$66</c:f>
              <c:strCache>
                <c:ptCount val="11"/>
                <c:pt idx="0">
                  <c:v>OTP Fond Aktsii</c:v>
                </c:pt>
                <c:pt idx="1">
                  <c:v>UNIVER.UA/Iaroslav Mudryi: Fond Aktsii</c:v>
                </c:pt>
                <c:pt idx="2">
                  <c:v>Sofiivskyi</c:v>
                </c:pt>
                <c:pt idx="3">
                  <c:v>Nadbannia</c:v>
                </c:pt>
                <c:pt idx="4">
                  <c:v>Altus – Zbalansovanyi</c:v>
                </c:pt>
                <c:pt idx="5">
                  <c:v>Argentum</c:v>
                </c:pt>
                <c:pt idx="6">
                  <c:v>ТАSK Resurs</c:v>
                </c:pt>
                <c:pt idx="7">
                  <c:v>VSI</c:v>
                </c:pt>
                <c:pt idx="8">
                  <c:v>KINTO-Kaznacheisky</c:v>
                </c:pt>
                <c:pt idx="9">
                  <c:v>ОТP Klasychnyi</c:v>
                </c:pt>
                <c:pt idx="10">
                  <c:v>Others</c:v>
                </c:pt>
              </c:strCache>
            </c:strRef>
          </c:cat>
          <c:val>
            <c:numRef>
              <c:f>'O_dynamics NAV'!$C$56:$C$66</c:f>
              <c:numCache>
                <c:formatCode>#,##0.00</c:formatCode>
                <c:ptCount val="11"/>
                <c:pt idx="0">
                  <c:v>648.06917999999973</c:v>
                </c:pt>
                <c:pt idx="1">
                  <c:v>229.35603000000117</c:v>
                </c:pt>
                <c:pt idx="2">
                  <c:v>33.406339999999844</c:v>
                </c:pt>
                <c:pt idx="3">
                  <c:v>17.891880000000008</c:v>
                </c:pt>
                <c:pt idx="4">
                  <c:v>17.603950000000186</c:v>
                </c:pt>
                <c:pt idx="5">
                  <c:v>-7.8299799999999813</c:v>
                </c:pt>
                <c:pt idx="6">
                  <c:v>-10.220439999999945</c:v>
                </c:pt>
                <c:pt idx="7">
                  <c:v>-14.305250000000001</c:v>
                </c:pt>
                <c:pt idx="8">
                  <c:v>37.463209999999968</c:v>
                </c:pt>
                <c:pt idx="9">
                  <c:v>-1089.3052300000043</c:v>
                </c:pt>
                <c:pt idx="10">
                  <c:v>36.575789999999643</c:v>
                </c:pt>
              </c:numCache>
            </c:numRef>
          </c:val>
        </c:ser>
        <c:ser>
          <c:idx val="0"/>
          <c:order val="1"/>
          <c:tx>
            <c:strRef>
              <c:f>'O_dynamics NAV'!$E$55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7166672417986748E-3"/>
                  <c:y val="-7.2847820070101599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672886217342836E-3"/>
                  <c:y val="-3.2288834620892715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114298451363051E-3"/>
                  <c:y val="4.1945699819023741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14295251845733E-3"/>
                  <c:y val="-1.1754933129477507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7438538352940736E-3"/>
                  <c:y val="-3.2288834620892715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9.8799505869612281E-4"/>
                  <c:y val="-3.2288834620892715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25557010868327E-3"/>
                  <c:y val="-7.3356637603722019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7438528754391003E-3"/>
                  <c:y val="-5.2822736112306812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8307475899623782E-3"/>
                  <c:y val="-9.0372329205773427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0876854861151604"/>
                  <c:y val="0.9322391277102394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9.8799345893774149E-4"/>
                  <c:y val="-5.4563637190626624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Mode val="edge"/>
                  <c:yMode val="edge"/>
                  <c:x val="0.62585080210311705"/>
                  <c:y val="0.3490763253540544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Mode val="edge"/>
                  <c:yMode val="edge"/>
                  <c:x val="0.67271402641518629"/>
                  <c:y val="0.3839839578894598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Mode val="edge"/>
                  <c:yMode val="edge"/>
                  <c:x val="0.7203331091839017"/>
                  <c:y val="0.347022935204912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Mode val="edge"/>
                  <c:yMode val="edge"/>
                  <c:x val="0.76870805040926338"/>
                  <c:y val="0.3511297155031958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Mode val="edge"/>
                  <c:yMode val="edge"/>
                  <c:x val="0.85865520675017037"/>
                  <c:y val="0.3572898859506203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Mode val="edge"/>
                  <c:yMode val="edge"/>
                  <c:x val="0.83295601922419693"/>
                  <c:y val="0.4640661737059781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Mode val="edge"/>
                  <c:yMode val="edge"/>
                  <c:x val="0.86772550822992567"/>
                  <c:y val="0.6632450181727033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'O_dynamics NAV'!$B$56:$B$66</c:f>
              <c:strCache>
                <c:ptCount val="11"/>
                <c:pt idx="0">
                  <c:v>OTP Fond Aktsii</c:v>
                </c:pt>
                <c:pt idx="1">
                  <c:v>UNIVER.UA/Iaroslav Mudryi: Fond Aktsii</c:v>
                </c:pt>
                <c:pt idx="2">
                  <c:v>Sofiivskyi</c:v>
                </c:pt>
                <c:pt idx="3">
                  <c:v>Nadbannia</c:v>
                </c:pt>
                <c:pt idx="4">
                  <c:v>Altus – Zbalansovanyi</c:v>
                </c:pt>
                <c:pt idx="5">
                  <c:v>Argentum</c:v>
                </c:pt>
                <c:pt idx="6">
                  <c:v>ТАSK Resurs</c:v>
                </c:pt>
                <c:pt idx="7">
                  <c:v>VSI</c:v>
                </c:pt>
                <c:pt idx="8">
                  <c:v>KINTO-Kaznacheisky</c:v>
                </c:pt>
                <c:pt idx="9">
                  <c:v>ОТP Klasychnyi</c:v>
                </c:pt>
                <c:pt idx="10">
                  <c:v>Others</c:v>
                </c:pt>
              </c:strCache>
            </c:strRef>
          </c:cat>
          <c:val>
            <c:numRef>
              <c:f>'O_dynamics NAV'!$E$56:$E$66</c:f>
              <c:numCache>
                <c:formatCode>#,##0.00</c:formatCode>
                <c:ptCount val="11"/>
                <c:pt idx="0">
                  <c:v>671.27871119019153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-10.011297527870891</c:v>
                </c:pt>
                <c:pt idx="9">
                  <c:v>-1755.3060060448076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405107496"/>
        <c:axId val="405112984"/>
      </c:barChart>
      <c:lineChart>
        <c:grouping val="standard"/>
        <c:varyColors val="0"/>
        <c:ser>
          <c:idx val="2"/>
          <c:order val="2"/>
          <c:tx>
            <c:strRef>
              <c:f>'O_dynamics NAV'!$D$55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031643517506734E-2"/>
                  <c:y val="-0.102020976529301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5496493097580777E-2"/>
                  <c:y val="-6.553391280883930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4261919377771037E-3"/>
                  <c:y val="5.75901056231045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474063528083791E-2"/>
                  <c:y val="5.50183605894455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8519927884020959E-2"/>
                  <c:y val="5.060370580972273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851992820397258E-2"/>
                  <c:y val="0.129557385136047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8519928523924256E-2"/>
                  <c:y val="0.1096942573646290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5496415644488448E-2"/>
                  <c:y val="0.120813901110488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9275787620473883E-2"/>
                  <c:y val="0.1154390351351763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1543363310364438E-2"/>
                  <c:y val="6.3467853081802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Mode val="edge"/>
                  <c:yMode val="edge"/>
                  <c:x val="0.55706768254830596"/>
                  <c:y val="1.02669507457074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Mode val="edge"/>
                  <c:yMode val="edge"/>
                  <c:x val="0.60317504840372882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'O_dynamics NAV'!$B$56:$B$65</c:f>
              <c:strCache>
                <c:ptCount val="10"/>
                <c:pt idx="0">
                  <c:v>OTP Fond Aktsii</c:v>
                </c:pt>
                <c:pt idx="1">
                  <c:v>UNIVER.UA/Iaroslav Mudryi: Fond Aktsii</c:v>
                </c:pt>
                <c:pt idx="2">
                  <c:v>Sofiivskyi</c:v>
                </c:pt>
                <c:pt idx="3">
                  <c:v>Nadbannia</c:v>
                </c:pt>
                <c:pt idx="4">
                  <c:v>Altus – Zbalansovanyi</c:v>
                </c:pt>
                <c:pt idx="5">
                  <c:v>Argentum</c:v>
                </c:pt>
                <c:pt idx="6">
                  <c:v>ТАSK Resurs</c:v>
                </c:pt>
                <c:pt idx="7">
                  <c:v>VSI</c:v>
                </c:pt>
                <c:pt idx="8">
                  <c:v>KINTO-Kaznacheisky</c:v>
                </c:pt>
                <c:pt idx="9">
                  <c:v>ОТP Klasychnyi</c:v>
                </c:pt>
              </c:strCache>
            </c:strRef>
          </c:cat>
          <c:val>
            <c:numRef>
              <c:f>'O_dynamics NAV'!$D$56:$D$65</c:f>
              <c:numCache>
                <c:formatCode>0.00%</c:formatCode>
                <c:ptCount val="10"/>
                <c:pt idx="0">
                  <c:v>4.7334626307161724E-2</c:v>
                </c:pt>
                <c:pt idx="1">
                  <c:v>2.660225563288518E-2</c:v>
                </c:pt>
                <c:pt idx="2">
                  <c:v>7.1030418366691229E-3</c:v>
                </c:pt>
                <c:pt idx="3">
                  <c:v>1.8317114374602417E-2</c:v>
                </c:pt>
                <c:pt idx="4">
                  <c:v>4.5211270705615486E-3</c:v>
                </c:pt>
                <c:pt idx="5">
                  <c:v>-5.422845670536117E-3</c:v>
                </c:pt>
                <c:pt idx="6">
                  <c:v>-9.7440748817511948E-3</c:v>
                </c:pt>
                <c:pt idx="7">
                  <c:v>-7.0792289698860152E-3</c:v>
                </c:pt>
                <c:pt idx="8">
                  <c:v>8.2091336228685748E-3</c:v>
                </c:pt>
                <c:pt idx="9">
                  <c:v>-1.303104183501466E-2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5107888"/>
        <c:axId val="405108280"/>
      </c:lineChart>
      <c:catAx>
        <c:axId val="40510749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05112984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405112984"/>
        <c:scaling>
          <c:orientation val="minMax"/>
          <c:max val="750"/>
          <c:min val="-2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05107496"/>
        <c:crosses val="autoZero"/>
        <c:crossBetween val="between"/>
      </c:valAx>
      <c:catAx>
        <c:axId val="405107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5108280"/>
        <c:crosses val="autoZero"/>
        <c:auto val="0"/>
        <c:lblAlgn val="ctr"/>
        <c:lblOffset val="100"/>
        <c:noMultiLvlLbl val="0"/>
      </c:catAx>
      <c:valAx>
        <c:axId val="405108280"/>
        <c:scaling>
          <c:orientation val="minMax"/>
          <c:max val="0.4"/>
          <c:min val="-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0510788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0332592483784842"/>
          <c:y val="0.83983657099887199"/>
          <c:w val="0.48299355379697079"/>
          <c:h val="5.13347537285374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>
                <a:effectLst/>
              </a:rPr>
              <a:t>Rates of return: open-ended funds, bank deposits, and indexes for the month</a:t>
            </a:r>
            <a:endParaRPr lang="ru-RU" sz="1200">
              <a:effectLst/>
            </a:endParaRPr>
          </a:p>
        </c:rich>
      </c:tx>
      <c:layout>
        <c:manualLayout>
          <c:xMode val="edge"/>
          <c:yMode val="edge"/>
          <c:x val="0.31354198561806806"/>
          <c:y val="5.399568034557235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8750019073505729E-2"/>
          <c:y val="9.9352051835853133E-2"/>
          <c:w val="0.96354264683293334"/>
          <c:h val="0.8628509719222462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4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'O_diagram(ROR)'!$A$2:$A$22</c:f>
              <c:strCache>
                <c:ptCount val="21"/>
                <c:pt idx="0">
                  <c:v>ТАSK Resurs</c:v>
                </c:pt>
                <c:pt idx="1">
                  <c:v>VSI</c:v>
                </c:pt>
                <c:pt idx="2">
                  <c:v>Argentum</c:v>
                </c:pt>
                <c:pt idx="3">
                  <c:v>OTP Fond Aktsii</c:v>
                </c:pt>
                <c:pt idx="4">
                  <c:v>КІNTO-Ekviti</c:v>
                </c:pt>
                <c:pt idx="5">
                  <c:v>Altus – Depozyt</c:v>
                </c:pt>
                <c:pt idx="6">
                  <c:v>UNIVER.UA/Taras Shevchenko: Fond Zaoshchadzhen</c:v>
                </c:pt>
                <c:pt idx="7">
                  <c:v>Altus – Zbalansovanyi</c:v>
                </c:pt>
                <c:pt idx="8">
                  <c:v>Sofiivskyi</c:v>
                </c:pt>
                <c:pt idx="9">
                  <c:v>ОТP Klasychnyi</c:v>
                </c:pt>
                <c:pt idx="10">
                  <c:v>UNIVER.UA/Volodymyr Velykyi: Fond Zbalansovanyi</c:v>
                </c:pt>
                <c:pt idx="11">
                  <c:v>KINTO-Kaznacheiskyi</c:v>
                </c:pt>
                <c:pt idx="12">
                  <c:v>Nadbannia</c:v>
                </c:pt>
                <c:pt idx="13">
                  <c:v>UNIVER.UA/Iaroslav Mudryi: Fond Aktsii</c:v>
                </c:pt>
                <c:pt idx="14">
                  <c:v>Funds' average rate of return</c:v>
                </c:pt>
                <c:pt idx="15">
                  <c:v>UX Index</c:v>
                </c:pt>
                <c:pt idx="16">
                  <c:v>PFTS Index</c:v>
                </c:pt>
                <c:pt idx="17">
                  <c:v>EURO Deposits</c:v>
                </c:pt>
                <c:pt idx="18">
                  <c:v>USD Deposits</c:v>
                </c:pt>
                <c:pt idx="19">
                  <c:v>UAH Deposits</c:v>
                </c:pt>
                <c:pt idx="20">
                  <c:v>"Gold" deposit (at official rate of gold)</c:v>
                </c:pt>
              </c:strCache>
            </c:strRef>
          </c:cat>
          <c:val>
            <c:numRef>
              <c:f>'O_diagram(ROR)'!$B$2:$B$22</c:f>
              <c:numCache>
                <c:formatCode>0.00%</c:formatCode>
                <c:ptCount val="21"/>
                <c:pt idx="0">
                  <c:v>-9.7440825676069487E-3</c:v>
                </c:pt>
                <c:pt idx="1">
                  <c:v>-7.0792212856508607E-3</c:v>
                </c:pt>
                <c:pt idx="2">
                  <c:v>-5.4227924157862484E-3</c:v>
                </c:pt>
                <c:pt idx="3">
                  <c:v>-5.050505050445242E-3</c:v>
                </c:pt>
                <c:pt idx="4">
                  <c:v>7.3710083729139342E-4</c:v>
                </c:pt>
                <c:pt idx="5">
                  <c:v>2.3579971745844031E-3</c:v>
                </c:pt>
                <c:pt idx="6">
                  <c:v>3.9743223008872341E-3</c:v>
                </c:pt>
                <c:pt idx="7">
                  <c:v>4.5211373571196756E-3</c:v>
                </c:pt>
                <c:pt idx="8">
                  <c:v>7.1030638369187216E-3</c:v>
                </c:pt>
                <c:pt idx="9">
                  <c:v>8.1365202916292567E-3</c:v>
                </c:pt>
                <c:pt idx="10">
                  <c:v>9.5386322939576829E-3</c:v>
                </c:pt>
                <c:pt idx="11">
                  <c:v>1.0438453543457404E-2</c:v>
                </c:pt>
                <c:pt idx="12">
                  <c:v>1.8317483139332236E-2</c:v>
                </c:pt>
                <c:pt idx="13">
                  <c:v>2.6602252276333171E-2</c:v>
                </c:pt>
                <c:pt idx="14">
                  <c:v>4.6021686951444197E-3</c:v>
                </c:pt>
                <c:pt idx="15">
                  <c:v>3.2854702533959834E-3</c:v>
                </c:pt>
                <c:pt idx="16">
                  <c:v>0</c:v>
                </c:pt>
                <c:pt idx="17">
                  <c:v>-1.5414532965631222E-2</c:v>
                </c:pt>
                <c:pt idx="18">
                  <c:v>-8.2075775960183117E-3</c:v>
                </c:pt>
                <c:pt idx="19">
                  <c:v>7.9452054794520565E-3</c:v>
                </c:pt>
                <c:pt idx="20">
                  <c:v>2.9564333643720131E-2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05108672"/>
        <c:axId val="405109064"/>
      </c:barChart>
      <c:catAx>
        <c:axId val="4051086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05109064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405109064"/>
        <c:scaling>
          <c:orientation val="minMax"/>
          <c:max val="0.03"/>
          <c:min val="-0.0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05108672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baseline="0">
                <a:effectLst/>
              </a:rPr>
              <a:t>Dynamics of Interval CII NAV for the Month</a:t>
            </a:r>
            <a:endParaRPr lang="ru-RU" sz="1400">
              <a:effectLst/>
            </a:endParaRPr>
          </a:p>
        </c:rich>
      </c:tx>
      <c:layout>
        <c:manualLayout>
          <c:xMode val="edge"/>
          <c:yMode val="edge"/>
          <c:x val="0.31759999999999999"/>
          <c:y val="6.66668402782298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000000000000001E-2"/>
          <c:y val="0.34133422222453702"/>
          <c:w val="0.93279999999999996"/>
          <c:h val="0.437334472225188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'І_dynamics NAV'!$C$33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6512241804737045E-4"/>
                  <c:y val="2.1600837243524684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9360000000000002"/>
                  <c:y val="0.4826679236143844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84719999999999995"/>
                  <c:y val="0.2640006875017903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NAV'!$B$34:$B$36</c:f>
              <c:strCache>
                <c:ptCount val="3"/>
                <c:pt idx="0">
                  <c:v>ТАSК Ukrainskyi Kapital</c:v>
                </c:pt>
                <c:pt idx="1">
                  <c:v>Aurum</c:v>
                </c:pt>
                <c:pt idx="2">
                  <c:v>Platynum</c:v>
                </c:pt>
              </c:strCache>
            </c:strRef>
          </c:cat>
          <c:val>
            <c:numRef>
              <c:f>'І_dynamics NAV'!$C$34:$C$36</c:f>
              <c:numCache>
                <c:formatCode>#,##0.00</c:formatCode>
                <c:ptCount val="3"/>
                <c:pt idx="0">
                  <c:v>-11.920050000000046</c:v>
                </c:pt>
                <c:pt idx="1">
                  <c:v>-32.396860000000103</c:v>
                </c:pt>
                <c:pt idx="2">
                  <c:v>-27.214700000001116</c:v>
                </c:pt>
              </c:numCache>
            </c:numRef>
          </c:val>
        </c:ser>
        <c:ser>
          <c:idx val="0"/>
          <c:order val="1"/>
          <c:tx>
            <c:strRef>
              <c:f>'І_dynamics NAV'!$E$33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4469500793103607E-2"/>
                  <c:y val="-5.7468743939534939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7362078062348472E-3"/>
                  <c:y val="-4.1352717169507169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1327749087083374E-3"/>
                  <c:y val="1.845492085542521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1119999999999999"/>
                  <c:y val="0.4720012291698676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8239999999999998"/>
                  <c:y val="0.4746679027809968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Mode val="edge"/>
                  <c:yMode val="edge"/>
                  <c:x val="0.89600000000000002"/>
                  <c:y val="0.2773340555574363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90400000000000003"/>
                  <c:y val="0.3840010000026041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Mode val="edge"/>
                  <c:yMode val="edge"/>
                  <c:x val="0.90639999999999998"/>
                  <c:y val="0.5546681111148726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Mode val="edge"/>
                  <c:yMode val="edge"/>
                  <c:x val="0.64"/>
                  <c:y val="0.512001333336805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Mode val="edge"/>
                  <c:yMode val="edge"/>
                  <c:x val="0.5968"/>
                  <c:y val="0.3920010208359917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Mode val="edge"/>
                  <c:yMode val="edge"/>
                  <c:x val="0.64959999999999996"/>
                  <c:y val="0.3786676527803458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NAV'!$B$34:$B$36</c:f>
              <c:strCache>
                <c:ptCount val="3"/>
                <c:pt idx="0">
                  <c:v>ТАSК Ukrainskyi Kapital</c:v>
                </c:pt>
                <c:pt idx="1">
                  <c:v>Aurum</c:v>
                </c:pt>
                <c:pt idx="2">
                  <c:v>Platynum</c:v>
                </c:pt>
              </c:strCache>
            </c:strRef>
          </c:cat>
          <c:val>
            <c:numRef>
              <c:f>'І_dynamics NAV'!$E$34:$E$36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-1.785373529143925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405109848"/>
        <c:axId val="405111024"/>
      </c:barChart>
      <c:lineChart>
        <c:grouping val="standard"/>
        <c:varyColors val="0"/>
        <c:ser>
          <c:idx val="2"/>
          <c:order val="2"/>
          <c:tx>
            <c:strRef>
              <c:f>'І_dynamics NAV'!$D$33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9314649024380079E-3"/>
                  <c:y val="-5.455713724929889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2647578893066918E-3"/>
                  <c:y val="-5.712519656701242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019491238244747E-4"/>
                  <c:y val="-2.378706478649728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9120000000000003"/>
                  <c:y val="0.3173341597243742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Mode val="edge"/>
                  <c:yMode val="edge"/>
                  <c:x val="0.62719999999999998"/>
                  <c:y val="0.4160010833361545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75439999999999996"/>
                  <c:y val="0.429334451391800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Mode val="edge"/>
                  <c:yMode val="edge"/>
                  <c:x val="0.87839999999999996"/>
                  <c:y val="0.362667611113570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89119999999999999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Mode val="edge"/>
                  <c:yMode val="edge"/>
                  <c:x val="0.88080000000000003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Mode val="edge"/>
                  <c:yMode val="edge"/>
                  <c:x val="0.62560000000000004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Mode val="edge"/>
                  <c:yMode val="edge"/>
                  <c:x val="0.57120000000000004"/>
                  <c:y val="0.5866681944484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Mode val="edge"/>
                  <c:yMode val="edge"/>
                  <c:x val="0.62719999999999998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'І_dynamics NAV'!$D$34:$D$36</c:f>
              <c:numCache>
                <c:formatCode>0.00%</c:formatCode>
                <c:ptCount val="3"/>
                <c:pt idx="0">
                  <c:v>-1.4445617453958436E-2</c:v>
                </c:pt>
                <c:pt idx="1">
                  <c:v>-2.0842429860951049E-2</c:v>
                </c:pt>
                <c:pt idx="2">
                  <c:v>-2.7781290927390216E-3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7093936"/>
        <c:axId val="407095504"/>
      </c:lineChart>
      <c:catAx>
        <c:axId val="40510984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05111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5111024"/>
        <c:scaling>
          <c:orientation val="minMax"/>
          <c:max val="10"/>
          <c:min val="-4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05109848"/>
        <c:crosses val="autoZero"/>
        <c:crossBetween val="between"/>
      </c:valAx>
      <c:catAx>
        <c:axId val="407093936"/>
        <c:scaling>
          <c:orientation val="minMax"/>
        </c:scaling>
        <c:delete val="1"/>
        <c:axPos val="b"/>
        <c:majorTickMark val="out"/>
        <c:minorTickMark val="none"/>
        <c:tickLblPos val="nextTo"/>
        <c:crossAx val="407095504"/>
        <c:crosses val="autoZero"/>
        <c:auto val="0"/>
        <c:lblAlgn val="ctr"/>
        <c:lblOffset val="100"/>
        <c:noMultiLvlLbl val="0"/>
      </c:catAx>
      <c:valAx>
        <c:axId val="40709550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0709393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76"/>
          <c:y val="0.81600212500553382"/>
          <c:w val="0.53839999999999999"/>
          <c:h val="6.93335138893590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>
                <a:effectLst/>
              </a:rPr>
              <a:t>Rates of Return: Interval Funds, Bank Deposits </a:t>
            </a:r>
            <a:br>
              <a:rPr lang="en-US" sz="1400" b="1" i="1" baseline="0">
                <a:effectLst/>
              </a:rPr>
            </a:br>
            <a:r>
              <a:rPr lang="en-US" sz="1400" b="1" i="1" baseline="0">
                <a:effectLst/>
              </a:rPr>
              <a:t>and  Indexes for the Month</a:t>
            </a:r>
            <a:endParaRPr lang="ru-RU" sz="1400">
              <a:effectLst/>
            </a:endParaRPr>
          </a:p>
        </c:rich>
      </c:tx>
      <c:layout>
        <c:manualLayout>
          <c:xMode val="edge"/>
          <c:yMode val="edge"/>
          <c:x val="0.28121841351642485"/>
          <c:y val="6.031366640534671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868048990744464E-2"/>
          <c:y val="0.1230398794669073"/>
          <c:w val="0.92893447064089796"/>
          <c:h val="0.8347411430499984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'І_diagram(ROR)'!$A$2:$A$11</c:f>
              <c:strCache>
                <c:ptCount val="10"/>
                <c:pt idx="0">
                  <c:v>Aurum</c:v>
                </c:pt>
                <c:pt idx="1">
                  <c:v>ТАSК Ukrainskyi Kapital</c:v>
                </c:pt>
                <c:pt idx="2">
                  <c:v>Platynum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"Gold" deposit (at official rate of gold)</c:v>
                </c:pt>
              </c:strCache>
            </c:strRef>
          </c:cat>
          <c:val>
            <c:numRef>
              <c:f>'І_diagram(ROR)'!$B$2:$B$11</c:f>
              <c:numCache>
                <c:formatCode>0.00%</c:formatCode>
                <c:ptCount val="10"/>
                <c:pt idx="0">
                  <c:v>-2.0842134324967954E-2</c:v>
                </c:pt>
                <c:pt idx="1">
                  <c:v>-1.4445731349026492E-2</c:v>
                </c:pt>
                <c:pt idx="2">
                  <c:v>-2.5961220285898312E-3</c:v>
                </c:pt>
                <c:pt idx="3">
                  <c:v>-1.2627995900861401E-2</c:v>
                </c:pt>
                <c:pt idx="4">
                  <c:v>3.2854702533959834E-3</c:v>
                </c:pt>
                <c:pt idx="5">
                  <c:v>0</c:v>
                </c:pt>
                <c:pt idx="6">
                  <c:v>-1.5414532965631222E-2</c:v>
                </c:pt>
                <c:pt idx="7">
                  <c:v>-8.2075775960183117E-3</c:v>
                </c:pt>
                <c:pt idx="8">
                  <c:v>7.9452054794520565E-3</c:v>
                </c:pt>
                <c:pt idx="9">
                  <c:v>2.9564333643720131E-2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07094720"/>
        <c:axId val="407095112"/>
      </c:barChart>
      <c:catAx>
        <c:axId val="4070947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07095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7095112"/>
        <c:scaling>
          <c:orientation val="minMax"/>
          <c:max val="0.03"/>
          <c:min val="-0.03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07094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 b="1" i="1" baseline="0">
                <a:effectLst/>
              </a:rPr>
              <a:t>Dynamics of Closed-End CII NAV for the Mont</a:t>
            </a:r>
            <a:endParaRPr lang="ru-RU">
              <a:effectLst/>
            </a:endParaRPr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449502133712661E-2"/>
          <c:y val="0.32840236686390534"/>
          <c:w val="0.93456614509246083"/>
          <c:h val="0.458579881656804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'C_dynamics NAV'!$C$36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4697588635879943E-3"/>
                  <c:y val="-1.3650558186099726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366482191816907E-3"/>
                  <c:y val="1.2668618886650496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7923186344238973"/>
                  <c:y val="0.5355029585798816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5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Mode val="edge"/>
                  <c:yMode val="edge"/>
                  <c:x val="0.51920341394025604"/>
                  <c:y val="0.5118343195266271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39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Mode val="edge"/>
                  <c:yMode val="edge"/>
                  <c:x val="0.68065433854907542"/>
                  <c:y val="0.5059171597633136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Mode val="edge"/>
                  <c:yMode val="edge"/>
                  <c:x val="0.7553342816500711"/>
                  <c:y val="0.5147928994082839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3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5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Mode val="edge"/>
                  <c:yMode val="edge"/>
                  <c:x val="0.56685633001422475"/>
                  <c:y val="0.7189349112426035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Mode val="edge"/>
                  <c:yMode val="edge"/>
                  <c:x val="0.61237553342816498"/>
                  <c:y val="0.9497041420118342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Mode val="edge"/>
                  <c:yMode val="edge"/>
                  <c:x val="0.4751066856330014"/>
                  <c:y val="0.479289940828402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NAV'!$B$37:$B$39</c:f>
              <c:strCache>
                <c:ptCount val="3"/>
                <c:pt idx="0">
                  <c:v>KINTO-Gold</c:v>
                </c:pt>
                <c:pt idx="1">
                  <c:v>TASK Universal</c:v>
                </c:pt>
                <c:pt idx="2">
                  <c:v>Іndeks Ukrainskoi Birzhi</c:v>
                </c:pt>
              </c:strCache>
            </c:strRef>
          </c:cat>
          <c:val>
            <c:numRef>
              <c:f>'C_dynamics NAV'!$C$37:$C$39</c:f>
              <c:numCache>
                <c:formatCode>#,##0.00</c:formatCode>
                <c:ptCount val="3"/>
                <c:pt idx="0">
                  <c:v>59.89683000000008</c:v>
                </c:pt>
                <c:pt idx="1">
                  <c:v>-40.35851000000001</c:v>
                </c:pt>
                <c:pt idx="2">
                  <c:v>-48.480419999999931</c:v>
                </c:pt>
              </c:numCache>
            </c:numRef>
          </c:val>
        </c:ser>
        <c:ser>
          <c:idx val="0"/>
          <c:order val="1"/>
          <c:tx>
            <c:strRef>
              <c:f>'C_dynamics NAV'!$E$36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71550497866287344"/>
                  <c:y val="0.5147928994082839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39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NAV'!$B$37:$B$39</c:f>
              <c:strCache>
                <c:ptCount val="3"/>
                <c:pt idx="0">
                  <c:v>KINTO-Gold</c:v>
                </c:pt>
                <c:pt idx="1">
                  <c:v>TASK Universal</c:v>
                </c:pt>
                <c:pt idx="2">
                  <c:v>Іndeks Ukrainskoi Birzhi</c:v>
                </c:pt>
              </c:strCache>
            </c:strRef>
          </c:cat>
          <c:val>
            <c:numRef>
              <c:f>'C_dynamics NAV'!$E$37:$E$39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407095896"/>
        <c:axId val="407096288"/>
      </c:barChart>
      <c:lineChart>
        <c:grouping val="standard"/>
        <c:varyColors val="0"/>
        <c:ser>
          <c:idx val="2"/>
          <c:order val="2"/>
          <c:tx>
            <c:strRef>
              <c:f>'C_dynamics NAV'!$D$36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184093041900692E-3"/>
                  <c:y val="-5.622000327765264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6408600749450208E-3"/>
                  <c:y val="3.145216655389593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3734104189574445E-3"/>
                  <c:y val="0.1154204748516652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62375533428165009"/>
                  <c:y val="1.18343195266272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Mode val="edge"/>
                  <c:yMode val="edge"/>
                  <c:x val="0.76955903271692749"/>
                  <c:y val="1.18343195266272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Mode val="edge"/>
                  <c:yMode val="edge"/>
                  <c:x val="0.53413940256045522"/>
                  <c:y val="0.8934911242603550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Mode val="edge"/>
                  <c:yMode val="edge"/>
                  <c:x val="0.57752489331436696"/>
                  <c:y val="0.8727810650887574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Mode val="edge"/>
                  <c:yMode val="edge"/>
                  <c:x val="0.6216216216216216"/>
                  <c:y val="0.9319526627218934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Mode val="edge"/>
                  <c:yMode val="edge"/>
                  <c:x val="0.67211948790896159"/>
                  <c:y val="0.9763313609467455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Mode val="edge"/>
                  <c:yMode val="edge"/>
                  <c:x val="0.670697012802276"/>
                  <c:y val="0.997041420118343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Mode val="edge"/>
                  <c:yMode val="edge"/>
                  <c:x val="0.50213371266002849"/>
                  <c:y val="0.659763313609467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'C_dynamics NAV'!$D$37:$D$39</c:f>
              <c:numCache>
                <c:formatCode>#,##0.00</c:formatCode>
                <c:ptCount val="3"/>
                <c:pt idx="0">
                  <c:v>2.6925787850577344E-2</c:v>
                </c:pt>
                <c:pt idx="1">
                  <c:v>-4.4633679090652467E-2</c:v>
                </c:pt>
                <c:pt idx="2">
                  <c:v>-3.6961010724115332E-3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7097072"/>
        <c:axId val="407097464"/>
      </c:lineChart>
      <c:catAx>
        <c:axId val="40709589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07096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7096288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07095896"/>
        <c:crosses val="autoZero"/>
        <c:crossBetween val="between"/>
      </c:valAx>
      <c:catAx>
        <c:axId val="407097072"/>
        <c:scaling>
          <c:orientation val="minMax"/>
        </c:scaling>
        <c:delete val="1"/>
        <c:axPos val="b"/>
        <c:majorTickMark val="out"/>
        <c:minorTickMark val="none"/>
        <c:tickLblPos val="nextTo"/>
        <c:crossAx val="407097464"/>
        <c:crosses val="autoZero"/>
        <c:auto val="0"/>
        <c:lblAlgn val="ctr"/>
        <c:lblOffset val="100"/>
        <c:noMultiLvlLbl val="0"/>
      </c:catAx>
      <c:valAx>
        <c:axId val="40709746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0709707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7852062588904694"/>
          <c:y val="0.86094674556213013"/>
          <c:w val="0.4388335704125178"/>
          <c:h val="7.39644970414201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>
                <a:effectLst/>
              </a:rPr>
              <a:t>Rates of Return: Closed-End Funds, Bank Deposits </a:t>
            </a:r>
            <a:br>
              <a:rPr lang="en-US" sz="1200" b="1" i="1" baseline="0">
                <a:effectLst/>
              </a:rPr>
            </a:br>
            <a:r>
              <a:rPr lang="en-US" sz="1200" b="1" i="1" baseline="0">
                <a:effectLst/>
              </a:rPr>
              <a:t>and Indexes for the Month</a:t>
            </a:r>
            <a:endParaRPr lang="ru-RU" sz="1200">
              <a:effectLst/>
            </a:endParaRPr>
          </a:p>
        </c:rich>
      </c:tx>
      <c:layout>
        <c:manualLayout>
          <c:xMode val="edge"/>
          <c:yMode val="edge"/>
          <c:x val="0.28471528471528473"/>
          <c:y val="7.598789833353492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7982017982017984E-2"/>
          <c:y val="0.17629192413380104"/>
          <c:w val="0.965034965034965"/>
          <c:h val="0.77051728910204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'C_diagram(ROR)'!$A$2:$A$11</c:f>
              <c:strCache>
                <c:ptCount val="10"/>
                <c:pt idx="0">
                  <c:v>ТАSК Universal</c:v>
                </c:pt>
                <c:pt idx="1">
                  <c:v>Indeks Ukrainskoi Birzhi</c:v>
                </c:pt>
                <c:pt idx="2">
                  <c:v>КІNТО-Gold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"Gold" deposit (at official rate of gold)</c:v>
                </c:pt>
              </c:strCache>
            </c:strRef>
          </c:cat>
          <c:val>
            <c:numRef>
              <c:f>'C_diagram(ROR)'!$B$2:$B$11</c:f>
              <c:numCache>
                <c:formatCode>0.00%</c:formatCode>
                <c:ptCount val="10"/>
                <c:pt idx="0">
                  <c:v>-4.4633664709342824E-2</c:v>
                </c:pt>
                <c:pt idx="1">
                  <c:v>-3.6967487664968379E-3</c:v>
                </c:pt>
                <c:pt idx="2">
                  <c:v>2.6924576866079075E-2</c:v>
                </c:pt>
                <c:pt idx="3">
                  <c:v>-7.1352788699201959E-3</c:v>
                </c:pt>
                <c:pt idx="4">
                  <c:v>3.2854702533959834E-3</c:v>
                </c:pt>
                <c:pt idx="5">
                  <c:v>0</c:v>
                </c:pt>
                <c:pt idx="6">
                  <c:v>-1.5414532965631222E-2</c:v>
                </c:pt>
                <c:pt idx="7">
                  <c:v>-8.2075775960183117E-3</c:v>
                </c:pt>
                <c:pt idx="8">
                  <c:v>7.9452054794520565E-3</c:v>
                </c:pt>
                <c:pt idx="9">
                  <c:v>2.9564333643720131E-2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56166736"/>
        <c:axId val="456166344"/>
      </c:barChart>
      <c:catAx>
        <c:axId val="456166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56166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6166344"/>
        <c:scaling>
          <c:orientation val="minMax"/>
          <c:max val="0.03"/>
          <c:min val="-0.05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56166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24</xdr:row>
      <xdr:rowOff>133350</xdr:rowOff>
    </xdr:to>
    <xdr:graphicFrame macro="">
      <xdr:nvGraphicFramePr>
        <xdr:cNvPr id="1031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26</xdr:row>
      <xdr:rowOff>19050</xdr:rowOff>
    </xdr:from>
    <xdr:to>
      <xdr:col>11</xdr:col>
      <xdr:colOff>561975</xdr:colOff>
      <xdr:row>46</xdr:row>
      <xdr:rowOff>133350</xdr:rowOff>
    </xdr:to>
    <xdr:graphicFrame macro="">
      <xdr:nvGraphicFramePr>
        <xdr:cNvPr id="1033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32</xdr:row>
      <xdr:rowOff>171450</xdr:rowOff>
    </xdr:from>
    <xdr:to>
      <xdr:col>4</xdr:col>
      <xdr:colOff>533400</xdr:colOff>
      <xdr:row>56</xdr:row>
      <xdr:rowOff>171450</xdr:rowOff>
    </xdr:to>
    <xdr:graphicFrame macro="">
      <xdr:nvGraphicFramePr>
        <xdr:cNvPr id="1229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24</xdr:row>
      <xdr:rowOff>104775</xdr:rowOff>
    </xdr:from>
    <xdr:to>
      <xdr:col>7</xdr:col>
      <xdr:colOff>38100</xdr:colOff>
      <xdr:row>49</xdr:row>
      <xdr:rowOff>142875</xdr:rowOff>
    </xdr:to>
    <xdr:graphicFrame macro="">
      <xdr:nvGraphicFramePr>
        <xdr:cNvPr id="11271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95250</xdr:rowOff>
    </xdr:from>
    <xdr:to>
      <xdr:col>18</xdr:col>
      <xdr:colOff>28575</xdr:colOff>
      <xdr:row>52</xdr:row>
      <xdr:rowOff>47625</xdr:rowOff>
    </xdr:to>
    <xdr:graphicFrame macro="">
      <xdr:nvGraphicFramePr>
        <xdr:cNvPr id="7680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19050</xdr:rowOff>
    </xdr:from>
    <xdr:to>
      <xdr:col>7</xdr:col>
      <xdr:colOff>9525</xdr:colOff>
      <xdr:row>30</xdr:row>
      <xdr:rowOff>152400</xdr:rowOff>
    </xdr:to>
    <xdr:graphicFrame macro="">
      <xdr:nvGraphicFramePr>
        <xdr:cNvPr id="13320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48</xdr:row>
      <xdr:rowOff>19050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123825</xdr:rowOff>
    </xdr:from>
    <xdr:to>
      <xdr:col>9</xdr:col>
      <xdr:colOff>295275</xdr:colOff>
      <xdr:row>30</xdr:row>
      <xdr:rowOff>76200</xdr:rowOff>
    </xdr:to>
    <xdr:graphicFrame macro="">
      <xdr:nvGraphicFramePr>
        <xdr:cNvPr id="14344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38</xdr:row>
      <xdr:rowOff>76200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N42"/>
  <sheetViews>
    <sheetView zoomScale="85" workbookViewId="0">
      <selection activeCell="P32" sqref="P32"/>
    </sheetView>
  </sheetViews>
  <sheetFormatPr defaultRowHeight="12.75" x14ac:dyDescent="0.2"/>
  <cols>
    <col min="1" max="1" width="29.140625" style="3" customWidth="1"/>
    <col min="2" max="6" width="16.7109375" customWidth="1"/>
  </cols>
  <sheetData>
    <row r="1" spans="1:14" ht="16.5" thickBot="1" x14ac:dyDescent="0.25">
      <c r="A1" s="65" t="s">
        <v>12</v>
      </c>
      <c r="B1" s="65"/>
      <c r="C1" s="65"/>
      <c r="D1" s="66"/>
      <c r="E1" s="66"/>
      <c r="F1" s="66"/>
    </row>
    <row r="2" spans="1:14" ht="30.75" thickBot="1" x14ac:dyDescent="0.25">
      <c r="A2" s="158" t="s">
        <v>13</v>
      </c>
      <c r="B2" s="158" t="s">
        <v>14</v>
      </c>
      <c r="C2" s="158" t="s">
        <v>15</v>
      </c>
      <c r="D2" s="158" t="s">
        <v>16</v>
      </c>
      <c r="E2" s="158" t="s">
        <v>17</v>
      </c>
      <c r="F2" s="158" t="s">
        <v>18</v>
      </c>
      <c r="G2" s="2"/>
      <c r="I2" s="1"/>
    </row>
    <row r="3" spans="1:14" ht="14.25" x14ac:dyDescent="0.2">
      <c r="A3" s="79" t="s">
        <v>19</v>
      </c>
      <c r="B3" s="80">
        <v>-3.8332349064484905E-4</v>
      </c>
      <c r="C3" s="80">
        <v>-3.2484436301040698E-2</v>
      </c>
      <c r="D3" s="80">
        <v>-7.9978351126815811E-4</v>
      </c>
      <c r="E3" s="80">
        <v>-6.2840589900014692E-3</v>
      </c>
      <c r="F3" s="80">
        <v>-2.232260633196792E-2</v>
      </c>
      <c r="G3" s="53"/>
      <c r="H3" s="53"/>
      <c r="I3" s="2"/>
      <c r="J3" s="2"/>
      <c r="K3" s="2"/>
      <c r="L3" s="2"/>
    </row>
    <row r="4" spans="1:14" ht="14.25" x14ac:dyDescent="0.2">
      <c r="A4" s="79" t="s">
        <v>20</v>
      </c>
      <c r="B4" s="80">
        <v>0</v>
      </c>
      <c r="C4" s="80">
        <v>3.2854702533959834E-3</v>
      </c>
      <c r="D4" s="80">
        <v>4.6021686951444197E-3</v>
      </c>
      <c r="E4" s="80">
        <v>-1.2627995900861425E-2</v>
      </c>
      <c r="F4" s="80">
        <v>-7.1352788699201959E-3</v>
      </c>
      <c r="G4" s="53"/>
      <c r="H4" s="53"/>
      <c r="I4" s="2"/>
      <c r="J4" s="2"/>
      <c r="K4" s="2"/>
      <c r="L4" s="2"/>
    </row>
    <row r="5" spans="1:14" ht="15" thickBot="1" x14ac:dyDescent="0.25">
      <c r="A5" s="69" t="s">
        <v>21</v>
      </c>
      <c r="B5" s="71">
        <v>5.3023091824424329E-2</v>
      </c>
      <c r="C5" s="71">
        <v>0.13682068914339429</v>
      </c>
      <c r="D5" s="71">
        <v>5.2302339952444953E-2</v>
      </c>
      <c r="E5" s="71">
        <v>-2.2915975575665975E-2</v>
      </c>
      <c r="F5" s="71">
        <v>8.6619250871823317E-3</v>
      </c>
      <c r="G5" s="53"/>
      <c r="H5" s="53"/>
      <c r="I5" s="2"/>
      <c r="J5" s="2"/>
      <c r="K5" s="2"/>
      <c r="L5" s="2"/>
    </row>
    <row r="6" spans="1:14" ht="14.25" x14ac:dyDescent="0.2">
      <c r="A6" s="63"/>
      <c r="B6" s="62"/>
      <c r="C6" s="62"/>
      <c r="D6" s="64"/>
      <c r="E6" s="64"/>
      <c r="F6" s="64"/>
      <c r="G6" s="10"/>
      <c r="J6" s="2"/>
      <c r="K6" s="2"/>
      <c r="L6" s="2"/>
      <c r="M6" s="2"/>
      <c r="N6" s="2"/>
    </row>
    <row r="7" spans="1:14" ht="14.25" x14ac:dyDescent="0.2">
      <c r="A7" s="63"/>
      <c r="B7" s="64"/>
      <c r="C7" s="64"/>
      <c r="D7" s="64"/>
      <c r="E7" s="64"/>
      <c r="F7" s="64"/>
      <c r="J7" s="4"/>
      <c r="K7" s="4"/>
      <c r="L7" s="4"/>
      <c r="M7" s="4"/>
      <c r="N7" s="4"/>
    </row>
    <row r="8" spans="1:14" ht="14.25" x14ac:dyDescent="0.2">
      <c r="A8" s="63"/>
      <c r="B8" s="64"/>
      <c r="C8" s="64"/>
      <c r="D8" s="64"/>
      <c r="E8" s="64"/>
      <c r="F8" s="64"/>
    </row>
    <row r="9" spans="1:14" ht="14.25" x14ac:dyDescent="0.2">
      <c r="A9" s="63"/>
      <c r="B9" s="64"/>
      <c r="C9" s="64"/>
      <c r="D9" s="64"/>
      <c r="E9" s="64"/>
      <c r="F9" s="64"/>
    </row>
    <row r="10" spans="1:14" ht="14.25" x14ac:dyDescent="0.2">
      <c r="A10" s="63"/>
      <c r="B10" s="64"/>
      <c r="C10" s="64"/>
      <c r="D10" s="64"/>
      <c r="E10" s="64"/>
      <c r="F10" s="64"/>
      <c r="N10" s="10"/>
    </row>
    <row r="11" spans="1:14" ht="14.25" x14ac:dyDescent="0.2">
      <c r="A11" s="63"/>
      <c r="B11" s="64"/>
      <c r="C11" s="64"/>
      <c r="D11" s="64"/>
      <c r="E11" s="64"/>
      <c r="F11" s="64"/>
    </row>
    <row r="12" spans="1:14" ht="14.25" x14ac:dyDescent="0.2">
      <c r="A12" s="63"/>
      <c r="B12" s="64"/>
      <c r="C12" s="64"/>
      <c r="D12" s="64"/>
      <c r="E12" s="64"/>
      <c r="F12" s="64"/>
    </row>
    <row r="13" spans="1:14" ht="14.25" x14ac:dyDescent="0.2">
      <c r="A13" s="63"/>
      <c r="B13" s="64"/>
      <c r="C13" s="64"/>
      <c r="D13" s="64"/>
      <c r="E13" s="64"/>
      <c r="F13" s="64"/>
    </row>
    <row r="14" spans="1:14" ht="14.25" x14ac:dyDescent="0.2">
      <c r="A14" s="63"/>
      <c r="B14" s="64"/>
      <c r="C14" s="64"/>
      <c r="D14" s="64"/>
      <c r="E14" s="64"/>
      <c r="F14" s="64"/>
    </row>
    <row r="15" spans="1:14" ht="14.25" x14ac:dyDescent="0.2">
      <c r="A15" s="63"/>
      <c r="B15" s="64"/>
      <c r="C15" s="64"/>
      <c r="D15" s="64"/>
      <c r="E15" s="64"/>
      <c r="F15" s="64"/>
    </row>
    <row r="16" spans="1:14" ht="14.25" x14ac:dyDescent="0.2">
      <c r="A16" s="63"/>
      <c r="B16" s="64"/>
      <c r="C16" s="64"/>
      <c r="D16" s="64"/>
      <c r="E16" s="64"/>
      <c r="F16" s="64"/>
    </row>
    <row r="17" spans="1:6" ht="14.25" x14ac:dyDescent="0.2">
      <c r="A17" s="63"/>
      <c r="B17" s="64"/>
      <c r="C17" s="64"/>
      <c r="D17" s="64"/>
      <c r="E17" s="64"/>
      <c r="F17" s="64"/>
    </row>
    <row r="18" spans="1:6" ht="14.25" x14ac:dyDescent="0.2">
      <c r="A18" s="63"/>
      <c r="B18" s="64"/>
      <c r="C18" s="64"/>
      <c r="D18" s="64"/>
      <c r="E18" s="64"/>
      <c r="F18" s="64"/>
    </row>
    <row r="19" spans="1:6" ht="14.25" x14ac:dyDescent="0.2">
      <c r="A19" s="63"/>
      <c r="B19" s="64"/>
      <c r="C19" s="64"/>
      <c r="D19" s="64"/>
      <c r="E19" s="64"/>
      <c r="F19" s="64"/>
    </row>
    <row r="20" spans="1:6" ht="14.25" x14ac:dyDescent="0.2">
      <c r="A20" s="63"/>
      <c r="B20" s="64"/>
      <c r="C20" s="64"/>
      <c r="D20" s="64"/>
      <c r="E20" s="64"/>
      <c r="F20" s="64"/>
    </row>
    <row r="21" spans="1:6" ht="14.25" x14ac:dyDescent="0.2">
      <c r="A21" s="63"/>
      <c r="B21" s="64"/>
      <c r="C21" s="64"/>
      <c r="D21" s="64"/>
      <c r="E21" s="64"/>
      <c r="F21" s="64"/>
    </row>
    <row r="22" spans="1:6" ht="14.25" x14ac:dyDescent="0.2">
      <c r="A22" s="63"/>
      <c r="B22" s="64"/>
      <c r="C22" s="64"/>
      <c r="D22" s="64"/>
      <c r="E22" s="64"/>
      <c r="F22" s="64"/>
    </row>
    <row r="23" spans="1:6" ht="14.25" x14ac:dyDescent="0.2">
      <c r="A23" s="63"/>
      <c r="B23" s="64"/>
      <c r="C23" s="64"/>
      <c r="D23" s="64"/>
      <c r="E23" s="64"/>
      <c r="F23" s="64"/>
    </row>
    <row r="24" spans="1:6" ht="14.25" x14ac:dyDescent="0.2">
      <c r="A24" s="63"/>
      <c r="B24" s="64"/>
      <c r="C24" s="64"/>
      <c r="D24" s="64"/>
      <c r="E24" s="64"/>
      <c r="F24" s="64"/>
    </row>
    <row r="25" spans="1:6" ht="14.25" x14ac:dyDescent="0.2">
      <c r="A25" s="63"/>
      <c r="B25" s="64"/>
      <c r="C25" s="64"/>
      <c r="D25" s="64"/>
      <c r="E25" s="64"/>
      <c r="F25" s="64"/>
    </row>
    <row r="26" spans="1:6" ht="14.25" x14ac:dyDescent="0.2">
      <c r="A26" s="63"/>
      <c r="B26" s="64"/>
      <c r="C26" s="64"/>
      <c r="D26" s="64"/>
      <c r="E26" s="64"/>
      <c r="F26" s="64"/>
    </row>
    <row r="27" spans="1:6" ht="15" x14ac:dyDescent="0.2">
      <c r="A27" s="177" t="s">
        <v>22</v>
      </c>
      <c r="B27" s="178" t="s">
        <v>23</v>
      </c>
      <c r="C27" s="179" t="s">
        <v>24</v>
      </c>
      <c r="D27" s="68"/>
      <c r="E27" s="64"/>
      <c r="F27" s="64"/>
    </row>
    <row r="28" spans="1:6" ht="14.25" x14ac:dyDescent="0.2">
      <c r="A28" s="25" t="s">
        <v>25</v>
      </c>
      <c r="B28" s="26">
        <v>-1.9012544198045322E-2</v>
      </c>
      <c r="C28" s="59">
        <v>5.2780608777747817E-2</v>
      </c>
      <c r="D28" s="68"/>
      <c r="E28" s="64"/>
      <c r="F28" s="64"/>
    </row>
    <row r="29" spans="1:6" ht="28.5" x14ac:dyDescent="0.2">
      <c r="A29" s="25" t="s">
        <v>26</v>
      </c>
      <c r="B29" s="26">
        <v>-5.8377263415140268E-3</v>
      </c>
      <c r="C29" s="59">
        <v>3.8919884608062949E-2</v>
      </c>
      <c r="D29" s="68"/>
      <c r="E29" s="64"/>
      <c r="F29" s="64"/>
    </row>
    <row r="30" spans="1:6" ht="14.25" x14ac:dyDescent="0.2">
      <c r="A30" s="79" t="s">
        <v>14</v>
      </c>
      <c r="B30" s="26">
        <v>0</v>
      </c>
      <c r="C30" s="59">
        <v>5.3023091824424329E-2</v>
      </c>
      <c r="D30" s="68"/>
      <c r="E30" s="64"/>
      <c r="F30" s="64"/>
    </row>
    <row r="31" spans="1:6" ht="14.25" x14ac:dyDescent="0.2">
      <c r="A31" s="49" t="s">
        <v>15</v>
      </c>
      <c r="B31" s="26">
        <v>3.2854702533959834E-3</v>
      </c>
      <c r="C31" s="59">
        <v>0.13682068914339429</v>
      </c>
      <c r="D31" s="68"/>
      <c r="E31" s="64"/>
      <c r="F31" s="64"/>
    </row>
    <row r="32" spans="1:6" ht="14.25" x14ac:dyDescent="0.2">
      <c r="A32" s="49" t="s">
        <v>27</v>
      </c>
      <c r="B32" s="26">
        <v>1.1326860841423869E-2</v>
      </c>
      <c r="C32" s="59">
        <v>0.26177402387337256</v>
      </c>
      <c r="D32" s="68"/>
      <c r="E32" s="64"/>
      <c r="F32" s="64"/>
    </row>
    <row r="33" spans="1:6" ht="14.25" x14ac:dyDescent="0.2">
      <c r="A33" s="49" t="s">
        <v>28</v>
      </c>
      <c r="B33" s="26">
        <v>2.1329528873535564E-2</v>
      </c>
      <c r="C33" s="59">
        <v>0.10399156779777363</v>
      </c>
      <c r="D33" s="68"/>
      <c r="E33" s="64"/>
      <c r="F33" s="64"/>
    </row>
    <row r="34" spans="1:6" ht="14.25" x14ac:dyDescent="0.2">
      <c r="A34" s="49" t="s">
        <v>29</v>
      </c>
      <c r="B34" s="26">
        <v>2.8051156271439837E-2</v>
      </c>
      <c r="C34" s="59">
        <v>0.14359804589037806</v>
      </c>
      <c r="D34" s="68"/>
      <c r="E34" s="64"/>
      <c r="F34" s="64"/>
    </row>
    <row r="35" spans="1:6" ht="14.25" x14ac:dyDescent="0.2">
      <c r="A35" s="180" t="s">
        <v>30</v>
      </c>
      <c r="B35" s="26">
        <v>3.2617665297831611E-2</v>
      </c>
      <c r="C35" s="59">
        <v>-6.5195521733252604E-2</v>
      </c>
      <c r="D35" s="68"/>
      <c r="E35" s="64"/>
      <c r="F35" s="64"/>
    </row>
    <row r="36" spans="1:6" ht="14.25" x14ac:dyDescent="0.2">
      <c r="A36" s="181" t="s">
        <v>31</v>
      </c>
      <c r="B36" s="26">
        <v>4.1016495764601091E-2</v>
      </c>
      <c r="C36" s="59">
        <v>0.21223500236897563</v>
      </c>
      <c r="D36" s="68"/>
      <c r="E36" s="64"/>
      <c r="F36" s="64"/>
    </row>
    <row r="37" spans="1:6" ht="14.25" x14ac:dyDescent="0.2">
      <c r="A37" s="25" t="s">
        <v>32</v>
      </c>
      <c r="B37" s="26">
        <v>4.759655276602337E-2</v>
      </c>
      <c r="C37" s="59">
        <v>0.21983208945228161</v>
      </c>
      <c r="D37" s="68"/>
      <c r="E37" s="64"/>
      <c r="F37" s="64"/>
    </row>
    <row r="38" spans="1:6" ht="14.25" x14ac:dyDescent="0.2">
      <c r="A38" s="25" t="s">
        <v>33</v>
      </c>
      <c r="B38" s="26">
        <v>5.8375034570463447E-2</v>
      </c>
      <c r="C38" s="59">
        <v>0.17790458000707665</v>
      </c>
      <c r="D38" s="68"/>
      <c r="E38" s="64"/>
      <c r="F38" s="64"/>
    </row>
    <row r="39" spans="1:6" ht="14.25" x14ac:dyDescent="0.2">
      <c r="A39" s="25" t="s">
        <v>34</v>
      </c>
      <c r="B39" s="26">
        <v>6.9143873301234615E-2</v>
      </c>
      <c r="C39" s="59">
        <v>0.23401142538665187</v>
      </c>
      <c r="D39" s="68"/>
      <c r="E39" s="64"/>
      <c r="F39" s="64"/>
    </row>
    <row r="40" spans="1:6" ht="15" thickBot="1" x14ac:dyDescent="0.25">
      <c r="A40" s="182" t="s">
        <v>35</v>
      </c>
      <c r="B40" s="70">
        <v>7.0508733176963601E-2</v>
      </c>
      <c r="C40" s="71">
        <v>0.35526069220013534</v>
      </c>
      <c r="D40" s="68"/>
      <c r="E40" s="64"/>
      <c r="F40" s="64"/>
    </row>
    <row r="41" spans="1:6" ht="14.25" x14ac:dyDescent="0.2">
      <c r="A41" s="63"/>
      <c r="B41" s="64"/>
      <c r="C41" s="64"/>
      <c r="D41" s="68"/>
      <c r="E41" s="64"/>
      <c r="F41" s="64"/>
    </row>
    <row r="42" spans="1:6" ht="14.25" x14ac:dyDescent="0.2">
      <c r="A42" s="63"/>
      <c r="B42" s="64"/>
      <c r="C42" s="64"/>
      <c r="D42" s="68"/>
      <c r="E42" s="64"/>
      <c r="F42" s="64"/>
    </row>
  </sheetData>
  <autoFilter ref="A27:C27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7"/>
  <sheetViews>
    <sheetView zoomScale="85" workbookViewId="0">
      <selection activeCell="I17" sqref="I17"/>
    </sheetView>
  </sheetViews>
  <sheetFormatPr defaultRowHeight="14.25" x14ac:dyDescent="0.2"/>
  <cols>
    <col min="1" max="1" width="4.7109375" style="29" customWidth="1"/>
    <col min="2" max="2" width="37" style="27" bestFit="1" customWidth="1"/>
    <col min="3" max="4" width="12.7109375" style="29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7" bestFit="1" customWidth="1"/>
    <col min="10" max="10" width="34.7109375" style="27" customWidth="1"/>
    <col min="11" max="11" width="35.85546875" style="27" customWidth="1"/>
    <col min="12" max="16384" width="9.140625" style="27"/>
  </cols>
  <sheetData>
    <row r="1" spans="1:11" ht="16.5" thickBot="1" x14ac:dyDescent="0.25">
      <c r="A1" s="160" t="s">
        <v>118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1" ht="45.75" thickBot="1" x14ac:dyDescent="0.25">
      <c r="A2" s="158" t="s">
        <v>37</v>
      </c>
      <c r="B2" s="194" t="s">
        <v>74</v>
      </c>
      <c r="C2" s="15" t="s">
        <v>105</v>
      </c>
      <c r="D2" s="40" t="s">
        <v>106</v>
      </c>
      <c r="E2" s="40" t="s">
        <v>39</v>
      </c>
      <c r="F2" s="40" t="s">
        <v>119</v>
      </c>
      <c r="G2" s="40" t="s">
        <v>120</v>
      </c>
      <c r="H2" s="40" t="s">
        <v>121</v>
      </c>
      <c r="I2" s="17" t="s">
        <v>43</v>
      </c>
      <c r="J2" s="18" t="s">
        <v>44</v>
      </c>
    </row>
    <row r="3" spans="1:11" ht="27.75" customHeight="1" x14ac:dyDescent="0.2">
      <c r="A3" s="21">
        <v>1</v>
      </c>
      <c r="B3" s="191" t="s">
        <v>122</v>
      </c>
      <c r="C3" s="198" t="s">
        <v>111</v>
      </c>
      <c r="D3" s="200" t="s">
        <v>123</v>
      </c>
      <c r="E3" s="76">
        <v>13068157.640000001</v>
      </c>
      <c r="F3" s="77">
        <v>164425</v>
      </c>
      <c r="G3" s="76">
        <v>79.477900000000005</v>
      </c>
      <c r="H3" s="47">
        <v>100</v>
      </c>
      <c r="I3" s="183" t="s">
        <v>63</v>
      </c>
      <c r="J3" s="78" t="s">
        <v>6</v>
      </c>
      <c r="K3" s="43"/>
    </row>
    <row r="4" spans="1:11" ht="31.5" customHeight="1" x14ac:dyDescent="0.2">
      <c r="A4" s="21">
        <v>2</v>
      </c>
      <c r="B4" s="191" t="s">
        <v>124</v>
      </c>
      <c r="C4" s="198" t="s">
        <v>111</v>
      </c>
      <c r="D4" s="200" t="s">
        <v>125</v>
      </c>
      <c r="E4" s="76">
        <v>2284412.2400000002</v>
      </c>
      <c r="F4" s="77">
        <v>173506</v>
      </c>
      <c r="G4" s="76">
        <v>13.1662</v>
      </c>
      <c r="H4" s="47">
        <v>10</v>
      </c>
      <c r="I4" s="183" t="s">
        <v>63</v>
      </c>
      <c r="J4" s="78" t="s">
        <v>6</v>
      </c>
      <c r="K4" s="43"/>
    </row>
    <row r="5" spans="1:11" ht="28.5" x14ac:dyDescent="0.2">
      <c r="A5" s="21">
        <v>3</v>
      </c>
      <c r="B5" s="191" t="s">
        <v>126</v>
      </c>
      <c r="C5" s="198" t="s">
        <v>111</v>
      </c>
      <c r="D5" s="200" t="s">
        <v>123</v>
      </c>
      <c r="E5" s="76">
        <v>863858.01040000003</v>
      </c>
      <c r="F5" s="77">
        <v>658</v>
      </c>
      <c r="G5" s="76">
        <v>1312.8541</v>
      </c>
      <c r="H5" s="47">
        <v>5000</v>
      </c>
      <c r="I5" s="185" t="s">
        <v>69</v>
      </c>
      <c r="J5" s="78" t="s">
        <v>0</v>
      </c>
      <c r="K5" s="44"/>
    </row>
    <row r="6" spans="1:11" ht="15.75" customHeight="1" thickBot="1" x14ac:dyDescent="0.25">
      <c r="A6" s="162" t="s">
        <v>59</v>
      </c>
      <c r="B6" s="162"/>
      <c r="C6" s="99" t="s">
        <v>3</v>
      </c>
      <c r="D6" s="99" t="s">
        <v>3</v>
      </c>
      <c r="E6" s="88">
        <f>SUM(E3:E5)</f>
        <v>16216427.8904</v>
      </c>
      <c r="F6" s="89">
        <f>SUM(F3:F5)</f>
        <v>338589</v>
      </c>
      <c r="G6" s="99" t="s">
        <v>3</v>
      </c>
      <c r="H6" s="99" t="s">
        <v>3</v>
      </c>
      <c r="I6" s="99" t="s">
        <v>3</v>
      </c>
      <c r="J6" s="99" t="s">
        <v>3</v>
      </c>
    </row>
    <row r="7" spans="1:11" ht="15" thickBot="1" x14ac:dyDescent="0.25">
      <c r="A7" s="173"/>
      <c r="B7" s="173"/>
      <c r="C7" s="173"/>
      <c r="D7" s="173"/>
      <c r="E7" s="173"/>
      <c r="F7" s="173"/>
      <c r="G7" s="173"/>
      <c r="H7" s="173"/>
      <c r="I7" s="147"/>
      <c r="J7" s="147"/>
    </row>
  </sheetData>
  <mergeCells count="3">
    <mergeCell ref="A1:J1"/>
    <mergeCell ref="A6:B6"/>
    <mergeCell ref="A7:H7"/>
  </mergeCells>
  <phoneticPr fontId="11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13"/>
  <sheetViews>
    <sheetView zoomScale="85" workbookViewId="0">
      <selection activeCell="L24" sqref="L24"/>
    </sheetView>
  </sheetViews>
  <sheetFormatPr defaultRowHeight="14.25" x14ac:dyDescent="0.2"/>
  <cols>
    <col min="1" max="1" width="4.42578125" style="29" customWidth="1"/>
    <col min="2" max="2" width="46.7109375" style="29" customWidth="1"/>
    <col min="3" max="4" width="14.7109375" style="28" customWidth="1"/>
    <col min="5" max="8" width="12.7109375" style="29" customWidth="1"/>
    <col min="9" max="9" width="16.140625" style="29" bestFit="1" customWidth="1"/>
    <col min="10" max="10" width="19.140625" style="29" customWidth="1"/>
    <col min="11" max="11" width="21.42578125" style="29" bestFit="1" customWidth="1"/>
    <col min="12" max="16384" width="9.140625" style="29"/>
  </cols>
  <sheetData>
    <row r="1" spans="1:11" s="45" customFormat="1" ht="16.5" thickBot="1" x14ac:dyDescent="0.25">
      <c r="A1" s="171" t="s">
        <v>127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1" s="22" customFormat="1" ht="15.75" customHeight="1" thickBot="1" x14ac:dyDescent="0.25">
      <c r="A2" s="188" t="s">
        <v>37</v>
      </c>
      <c r="B2" s="91"/>
      <c r="C2" s="92"/>
      <c r="D2" s="93"/>
      <c r="E2" s="166" t="s">
        <v>73</v>
      </c>
      <c r="F2" s="166"/>
      <c r="G2" s="166"/>
      <c r="H2" s="166"/>
      <c r="I2" s="166"/>
      <c r="J2" s="166"/>
      <c r="K2" s="166"/>
    </row>
    <row r="3" spans="1:11" s="22" customFormat="1" ht="51.75" thickBot="1" x14ac:dyDescent="0.25">
      <c r="A3" s="188"/>
      <c r="B3" s="94" t="s">
        <v>74</v>
      </c>
      <c r="C3" s="189" t="s">
        <v>75</v>
      </c>
      <c r="D3" s="189" t="s">
        <v>76</v>
      </c>
      <c r="E3" s="17" t="s">
        <v>77</v>
      </c>
      <c r="F3" s="17" t="s">
        <v>78</v>
      </c>
      <c r="G3" s="17" t="s">
        <v>79</v>
      </c>
      <c r="H3" s="17" t="s">
        <v>80</v>
      </c>
      <c r="I3" s="17" t="s">
        <v>81</v>
      </c>
      <c r="J3" s="18" t="s">
        <v>82</v>
      </c>
      <c r="K3" s="190" t="s">
        <v>83</v>
      </c>
    </row>
    <row r="4" spans="1:11" s="22" customFormat="1" collapsed="1" x14ac:dyDescent="0.2">
      <c r="A4" s="21">
        <v>1</v>
      </c>
      <c r="B4" s="191" t="s">
        <v>126</v>
      </c>
      <c r="C4" s="95">
        <v>38945</v>
      </c>
      <c r="D4" s="95">
        <v>39016</v>
      </c>
      <c r="E4" s="90">
        <v>-4.4633664709342824E-2</v>
      </c>
      <c r="F4" s="90">
        <v>-5.8673864656388131E-2</v>
      </c>
      <c r="G4" s="90">
        <v>-3.837935862341213E-2</v>
      </c>
      <c r="H4" s="90">
        <v>8.7650766350446219E-2</v>
      </c>
      <c r="I4" s="90">
        <v>3.2726451734643724E-4</v>
      </c>
      <c r="J4" s="96">
        <v>-0.73742918000000002</v>
      </c>
      <c r="K4" s="107">
        <v>-8.5186562547791556E-2</v>
      </c>
    </row>
    <row r="5" spans="1:11" s="22" customFormat="1" x14ac:dyDescent="0.2">
      <c r="A5" s="21">
        <v>2</v>
      </c>
      <c r="B5" s="191" t="s">
        <v>122</v>
      </c>
      <c r="C5" s="95">
        <v>40555</v>
      </c>
      <c r="D5" s="95">
        <v>40626</v>
      </c>
      <c r="E5" s="90">
        <v>-3.6967487664968379E-3</v>
      </c>
      <c r="F5" s="90">
        <v>-2.4099440315601406E-3</v>
      </c>
      <c r="G5" s="90">
        <v>2.9989451012003121E-2</v>
      </c>
      <c r="H5" s="90">
        <v>0.37209755201523098</v>
      </c>
      <c r="I5" s="90">
        <v>0.15037547406477425</v>
      </c>
      <c r="J5" s="96">
        <v>-0.20522099999999999</v>
      </c>
      <c r="K5" s="155">
        <v>-2.1419465252722536E-2</v>
      </c>
    </row>
    <row r="6" spans="1:11" s="22" customFormat="1" collapsed="1" x14ac:dyDescent="0.2">
      <c r="A6" s="21">
        <v>3</v>
      </c>
      <c r="B6" s="191" t="s">
        <v>124</v>
      </c>
      <c r="C6" s="95">
        <v>41848</v>
      </c>
      <c r="D6" s="95">
        <v>42032</v>
      </c>
      <c r="E6" s="90">
        <v>2.6924576866079075E-2</v>
      </c>
      <c r="F6" s="90">
        <v>-2.8080846854561248E-2</v>
      </c>
      <c r="G6" s="90">
        <v>-4.2495089280194964E-2</v>
      </c>
      <c r="H6" s="90">
        <v>-0.12175741902260806</v>
      </c>
      <c r="I6" s="90">
        <v>-0.12471696332057369</v>
      </c>
      <c r="J6" s="96">
        <v>0.3166199999999999</v>
      </c>
      <c r="K6" s="108">
        <v>4.1553772978302206E-2</v>
      </c>
    </row>
    <row r="7" spans="1:11" s="22" customFormat="1" ht="15.75" collapsed="1" thickBot="1" x14ac:dyDescent="0.25">
      <c r="A7" s="148"/>
      <c r="B7" s="149" t="s">
        <v>85</v>
      </c>
      <c r="C7" s="150" t="s">
        <v>3</v>
      </c>
      <c r="D7" s="150" t="s">
        <v>3</v>
      </c>
      <c r="E7" s="151">
        <f>AVERAGE(E4:E6)</f>
        <v>-7.1352788699201959E-3</v>
      </c>
      <c r="F7" s="151">
        <f>AVERAGE(F4:F6)</f>
        <v>-2.9721551847503174E-2</v>
      </c>
      <c r="G7" s="151">
        <f>AVERAGE(G4:G6)</f>
        <v>-1.6961665630534657E-2</v>
      </c>
      <c r="H7" s="151">
        <f>AVERAGE(H4:H6)</f>
        <v>0.11266363311435638</v>
      </c>
      <c r="I7" s="151">
        <f>AVERAGE(I4:I6)</f>
        <v>8.6619250871823317E-3</v>
      </c>
      <c r="J7" s="150" t="s">
        <v>3</v>
      </c>
      <c r="K7" s="151">
        <f>AVERAGE(K4:K6)</f>
        <v>-2.1684084940737296E-2</v>
      </c>
    </row>
    <row r="8" spans="1:11" s="22" customFormat="1" hidden="1" x14ac:dyDescent="0.2">
      <c r="A8" s="176" t="s">
        <v>8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</row>
    <row r="9" spans="1:11" s="22" customFormat="1" ht="15" hidden="1" thickBot="1" x14ac:dyDescent="0.25">
      <c r="A9" s="175" t="s">
        <v>9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</row>
    <row r="10" spans="1:11" s="22" customFormat="1" ht="15.75" hidden="1" customHeight="1" x14ac:dyDescent="0.2">
      <c r="C10" s="58"/>
      <c r="D10" s="58"/>
    </row>
    <row r="11" spans="1:11" ht="15" thickBot="1" x14ac:dyDescent="0.25">
      <c r="A11" s="174"/>
      <c r="B11" s="174"/>
      <c r="C11" s="174"/>
      <c r="D11" s="174"/>
      <c r="E11" s="174"/>
      <c r="F11" s="174"/>
      <c r="G11" s="174"/>
      <c r="H11" s="174"/>
      <c r="I11" s="152"/>
      <c r="J11" s="152"/>
      <c r="K11" s="152"/>
    </row>
    <row r="12" spans="1:11" x14ac:dyDescent="0.2">
      <c r="B12" s="27"/>
      <c r="C12" s="97"/>
      <c r="E12" s="97"/>
    </row>
    <row r="13" spans="1:11" x14ac:dyDescent="0.2">
      <c r="E13" s="97"/>
      <c r="F13" s="97"/>
    </row>
  </sheetData>
  <mergeCells count="6">
    <mergeCell ref="A11:H11"/>
    <mergeCell ref="A9:K9"/>
    <mergeCell ref="A1:J1"/>
    <mergeCell ref="A2:A3"/>
    <mergeCell ref="E2:K2"/>
    <mergeCell ref="A8:K8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120"/>
  <sheetViews>
    <sheetView topLeftCell="A22" zoomScale="85" workbookViewId="0">
      <selection activeCell="A37" sqref="A37:A39"/>
    </sheetView>
  </sheetViews>
  <sheetFormatPr defaultRowHeight="14.25" x14ac:dyDescent="0.2"/>
  <cols>
    <col min="1" max="1" width="4" style="20" customWidth="1"/>
    <col min="2" max="2" width="50.7109375" style="20" customWidth="1"/>
    <col min="3" max="3" width="24.7109375" style="20" customWidth="1"/>
    <col min="4" max="4" width="24.7109375" style="46" customWidth="1"/>
    <col min="5" max="7" width="24.7109375" style="20" customWidth="1"/>
    <col min="8" max="16384" width="9.140625" style="20"/>
  </cols>
  <sheetData>
    <row r="1" spans="1:8" s="27" customFormat="1" ht="16.5" thickBot="1" x14ac:dyDescent="0.25">
      <c r="A1" s="169" t="s">
        <v>128</v>
      </c>
      <c r="B1" s="169"/>
      <c r="C1" s="169"/>
      <c r="D1" s="169"/>
      <c r="E1" s="169"/>
      <c r="F1" s="169"/>
      <c r="G1" s="169"/>
    </row>
    <row r="2" spans="1:8" s="27" customFormat="1" ht="15.75" customHeight="1" thickBot="1" x14ac:dyDescent="0.25">
      <c r="A2" s="188" t="s">
        <v>37</v>
      </c>
      <c r="B2" s="91"/>
      <c r="C2" s="192" t="s">
        <v>88</v>
      </c>
      <c r="D2" s="192"/>
      <c r="E2" s="192" t="s">
        <v>129</v>
      </c>
      <c r="F2" s="192"/>
      <c r="G2" s="193"/>
    </row>
    <row r="3" spans="1:8" s="27" customFormat="1" ht="45.75" thickBot="1" x14ac:dyDescent="0.25">
      <c r="A3" s="188"/>
      <c r="B3" s="17" t="s">
        <v>74</v>
      </c>
      <c r="C3" s="94" t="s">
        <v>90</v>
      </c>
      <c r="D3" s="94" t="s">
        <v>91</v>
      </c>
      <c r="E3" s="94" t="s">
        <v>92</v>
      </c>
      <c r="F3" s="94" t="s">
        <v>91</v>
      </c>
      <c r="G3" s="18" t="s">
        <v>93</v>
      </c>
    </row>
    <row r="4" spans="1:8" s="27" customFormat="1" x14ac:dyDescent="0.2">
      <c r="A4" s="21">
        <v>1</v>
      </c>
      <c r="B4" s="191" t="s">
        <v>124</v>
      </c>
      <c r="C4" s="35">
        <v>59.89683000000008</v>
      </c>
      <c r="D4" s="90">
        <v>2.6925787850577344E-2</v>
      </c>
      <c r="E4" s="36">
        <v>0</v>
      </c>
      <c r="F4" s="90">
        <v>0</v>
      </c>
      <c r="G4" s="37">
        <v>0</v>
      </c>
    </row>
    <row r="5" spans="1:8" s="27" customFormat="1" x14ac:dyDescent="0.2">
      <c r="A5" s="21">
        <v>2</v>
      </c>
      <c r="B5" s="191" t="s">
        <v>130</v>
      </c>
      <c r="C5" s="35">
        <v>-40.35851000000001</v>
      </c>
      <c r="D5" s="90">
        <v>-4.4633679090652467E-2</v>
      </c>
      <c r="E5" s="36">
        <v>0</v>
      </c>
      <c r="F5" s="90">
        <v>0</v>
      </c>
      <c r="G5" s="37">
        <v>0</v>
      </c>
    </row>
    <row r="6" spans="1:8" s="27" customFormat="1" x14ac:dyDescent="0.2">
      <c r="A6" s="21">
        <v>3</v>
      </c>
      <c r="B6" s="34" t="s">
        <v>122</v>
      </c>
      <c r="C6" s="35">
        <v>-48.480419999999931</v>
      </c>
      <c r="D6" s="90">
        <v>-3.6961010724115332E-3</v>
      </c>
      <c r="E6" s="36">
        <v>0</v>
      </c>
      <c r="F6" s="90">
        <v>0</v>
      </c>
      <c r="G6" s="37">
        <v>0</v>
      </c>
    </row>
    <row r="7" spans="1:8" s="27" customFormat="1" ht="15.75" thickBot="1" x14ac:dyDescent="0.25">
      <c r="A7" s="102"/>
      <c r="B7" s="82" t="s">
        <v>59</v>
      </c>
      <c r="C7" s="83">
        <v>-28.942099999999861</v>
      </c>
      <c r="D7" s="87">
        <v>-1.7815599162778583E-3</v>
      </c>
      <c r="E7" s="84">
        <v>0</v>
      </c>
      <c r="F7" s="87">
        <v>0</v>
      </c>
      <c r="G7" s="103">
        <v>0</v>
      </c>
    </row>
    <row r="8" spans="1:8" s="27" customFormat="1" ht="15" customHeight="1" thickBot="1" x14ac:dyDescent="0.25">
      <c r="A8" s="163"/>
      <c r="B8" s="163"/>
      <c r="C8" s="163"/>
      <c r="D8" s="163"/>
      <c r="E8" s="163"/>
      <c r="F8" s="163"/>
      <c r="G8" s="163"/>
      <c r="H8" s="7"/>
    </row>
    <row r="9" spans="1:8" s="27" customFormat="1" x14ac:dyDescent="0.2">
      <c r="D9" s="6"/>
    </row>
    <row r="10" spans="1:8" s="27" customFormat="1" x14ac:dyDescent="0.2">
      <c r="D10" s="6"/>
    </row>
    <row r="11" spans="1:8" s="27" customFormat="1" x14ac:dyDescent="0.2">
      <c r="D11" s="6"/>
    </row>
    <row r="12" spans="1:8" s="27" customFormat="1" x14ac:dyDescent="0.2">
      <c r="D12" s="6"/>
    </row>
    <row r="13" spans="1:8" s="27" customFormat="1" x14ac:dyDescent="0.2">
      <c r="D13" s="6"/>
    </row>
    <row r="14" spans="1:8" s="27" customFormat="1" x14ac:dyDescent="0.2">
      <c r="D14" s="6"/>
    </row>
    <row r="15" spans="1:8" s="27" customFormat="1" x14ac:dyDescent="0.2">
      <c r="D15" s="6"/>
    </row>
    <row r="16" spans="1:8" s="27" customFormat="1" x14ac:dyDescent="0.2">
      <c r="D16" s="6"/>
    </row>
    <row r="17" spans="2:5" s="27" customFormat="1" x14ac:dyDescent="0.2">
      <c r="D17" s="6"/>
    </row>
    <row r="18" spans="2:5" s="27" customFormat="1" x14ac:dyDescent="0.2">
      <c r="D18" s="6"/>
    </row>
    <row r="19" spans="2:5" s="27" customFormat="1" x14ac:dyDescent="0.2">
      <c r="D19" s="6"/>
    </row>
    <row r="20" spans="2:5" s="27" customFormat="1" x14ac:dyDescent="0.2">
      <c r="D20" s="6"/>
    </row>
    <row r="21" spans="2:5" s="27" customFormat="1" x14ac:dyDescent="0.2">
      <c r="D21" s="6"/>
    </row>
    <row r="22" spans="2:5" s="27" customFormat="1" x14ac:dyDescent="0.2">
      <c r="D22" s="6"/>
    </row>
    <row r="23" spans="2:5" s="27" customFormat="1" x14ac:dyDescent="0.2">
      <c r="D23" s="6"/>
    </row>
    <row r="24" spans="2:5" s="27" customFormat="1" x14ac:dyDescent="0.2">
      <c r="D24" s="6"/>
    </row>
    <row r="25" spans="2:5" s="27" customFormat="1" x14ac:dyDescent="0.2">
      <c r="D25" s="6"/>
    </row>
    <row r="26" spans="2:5" s="27" customFormat="1" x14ac:dyDescent="0.2">
      <c r="D26" s="6"/>
    </row>
    <row r="27" spans="2:5" s="27" customFormat="1" x14ac:dyDescent="0.2">
      <c r="D27" s="6"/>
    </row>
    <row r="28" spans="2:5" s="27" customFormat="1" x14ac:dyDescent="0.2">
      <c r="D28" s="6"/>
    </row>
    <row r="29" spans="2:5" s="27" customFormat="1" x14ac:dyDescent="0.2">
      <c r="D29" s="6"/>
    </row>
    <row r="30" spans="2:5" s="27" customFormat="1" ht="15" thickBot="1" x14ac:dyDescent="0.25">
      <c r="B30" s="73"/>
      <c r="C30" s="73"/>
      <c r="D30" s="74"/>
      <c r="E30" s="73"/>
    </row>
    <row r="31" spans="2:5" s="27" customFormat="1" x14ac:dyDescent="0.2"/>
    <row r="32" spans="2:5" s="27" customFormat="1" x14ac:dyDescent="0.2"/>
    <row r="33" spans="1:6" s="27" customFormat="1" x14ac:dyDescent="0.2"/>
    <row r="34" spans="1:6" s="27" customFormat="1" x14ac:dyDescent="0.2"/>
    <row r="35" spans="1:6" s="27" customFormat="1" x14ac:dyDescent="0.2"/>
    <row r="36" spans="1:6" s="27" customFormat="1" ht="30.75" thickBot="1" x14ac:dyDescent="0.25">
      <c r="B36" s="201" t="s">
        <v>74</v>
      </c>
      <c r="C36" s="202" t="s">
        <v>95</v>
      </c>
      <c r="D36" s="202" t="s">
        <v>96</v>
      </c>
      <c r="E36" s="202" t="s">
        <v>97</v>
      </c>
    </row>
    <row r="37" spans="1:6" s="27" customFormat="1" x14ac:dyDescent="0.2">
      <c r="A37" s="21">
        <v>1</v>
      </c>
      <c r="B37" s="156" t="str">
        <f t="shared" ref="B37:D39" si="0">B4</f>
        <v>KINTO-Gold</v>
      </c>
      <c r="C37" s="115">
        <f t="shared" si="0"/>
        <v>59.89683000000008</v>
      </c>
      <c r="D37" s="115">
        <f t="shared" si="0"/>
        <v>2.6925787850577344E-2</v>
      </c>
      <c r="E37" s="115">
        <f>G4</f>
        <v>0</v>
      </c>
    </row>
    <row r="38" spans="1:6" x14ac:dyDescent="0.2">
      <c r="A38" s="21">
        <v>2</v>
      </c>
      <c r="B38" s="106" t="str">
        <f t="shared" si="0"/>
        <v>TASK Universal</v>
      </c>
      <c r="C38" s="37">
        <f t="shared" si="0"/>
        <v>-40.35851000000001</v>
      </c>
      <c r="D38" s="37">
        <f t="shared" si="0"/>
        <v>-4.4633679090652467E-2</v>
      </c>
      <c r="E38" s="37">
        <f>G6</f>
        <v>0</v>
      </c>
      <c r="F38" s="19"/>
    </row>
    <row r="39" spans="1:6" x14ac:dyDescent="0.2">
      <c r="A39" s="21">
        <v>3</v>
      </c>
      <c r="B39" s="106" t="str">
        <f t="shared" si="0"/>
        <v>Іndeks Ukrainskoi Birzhi</v>
      </c>
      <c r="C39" s="37">
        <f t="shared" si="0"/>
        <v>-48.480419999999931</v>
      </c>
      <c r="D39" s="37">
        <f t="shared" si="0"/>
        <v>-3.6961010724115332E-3</v>
      </c>
      <c r="E39" s="37">
        <f>G7</f>
        <v>0</v>
      </c>
      <c r="F39" s="19"/>
    </row>
    <row r="40" spans="1:6" x14ac:dyDescent="0.2">
      <c r="B40" s="138"/>
      <c r="C40" s="139"/>
      <c r="D40" s="140"/>
      <c r="E40" s="141"/>
      <c r="F40" s="19"/>
    </row>
    <row r="41" spans="1:6" x14ac:dyDescent="0.2">
      <c r="B41" s="27"/>
      <c r="C41" s="142"/>
      <c r="D41" s="6"/>
      <c r="F41" s="19"/>
    </row>
    <row r="42" spans="1:6" x14ac:dyDescent="0.2">
      <c r="B42" s="27"/>
      <c r="C42" s="27"/>
      <c r="D42" s="6"/>
      <c r="F42" s="19"/>
    </row>
    <row r="43" spans="1:6" x14ac:dyDescent="0.2">
      <c r="B43" s="27"/>
      <c r="C43" s="27"/>
      <c r="D43" s="6"/>
      <c r="F43" s="19"/>
    </row>
    <row r="44" spans="1:6" x14ac:dyDescent="0.2">
      <c r="B44" s="27"/>
      <c r="C44" s="27"/>
      <c r="D44" s="6"/>
      <c r="F44" s="19"/>
    </row>
    <row r="45" spans="1:6" x14ac:dyDescent="0.2">
      <c r="B45" s="27"/>
      <c r="C45" s="27"/>
      <c r="D45" s="6"/>
      <c r="F45" s="19"/>
    </row>
    <row r="46" spans="1:6" x14ac:dyDescent="0.2">
      <c r="B46" s="27"/>
      <c r="C46" s="27"/>
      <c r="D46" s="6"/>
      <c r="F46" s="19"/>
    </row>
    <row r="47" spans="1:6" x14ac:dyDescent="0.2">
      <c r="B47" s="27"/>
      <c r="C47" s="27"/>
      <c r="D47" s="6"/>
      <c r="F47" s="19"/>
    </row>
    <row r="48" spans="1:6" x14ac:dyDescent="0.2">
      <c r="B48" s="27"/>
      <c r="C48" s="27"/>
      <c r="D48" s="6"/>
    </row>
    <row r="49" spans="2:4" x14ac:dyDescent="0.2">
      <c r="B49" s="27"/>
      <c r="C49" s="27"/>
      <c r="D49" s="6"/>
    </row>
    <row r="50" spans="2:4" x14ac:dyDescent="0.2">
      <c r="B50" s="27"/>
      <c r="C50" s="27"/>
      <c r="D50" s="6"/>
    </row>
    <row r="51" spans="2:4" x14ac:dyDescent="0.2">
      <c r="B51" s="27"/>
      <c r="C51" s="27"/>
      <c r="D51" s="6"/>
    </row>
    <row r="52" spans="2:4" x14ac:dyDescent="0.2">
      <c r="B52" s="27"/>
      <c r="C52" s="27"/>
      <c r="D52" s="6"/>
    </row>
    <row r="53" spans="2:4" x14ac:dyDescent="0.2">
      <c r="B53" s="27"/>
      <c r="C53" s="27"/>
      <c r="D53" s="6"/>
    </row>
    <row r="54" spans="2:4" x14ac:dyDescent="0.2">
      <c r="B54" s="27"/>
      <c r="C54" s="27"/>
      <c r="D54" s="6"/>
    </row>
    <row r="55" spans="2:4" x14ac:dyDescent="0.2">
      <c r="B55" s="27"/>
      <c r="C55" s="27"/>
      <c r="D55" s="6"/>
    </row>
    <row r="56" spans="2:4" x14ac:dyDescent="0.2">
      <c r="B56" s="27"/>
      <c r="C56" s="27"/>
      <c r="D56" s="6"/>
    </row>
    <row r="57" spans="2:4" x14ac:dyDescent="0.2">
      <c r="B57" s="27"/>
      <c r="C57" s="27"/>
      <c r="D57" s="6"/>
    </row>
    <row r="58" spans="2:4" x14ac:dyDescent="0.2">
      <c r="B58" s="27"/>
      <c r="C58" s="27"/>
      <c r="D58" s="6"/>
    </row>
    <row r="59" spans="2:4" x14ac:dyDescent="0.2">
      <c r="B59" s="27"/>
      <c r="C59" s="27"/>
      <c r="D59" s="6"/>
    </row>
    <row r="60" spans="2:4" x14ac:dyDescent="0.2">
      <c r="B60" s="27"/>
      <c r="C60" s="27"/>
      <c r="D60" s="6"/>
    </row>
    <row r="61" spans="2:4" x14ac:dyDescent="0.2">
      <c r="B61" s="27"/>
      <c r="C61" s="27"/>
      <c r="D61" s="6"/>
    </row>
    <row r="62" spans="2:4" x14ac:dyDescent="0.2">
      <c r="B62" s="27"/>
      <c r="C62" s="27"/>
      <c r="D62" s="6"/>
    </row>
    <row r="63" spans="2:4" x14ac:dyDescent="0.2">
      <c r="B63" s="27"/>
      <c r="C63" s="27"/>
      <c r="D63" s="6"/>
    </row>
    <row r="64" spans="2:4" x14ac:dyDescent="0.2">
      <c r="B64" s="27"/>
      <c r="C64" s="27"/>
      <c r="D64" s="6"/>
    </row>
    <row r="65" spans="2:4" x14ac:dyDescent="0.2">
      <c r="B65" s="27"/>
      <c r="C65" s="27"/>
      <c r="D65" s="6"/>
    </row>
    <row r="66" spans="2:4" x14ac:dyDescent="0.2">
      <c r="B66" s="27"/>
      <c r="C66" s="27"/>
      <c r="D66" s="6"/>
    </row>
    <row r="67" spans="2:4" x14ac:dyDescent="0.2">
      <c r="B67" s="27"/>
      <c r="C67" s="27"/>
      <c r="D67" s="6"/>
    </row>
    <row r="68" spans="2:4" x14ac:dyDescent="0.2">
      <c r="B68" s="27"/>
      <c r="C68" s="27"/>
      <c r="D68" s="6"/>
    </row>
    <row r="69" spans="2:4" x14ac:dyDescent="0.2">
      <c r="B69" s="27"/>
      <c r="C69" s="27"/>
      <c r="D69" s="6"/>
    </row>
    <row r="70" spans="2:4" x14ac:dyDescent="0.2">
      <c r="B70" s="27"/>
      <c r="C70" s="27"/>
      <c r="D70" s="6"/>
    </row>
    <row r="71" spans="2:4" x14ac:dyDescent="0.2">
      <c r="B71" s="27"/>
      <c r="C71" s="27"/>
      <c r="D71" s="6"/>
    </row>
    <row r="72" spans="2:4" x14ac:dyDescent="0.2">
      <c r="B72" s="27"/>
      <c r="C72" s="27"/>
      <c r="D72" s="6"/>
    </row>
    <row r="73" spans="2:4" x14ac:dyDescent="0.2">
      <c r="B73" s="27"/>
      <c r="C73" s="27"/>
      <c r="D73" s="6"/>
    </row>
    <row r="74" spans="2:4" x14ac:dyDescent="0.2">
      <c r="B74" s="27"/>
      <c r="C74" s="27"/>
      <c r="D74" s="6"/>
    </row>
    <row r="75" spans="2:4" x14ac:dyDescent="0.2">
      <c r="B75" s="27"/>
      <c r="C75" s="27"/>
      <c r="D75" s="6"/>
    </row>
    <row r="76" spans="2:4" x14ac:dyDescent="0.2">
      <c r="B76" s="27"/>
      <c r="C76" s="27"/>
      <c r="D76" s="6"/>
    </row>
    <row r="77" spans="2:4" x14ac:dyDescent="0.2">
      <c r="B77" s="27"/>
      <c r="C77" s="27"/>
      <c r="D77" s="6"/>
    </row>
    <row r="78" spans="2:4" x14ac:dyDescent="0.2">
      <c r="B78" s="27"/>
      <c r="C78" s="27"/>
      <c r="D78" s="6"/>
    </row>
    <row r="79" spans="2:4" x14ac:dyDescent="0.2">
      <c r="B79" s="27"/>
      <c r="C79" s="27"/>
      <c r="D79" s="6"/>
    </row>
    <row r="80" spans="2:4" x14ac:dyDescent="0.2">
      <c r="B80" s="27"/>
      <c r="C80" s="27"/>
      <c r="D80" s="6"/>
    </row>
    <row r="81" spans="2:4" x14ac:dyDescent="0.2">
      <c r="B81" s="27"/>
      <c r="C81" s="27"/>
      <c r="D81" s="6"/>
    </row>
    <row r="82" spans="2:4" x14ac:dyDescent="0.2">
      <c r="B82" s="27"/>
      <c r="C82" s="27"/>
      <c r="D82" s="6"/>
    </row>
    <row r="83" spans="2:4" x14ac:dyDescent="0.2">
      <c r="B83" s="27"/>
      <c r="C83" s="27"/>
      <c r="D83" s="6"/>
    </row>
    <row r="84" spans="2:4" x14ac:dyDescent="0.2">
      <c r="B84" s="27"/>
      <c r="C84" s="27"/>
      <c r="D84" s="6"/>
    </row>
    <row r="85" spans="2:4" x14ac:dyDescent="0.2">
      <c r="B85" s="27"/>
      <c r="C85" s="27"/>
      <c r="D85" s="6"/>
    </row>
    <row r="86" spans="2:4" x14ac:dyDescent="0.2">
      <c r="B86" s="27"/>
      <c r="C86" s="27"/>
      <c r="D86" s="6"/>
    </row>
    <row r="87" spans="2:4" x14ac:dyDescent="0.2">
      <c r="B87" s="27"/>
      <c r="C87" s="27"/>
      <c r="D87" s="6"/>
    </row>
    <row r="88" spans="2:4" x14ac:dyDescent="0.2">
      <c r="B88" s="27"/>
      <c r="C88" s="27"/>
      <c r="D88" s="6"/>
    </row>
    <row r="89" spans="2:4" x14ac:dyDescent="0.2">
      <c r="B89" s="27"/>
      <c r="C89" s="27"/>
      <c r="D89" s="6"/>
    </row>
    <row r="90" spans="2:4" x14ac:dyDescent="0.2">
      <c r="B90" s="27"/>
      <c r="C90" s="27"/>
      <c r="D90" s="6"/>
    </row>
    <row r="91" spans="2:4" x14ac:dyDescent="0.2">
      <c r="B91" s="27"/>
      <c r="C91" s="27"/>
      <c r="D91" s="6"/>
    </row>
    <row r="92" spans="2:4" x14ac:dyDescent="0.2">
      <c r="B92" s="27"/>
      <c r="C92" s="27"/>
      <c r="D92" s="6"/>
    </row>
    <row r="93" spans="2:4" x14ac:dyDescent="0.2">
      <c r="B93" s="27"/>
      <c r="C93" s="27"/>
      <c r="D93" s="6"/>
    </row>
    <row r="94" spans="2:4" x14ac:dyDescent="0.2">
      <c r="B94" s="27"/>
      <c r="C94" s="27"/>
      <c r="D94" s="6"/>
    </row>
    <row r="95" spans="2:4" x14ac:dyDescent="0.2">
      <c r="B95" s="27"/>
      <c r="C95" s="27"/>
      <c r="D95" s="6"/>
    </row>
    <row r="96" spans="2:4" x14ac:dyDescent="0.2">
      <c r="B96" s="27"/>
      <c r="C96" s="27"/>
      <c r="D96" s="6"/>
    </row>
    <row r="97" spans="2:4" x14ac:dyDescent="0.2">
      <c r="B97" s="27"/>
      <c r="C97" s="27"/>
      <c r="D97" s="6"/>
    </row>
    <row r="98" spans="2:4" x14ac:dyDescent="0.2">
      <c r="B98" s="27"/>
      <c r="C98" s="27"/>
      <c r="D98" s="6"/>
    </row>
    <row r="99" spans="2:4" x14ac:dyDescent="0.2">
      <c r="B99" s="27"/>
      <c r="C99" s="27"/>
      <c r="D99" s="6"/>
    </row>
    <row r="100" spans="2:4" x14ac:dyDescent="0.2">
      <c r="B100" s="27"/>
      <c r="C100" s="27"/>
      <c r="D100" s="6"/>
    </row>
    <row r="101" spans="2:4" x14ac:dyDescent="0.2">
      <c r="B101" s="27"/>
      <c r="C101" s="27"/>
      <c r="D101" s="6"/>
    </row>
    <row r="102" spans="2:4" x14ac:dyDescent="0.2">
      <c r="B102" s="27"/>
      <c r="C102" s="27"/>
      <c r="D102" s="6"/>
    </row>
    <row r="103" spans="2:4" x14ac:dyDescent="0.2">
      <c r="B103" s="27"/>
      <c r="C103" s="27"/>
      <c r="D103" s="6"/>
    </row>
    <row r="104" spans="2:4" x14ac:dyDescent="0.2">
      <c r="B104" s="27"/>
      <c r="C104" s="27"/>
      <c r="D104" s="6"/>
    </row>
    <row r="105" spans="2:4" x14ac:dyDescent="0.2">
      <c r="B105" s="27"/>
      <c r="C105" s="27"/>
      <c r="D105" s="6"/>
    </row>
    <row r="106" spans="2:4" x14ac:dyDescent="0.2">
      <c r="B106" s="27"/>
      <c r="C106" s="27"/>
      <c r="D106" s="6"/>
    </row>
    <row r="107" spans="2:4" x14ac:dyDescent="0.2">
      <c r="B107" s="27"/>
      <c r="C107" s="27"/>
      <c r="D107" s="6"/>
    </row>
    <row r="108" spans="2:4" x14ac:dyDescent="0.2">
      <c r="B108" s="27"/>
      <c r="C108" s="27"/>
      <c r="D108" s="6"/>
    </row>
    <row r="109" spans="2:4" x14ac:dyDescent="0.2">
      <c r="B109" s="27"/>
      <c r="C109" s="27"/>
      <c r="D109" s="6"/>
    </row>
    <row r="110" spans="2:4" x14ac:dyDescent="0.2">
      <c r="B110" s="27"/>
      <c r="C110" s="27"/>
      <c r="D110" s="6"/>
    </row>
    <row r="111" spans="2:4" x14ac:dyDescent="0.2">
      <c r="B111" s="27"/>
      <c r="C111" s="27"/>
      <c r="D111" s="6"/>
    </row>
    <row r="112" spans="2:4" x14ac:dyDescent="0.2">
      <c r="B112" s="27"/>
      <c r="C112" s="27"/>
      <c r="D112" s="6"/>
    </row>
    <row r="113" spans="2:4" x14ac:dyDescent="0.2">
      <c r="B113" s="27"/>
      <c r="C113" s="27"/>
      <c r="D113" s="6"/>
    </row>
    <row r="114" spans="2:4" x14ac:dyDescent="0.2">
      <c r="B114" s="27"/>
      <c r="C114" s="27"/>
      <c r="D114" s="6"/>
    </row>
    <row r="115" spans="2:4" x14ac:dyDescent="0.2">
      <c r="B115" s="27"/>
      <c r="C115" s="27"/>
      <c r="D115" s="6"/>
    </row>
    <row r="116" spans="2:4" x14ac:dyDescent="0.2">
      <c r="B116" s="27"/>
      <c r="C116" s="27"/>
      <c r="D116" s="6"/>
    </row>
    <row r="117" spans="2:4" x14ac:dyDescent="0.2">
      <c r="B117" s="27"/>
      <c r="C117" s="27"/>
      <c r="D117" s="6"/>
    </row>
    <row r="118" spans="2:4" x14ac:dyDescent="0.2">
      <c r="B118" s="27"/>
      <c r="C118" s="27"/>
      <c r="D118" s="6"/>
    </row>
    <row r="119" spans="2:4" x14ac:dyDescent="0.2">
      <c r="B119" s="27"/>
      <c r="C119" s="27"/>
      <c r="D119" s="6"/>
    </row>
    <row r="120" spans="2:4" x14ac:dyDescent="0.2">
      <c r="B120" s="27"/>
      <c r="C120" s="27"/>
      <c r="D120" s="6"/>
    </row>
  </sheetData>
  <mergeCells count="5">
    <mergeCell ref="A1:G1"/>
    <mergeCell ref="A8:G8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D15"/>
  <sheetViews>
    <sheetView tabSelected="1" zoomScale="85" workbookViewId="0">
      <selection activeCell="P48" sqref="P48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0" t="s">
        <v>74</v>
      </c>
      <c r="B1" s="61" t="s">
        <v>131</v>
      </c>
      <c r="C1" s="10"/>
      <c r="D1" s="10"/>
    </row>
    <row r="2" spans="1:4" ht="14.25" x14ac:dyDescent="0.2">
      <c r="A2" s="191" t="s">
        <v>126</v>
      </c>
      <c r="B2" s="122">
        <v>-4.4633664709342824E-2</v>
      </c>
      <c r="C2" s="10"/>
      <c r="D2" s="10"/>
    </row>
    <row r="3" spans="1:4" ht="14.25" x14ac:dyDescent="0.2">
      <c r="A3" s="130" t="s">
        <v>132</v>
      </c>
      <c r="B3" s="123">
        <v>-3.6967487664968379E-3</v>
      </c>
      <c r="C3" s="10"/>
      <c r="D3" s="10"/>
    </row>
    <row r="4" spans="1:4" ht="14.25" x14ac:dyDescent="0.2">
      <c r="A4" s="130" t="s">
        <v>133</v>
      </c>
      <c r="B4" s="123">
        <v>2.6924576866079075E-2</v>
      </c>
      <c r="C4" s="10"/>
      <c r="D4" s="10"/>
    </row>
    <row r="5" spans="1:4" ht="14.25" x14ac:dyDescent="0.2">
      <c r="A5" s="196" t="s">
        <v>99</v>
      </c>
      <c r="B5" s="123">
        <v>-7.1352788699201959E-3</v>
      </c>
      <c r="C5" s="10"/>
      <c r="D5" s="10"/>
    </row>
    <row r="6" spans="1:4" ht="14.25" x14ac:dyDescent="0.2">
      <c r="A6" s="196" t="s">
        <v>15</v>
      </c>
      <c r="B6" s="123">
        <v>3.2854702533959834E-3</v>
      </c>
      <c r="C6" s="10"/>
      <c r="D6" s="10"/>
    </row>
    <row r="7" spans="1:4" ht="14.25" x14ac:dyDescent="0.2">
      <c r="A7" s="196" t="s">
        <v>14</v>
      </c>
      <c r="B7" s="123">
        <v>0</v>
      </c>
      <c r="C7" s="10"/>
      <c r="D7" s="10"/>
    </row>
    <row r="8" spans="1:4" ht="14.25" x14ac:dyDescent="0.2">
      <c r="A8" s="196" t="s">
        <v>100</v>
      </c>
      <c r="B8" s="123">
        <v>-1.5414532965631222E-2</v>
      </c>
      <c r="C8" s="10"/>
      <c r="D8" s="10"/>
    </row>
    <row r="9" spans="1:4" ht="14.25" x14ac:dyDescent="0.2">
      <c r="A9" s="196" t="s">
        <v>101</v>
      </c>
      <c r="B9" s="123">
        <v>-8.2075775960183117E-3</v>
      </c>
      <c r="C9" s="10"/>
      <c r="D9" s="10"/>
    </row>
    <row r="10" spans="1:4" ht="14.25" x14ac:dyDescent="0.2">
      <c r="A10" s="196" t="s">
        <v>102</v>
      </c>
      <c r="B10" s="123">
        <v>7.9452054794520565E-3</v>
      </c>
      <c r="C10" s="10"/>
      <c r="D10" s="10"/>
    </row>
    <row r="11" spans="1:4" ht="15" thickBot="1" x14ac:dyDescent="0.25">
      <c r="A11" s="197" t="s">
        <v>103</v>
      </c>
      <c r="B11" s="124">
        <v>2.9564333643720131E-2</v>
      </c>
      <c r="C11" s="10"/>
      <c r="D11" s="10"/>
    </row>
    <row r="12" spans="1:4" x14ac:dyDescent="0.2">
      <c r="C12" s="10"/>
      <c r="D12" s="10"/>
    </row>
    <row r="13" spans="1:4" x14ac:dyDescent="0.2">
      <c r="A13" s="10"/>
      <c r="B13" s="10"/>
      <c r="C13" s="10"/>
      <c r="D13" s="10"/>
    </row>
    <row r="14" spans="1:4" x14ac:dyDescent="0.2">
      <c r="B14" s="10"/>
      <c r="C14" s="10"/>
      <c r="D14" s="10"/>
    </row>
    <row r="15" spans="1:4" x14ac:dyDescent="0.2">
      <c r="C15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I38"/>
  <sheetViews>
    <sheetView topLeftCell="A37" zoomScale="80" zoomScaleNormal="40" workbookViewId="0">
      <selection activeCell="I66" sqref="I66:I67"/>
    </sheetView>
  </sheetViews>
  <sheetFormatPr defaultRowHeight="14.25" x14ac:dyDescent="0.2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 x14ac:dyDescent="0.25">
      <c r="A1" s="160" t="s">
        <v>36</v>
      </c>
      <c r="B1" s="160"/>
      <c r="C1" s="160"/>
      <c r="D1" s="160"/>
      <c r="E1" s="160"/>
      <c r="F1" s="160"/>
      <c r="G1" s="160"/>
      <c r="H1" s="160"/>
      <c r="I1" s="13"/>
    </row>
    <row r="2" spans="1:9" ht="30.75" thickBot="1" x14ac:dyDescent="0.25">
      <c r="A2" s="15" t="s">
        <v>37</v>
      </c>
      <c r="B2" s="16" t="s">
        <v>38</v>
      </c>
      <c r="C2" s="17" t="s">
        <v>39</v>
      </c>
      <c r="D2" s="17" t="s">
        <v>40</v>
      </c>
      <c r="E2" s="17" t="s">
        <v>41</v>
      </c>
      <c r="F2" s="17" t="s">
        <v>42</v>
      </c>
      <c r="G2" s="17" t="s">
        <v>43</v>
      </c>
      <c r="H2" s="18" t="s">
        <v>44</v>
      </c>
      <c r="I2" s="19"/>
    </row>
    <row r="3" spans="1:9" x14ac:dyDescent="0.2">
      <c r="A3" s="21">
        <v>1</v>
      </c>
      <c r="B3" s="75" t="s">
        <v>60</v>
      </c>
      <c r="C3" s="76">
        <v>82503798.359999999</v>
      </c>
      <c r="D3" s="77">
        <v>16879</v>
      </c>
      <c r="E3" s="76">
        <v>4887.96</v>
      </c>
      <c r="F3" s="77">
        <v>1000</v>
      </c>
      <c r="G3" s="75" t="s">
        <v>61</v>
      </c>
      <c r="H3" s="78" t="s">
        <v>2</v>
      </c>
      <c r="I3" s="19"/>
    </row>
    <row r="4" spans="1:9" x14ac:dyDescent="0.2">
      <c r="A4" s="21">
        <v>2</v>
      </c>
      <c r="B4" s="75" t="s">
        <v>46</v>
      </c>
      <c r="C4" s="76">
        <v>14339297.58</v>
      </c>
      <c r="D4" s="77">
        <v>7279591</v>
      </c>
      <c r="E4" s="76">
        <v>1.97</v>
      </c>
      <c r="F4" s="77">
        <v>1</v>
      </c>
      <c r="G4" s="75" t="s">
        <v>61</v>
      </c>
      <c r="H4" s="78" t="s">
        <v>2</v>
      </c>
      <c r="I4" s="19"/>
    </row>
    <row r="5" spans="1:9" ht="14.25" customHeight="1" x14ac:dyDescent="0.2">
      <c r="A5" s="21">
        <v>3</v>
      </c>
      <c r="B5" s="75" t="s">
        <v>47</v>
      </c>
      <c r="C5" s="76">
        <v>8851032.0700000003</v>
      </c>
      <c r="D5" s="77">
        <v>10000</v>
      </c>
      <c r="E5" s="76">
        <v>885.10320000000002</v>
      </c>
      <c r="F5" s="77">
        <v>1000</v>
      </c>
      <c r="G5" s="75" t="s">
        <v>62</v>
      </c>
      <c r="H5" s="78" t="s">
        <v>1</v>
      </c>
      <c r="I5" s="19"/>
    </row>
    <row r="6" spans="1:9" x14ac:dyDescent="0.2">
      <c r="A6" s="21">
        <v>4</v>
      </c>
      <c r="B6" s="75" t="s">
        <v>48</v>
      </c>
      <c r="C6" s="76">
        <v>5037514.17</v>
      </c>
      <c r="D6" s="77">
        <v>3410</v>
      </c>
      <c r="E6" s="76">
        <v>1477.2769000000001</v>
      </c>
      <c r="F6" s="77">
        <v>1000</v>
      </c>
      <c r="G6" s="183" t="s">
        <v>63</v>
      </c>
      <c r="H6" s="78" t="s">
        <v>6</v>
      </c>
      <c r="I6" s="19"/>
    </row>
    <row r="7" spans="1:9" ht="14.25" customHeight="1" x14ac:dyDescent="0.2">
      <c r="A7" s="21">
        <v>5</v>
      </c>
      <c r="B7" s="75" t="s">
        <v>49</v>
      </c>
      <c r="C7" s="76">
        <v>4874607.5599999996</v>
      </c>
      <c r="D7" s="77">
        <v>1256</v>
      </c>
      <c r="E7" s="76">
        <v>3881.06</v>
      </c>
      <c r="F7" s="77">
        <v>1000</v>
      </c>
      <c r="G7" s="184" t="s">
        <v>64</v>
      </c>
      <c r="H7" s="78" t="s">
        <v>4</v>
      </c>
      <c r="I7" s="19"/>
    </row>
    <row r="8" spans="1:9" x14ac:dyDescent="0.2">
      <c r="A8" s="21">
        <v>6</v>
      </c>
      <c r="B8" s="75" t="s">
        <v>50</v>
      </c>
      <c r="C8" s="76">
        <v>4736509.7100999998</v>
      </c>
      <c r="D8" s="77">
        <v>2678</v>
      </c>
      <c r="E8" s="76">
        <v>1768.6742999999999</v>
      </c>
      <c r="F8" s="77">
        <v>1000</v>
      </c>
      <c r="G8" s="185" t="s">
        <v>65</v>
      </c>
      <c r="H8" s="78" t="s">
        <v>7</v>
      </c>
      <c r="I8" s="19"/>
    </row>
    <row r="9" spans="1:9" x14ac:dyDescent="0.2">
      <c r="A9" s="21">
        <v>7</v>
      </c>
      <c r="B9" s="75" t="s">
        <v>51</v>
      </c>
      <c r="C9" s="76">
        <v>4601064.16</v>
      </c>
      <c r="D9" s="77">
        <v>15376</v>
      </c>
      <c r="E9" s="76">
        <v>299.23669999999998</v>
      </c>
      <c r="F9" s="77">
        <v>100</v>
      </c>
      <c r="G9" s="183" t="s">
        <v>63</v>
      </c>
      <c r="H9" s="78" t="s">
        <v>6</v>
      </c>
      <c r="I9" s="19"/>
    </row>
    <row r="10" spans="1:9" x14ac:dyDescent="0.2">
      <c r="A10" s="21">
        <v>8</v>
      </c>
      <c r="B10" s="75" t="s">
        <v>52</v>
      </c>
      <c r="C10" s="76">
        <v>3911312.25</v>
      </c>
      <c r="D10" s="77">
        <v>675</v>
      </c>
      <c r="E10" s="76">
        <v>5794.54</v>
      </c>
      <c r="F10" s="77">
        <v>1000</v>
      </c>
      <c r="G10" s="184" t="s">
        <v>66</v>
      </c>
      <c r="H10" s="78" t="s">
        <v>4</v>
      </c>
      <c r="I10" s="19"/>
    </row>
    <row r="11" spans="1:9" x14ac:dyDescent="0.2">
      <c r="A11" s="21">
        <v>9</v>
      </c>
      <c r="B11" s="75" t="s">
        <v>53</v>
      </c>
      <c r="C11" s="76">
        <v>2006430.35</v>
      </c>
      <c r="D11" s="77">
        <v>1523</v>
      </c>
      <c r="E11" s="76">
        <v>1317.4197999999999</v>
      </c>
      <c r="F11" s="77">
        <v>1000</v>
      </c>
      <c r="G11" s="185" t="s">
        <v>67</v>
      </c>
      <c r="H11" s="78" t="s">
        <v>5</v>
      </c>
      <c r="I11" s="19"/>
    </row>
    <row r="12" spans="1:9" x14ac:dyDescent="0.2">
      <c r="A12" s="21">
        <v>10</v>
      </c>
      <c r="B12" s="75" t="s">
        <v>54</v>
      </c>
      <c r="C12" s="76">
        <v>1656636.4</v>
      </c>
      <c r="D12" s="77">
        <v>529</v>
      </c>
      <c r="E12" s="76">
        <v>3131.6378</v>
      </c>
      <c r="F12" s="77">
        <v>1000</v>
      </c>
      <c r="G12" s="186" t="s">
        <v>62</v>
      </c>
      <c r="H12" s="78" t="s">
        <v>1</v>
      </c>
      <c r="I12" s="19"/>
    </row>
    <row r="13" spans="1:9" x14ac:dyDescent="0.2">
      <c r="A13" s="21">
        <v>11</v>
      </c>
      <c r="B13" s="75" t="s">
        <v>55</v>
      </c>
      <c r="C13" s="76">
        <v>1452714.84</v>
      </c>
      <c r="D13" s="77">
        <v>366</v>
      </c>
      <c r="E13" s="76">
        <v>3969.1662000000001</v>
      </c>
      <c r="F13" s="77">
        <v>1000</v>
      </c>
      <c r="G13" s="186" t="s">
        <v>62</v>
      </c>
      <c r="H13" s="78" t="s">
        <v>1</v>
      </c>
      <c r="I13" s="19"/>
    </row>
    <row r="14" spans="1:9" x14ac:dyDescent="0.2">
      <c r="A14" s="21">
        <v>12</v>
      </c>
      <c r="B14" s="75" t="s">
        <v>56</v>
      </c>
      <c r="C14" s="76">
        <v>1436057.69</v>
      </c>
      <c r="D14" s="77">
        <v>22187</v>
      </c>
      <c r="E14" s="76">
        <v>64.725189999999998</v>
      </c>
      <c r="F14" s="77">
        <v>100</v>
      </c>
      <c r="G14" s="75" t="s">
        <v>68</v>
      </c>
      <c r="H14" s="78" t="s">
        <v>11</v>
      </c>
      <c r="I14" s="19"/>
    </row>
    <row r="15" spans="1:9" x14ac:dyDescent="0.2">
      <c r="A15" s="21">
        <v>13</v>
      </c>
      <c r="B15" s="75" t="s">
        <v>57</v>
      </c>
      <c r="C15" s="76">
        <v>1038667.2301</v>
      </c>
      <c r="D15" s="77">
        <v>953</v>
      </c>
      <c r="E15" s="76">
        <v>1089.8922</v>
      </c>
      <c r="F15" s="77">
        <v>1000</v>
      </c>
      <c r="G15" s="185" t="s">
        <v>69</v>
      </c>
      <c r="H15" s="78" t="s">
        <v>0</v>
      </c>
      <c r="I15" s="19"/>
    </row>
    <row r="16" spans="1:9" x14ac:dyDescent="0.2">
      <c r="A16" s="21">
        <v>14</v>
      </c>
      <c r="B16" s="75" t="s">
        <v>58</v>
      </c>
      <c r="C16" s="76">
        <v>994676.74</v>
      </c>
      <c r="D16" s="77">
        <v>7881</v>
      </c>
      <c r="E16" s="76">
        <v>126.212</v>
      </c>
      <c r="F16" s="77">
        <v>100</v>
      </c>
      <c r="G16" s="185" t="s">
        <v>70</v>
      </c>
      <c r="H16" s="78" t="s">
        <v>10</v>
      </c>
      <c r="I16" s="19"/>
    </row>
    <row r="17" spans="1:8" ht="15" customHeight="1" thickBot="1" x14ac:dyDescent="0.25">
      <c r="A17" s="161" t="s">
        <v>59</v>
      </c>
      <c r="B17" s="162"/>
      <c r="C17" s="88">
        <f>SUM(C3:C16)</f>
        <v>137440319.11020002</v>
      </c>
      <c r="D17" s="89">
        <f>SUM(D3:D16)</f>
        <v>7363304</v>
      </c>
      <c r="E17" s="51" t="s">
        <v>3</v>
      </c>
      <c r="F17" s="51" t="s">
        <v>3</v>
      </c>
      <c r="G17" s="51" t="s">
        <v>3</v>
      </c>
      <c r="H17" s="51" t="s">
        <v>3</v>
      </c>
    </row>
    <row r="18" spans="1:8" ht="15" customHeight="1" x14ac:dyDescent="0.2">
      <c r="A18" s="164" t="s">
        <v>45</v>
      </c>
      <c r="B18" s="164"/>
      <c r="C18" s="164"/>
      <c r="D18" s="164"/>
      <c r="E18" s="164"/>
      <c r="F18" s="164"/>
      <c r="G18" s="164"/>
      <c r="H18" s="164"/>
    </row>
    <row r="19" spans="1:8" ht="15" customHeight="1" thickBot="1" x14ac:dyDescent="0.25">
      <c r="A19" s="163"/>
      <c r="B19" s="163"/>
      <c r="C19" s="163"/>
      <c r="D19" s="163"/>
      <c r="E19" s="163"/>
      <c r="F19" s="163"/>
      <c r="G19" s="163"/>
      <c r="H19" s="163"/>
    </row>
    <row r="21" spans="1:8" x14ac:dyDescent="0.2">
      <c r="B21" s="20" t="s">
        <v>71</v>
      </c>
      <c r="C21" s="23">
        <f>C17-SUM(C3:C14)</f>
        <v>2033343.9701000154</v>
      </c>
      <c r="D21" s="114">
        <f>C21/$C$17</f>
        <v>1.4794377539749997E-2</v>
      </c>
    </row>
    <row r="22" spans="1:8" x14ac:dyDescent="0.2">
      <c r="B22" s="75" t="str">
        <f t="shared" ref="B22:C27" si="0">B3</f>
        <v>ОТP Klasychnyi</v>
      </c>
      <c r="C22" s="76">
        <f t="shared" si="0"/>
        <v>82503798.359999999</v>
      </c>
      <c r="D22" s="114">
        <f>C22/$C$17</f>
        <v>0.6002881752176974</v>
      </c>
      <c r="H22" s="19"/>
    </row>
    <row r="23" spans="1:8" x14ac:dyDescent="0.2">
      <c r="B23" s="75" t="str">
        <f t="shared" si="0"/>
        <v>OTP Fond Aktsii</v>
      </c>
      <c r="C23" s="76">
        <f t="shared" si="0"/>
        <v>14339297.58</v>
      </c>
      <c r="D23" s="114">
        <f t="shared" ref="D23:D31" si="1">C23/$C$17</f>
        <v>0.10433108474160856</v>
      </c>
      <c r="H23" s="19"/>
    </row>
    <row r="24" spans="1:8" x14ac:dyDescent="0.2">
      <c r="B24" s="75" t="str">
        <f t="shared" si="0"/>
        <v>UNIVER.UA/Iaroslav Mudryi: Fond Aktsii</v>
      </c>
      <c r="C24" s="76">
        <f t="shared" si="0"/>
        <v>8851032.0700000003</v>
      </c>
      <c r="D24" s="114">
        <f t="shared" si="1"/>
        <v>6.4399094292725112E-2</v>
      </c>
      <c r="H24" s="19"/>
    </row>
    <row r="25" spans="1:8" x14ac:dyDescent="0.2">
      <c r="B25" s="75" t="str">
        <f t="shared" si="0"/>
        <v>КІNTO-Ekviti</v>
      </c>
      <c r="C25" s="76">
        <f t="shared" si="0"/>
        <v>5037514.17</v>
      </c>
      <c r="D25" s="114">
        <f t="shared" si="1"/>
        <v>3.6652375391830305E-2</v>
      </c>
      <c r="H25" s="19"/>
    </row>
    <row r="26" spans="1:8" x14ac:dyDescent="0.2">
      <c r="B26" s="75" t="str">
        <f t="shared" si="0"/>
        <v>Altus – Depozyt</v>
      </c>
      <c r="C26" s="76">
        <f t="shared" si="0"/>
        <v>4874607.5599999996</v>
      </c>
      <c r="D26" s="114">
        <f t="shared" si="1"/>
        <v>3.5467085579825572E-2</v>
      </c>
      <c r="H26" s="19"/>
    </row>
    <row r="27" spans="1:8" x14ac:dyDescent="0.2">
      <c r="B27" s="75" t="str">
        <f t="shared" si="0"/>
        <v>Sofiivskyi</v>
      </c>
      <c r="C27" s="76">
        <f t="shared" si="0"/>
        <v>4736509.7100999998</v>
      </c>
      <c r="D27" s="114">
        <f t="shared" si="1"/>
        <v>3.4462301461205526E-2</v>
      </c>
      <c r="H27" s="19"/>
    </row>
    <row r="28" spans="1:8" x14ac:dyDescent="0.2">
      <c r="B28" s="75" t="str">
        <f t="shared" ref="B28:C30" si="2">B10</f>
        <v>Altus – Zbalansovanyi</v>
      </c>
      <c r="C28" s="76">
        <f t="shared" si="2"/>
        <v>3911312.25</v>
      </c>
      <c r="D28" s="114">
        <f t="shared" si="1"/>
        <v>2.8458259376303537E-2</v>
      </c>
      <c r="H28" s="19"/>
    </row>
    <row r="29" spans="1:8" x14ac:dyDescent="0.2">
      <c r="B29" s="75" t="str">
        <f t="shared" si="2"/>
        <v>VSI</v>
      </c>
      <c r="C29" s="76">
        <f t="shared" si="2"/>
        <v>2006430.35</v>
      </c>
      <c r="D29" s="114">
        <f t="shared" si="1"/>
        <v>1.4598557126393448E-2</v>
      </c>
      <c r="H29" s="19"/>
    </row>
    <row r="30" spans="1:8" x14ac:dyDescent="0.2">
      <c r="B30" s="75" t="str">
        <f t="shared" si="2"/>
        <v>UNIVER.UA/Volodymyr Velykyi: Fond Zbalansovanyi</v>
      </c>
      <c r="C30" s="76">
        <f t="shared" si="2"/>
        <v>1656636.4</v>
      </c>
      <c r="D30" s="114">
        <f t="shared" si="1"/>
        <v>1.2053496461047244E-2</v>
      </c>
    </row>
    <row r="31" spans="1:8" x14ac:dyDescent="0.2">
      <c r="B31" s="75" t="str">
        <f>B14</f>
        <v>Argentum</v>
      </c>
      <c r="C31" s="76">
        <f>C14</f>
        <v>1436057.69</v>
      </c>
      <c r="D31" s="114">
        <f t="shared" si="1"/>
        <v>1.0448591063358671E-2</v>
      </c>
    </row>
    <row r="38" spans="7:7" ht="23.25" x14ac:dyDescent="0.35">
      <c r="G38" s="187"/>
    </row>
  </sheetData>
  <mergeCells count="4">
    <mergeCell ref="A1:H1"/>
    <mergeCell ref="A17:B17"/>
    <mergeCell ref="A19:H19"/>
    <mergeCell ref="A18:H18"/>
  </mergeCells>
  <phoneticPr fontId="11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L59"/>
  <sheetViews>
    <sheetView topLeftCell="A13" zoomScale="80" workbookViewId="0">
      <selection activeCell="O36" sqref="O36"/>
    </sheetView>
  </sheetViews>
  <sheetFormatPr defaultRowHeight="14.25" x14ac:dyDescent="0.2"/>
  <cols>
    <col min="1" max="1" width="4.28515625" style="30" customWidth="1"/>
    <col min="2" max="2" width="61.7109375" style="30" bestFit="1" customWidth="1"/>
    <col min="3" max="4" width="14.7109375" style="31" customWidth="1"/>
    <col min="5" max="8" width="12.7109375" style="32" customWidth="1"/>
    <col min="9" max="9" width="16.140625" style="30" bestFit="1" customWidth="1"/>
    <col min="10" max="10" width="18.5703125" style="30" customWidth="1"/>
    <col min="11" max="11" width="20.7109375" style="30" customWidth="1"/>
    <col min="12" max="16384" width="9.140625" style="30"/>
  </cols>
  <sheetData>
    <row r="1" spans="1:11" s="14" customFormat="1" ht="16.5" thickBot="1" x14ac:dyDescent="0.25">
      <c r="A1" s="169" t="s">
        <v>72</v>
      </c>
      <c r="B1" s="169"/>
      <c r="C1" s="169"/>
      <c r="D1" s="169"/>
      <c r="E1" s="169"/>
      <c r="F1" s="169"/>
      <c r="G1" s="169"/>
      <c r="H1" s="169"/>
      <c r="I1" s="169"/>
      <c r="J1" s="159"/>
    </row>
    <row r="2" spans="1:11" s="20" customFormat="1" ht="15.75" customHeight="1" thickBot="1" x14ac:dyDescent="0.25">
      <c r="A2" s="188" t="s">
        <v>37</v>
      </c>
      <c r="B2" s="91"/>
      <c r="C2" s="92"/>
      <c r="D2" s="93"/>
      <c r="E2" s="166" t="s">
        <v>73</v>
      </c>
      <c r="F2" s="166"/>
      <c r="G2" s="166"/>
      <c r="H2" s="166"/>
      <c r="I2" s="166"/>
      <c r="J2" s="166"/>
      <c r="K2" s="166"/>
    </row>
    <row r="3" spans="1:11" s="22" customFormat="1" ht="51.75" thickBot="1" x14ac:dyDescent="0.25">
      <c r="A3" s="188"/>
      <c r="B3" s="94" t="s">
        <v>74</v>
      </c>
      <c r="C3" s="189" t="s">
        <v>75</v>
      </c>
      <c r="D3" s="189" t="s">
        <v>76</v>
      </c>
      <c r="E3" s="17" t="s">
        <v>77</v>
      </c>
      <c r="F3" s="17" t="s">
        <v>78</v>
      </c>
      <c r="G3" s="17" t="s">
        <v>79</v>
      </c>
      <c r="H3" s="17" t="s">
        <v>80</v>
      </c>
      <c r="I3" s="17" t="s">
        <v>81</v>
      </c>
      <c r="J3" s="18" t="s">
        <v>82</v>
      </c>
      <c r="K3" s="190" t="s">
        <v>83</v>
      </c>
    </row>
    <row r="4" spans="1:11" s="20" customFormat="1" collapsed="1" x14ac:dyDescent="0.2">
      <c r="A4" s="21">
        <v>1</v>
      </c>
      <c r="B4" s="130" t="s">
        <v>52</v>
      </c>
      <c r="C4" s="131">
        <v>38828</v>
      </c>
      <c r="D4" s="131">
        <v>39028</v>
      </c>
      <c r="E4" s="132">
        <v>4.5211373571196756E-3</v>
      </c>
      <c r="F4" s="132">
        <v>8.7794279705715184E-3</v>
      </c>
      <c r="G4" s="132">
        <v>2.6705662253675433E-2</v>
      </c>
      <c r="H4" s="132">
        <v>5.2662748766846068E-2</v>
      </c>
      <c r="I4" s="132">
        <v>4.0047241098143171E-2</v>
      </c>
      <c r="J4" s="133">
        <v>4.7945399999996656</v>
      </c>
      <c r="K4" s="107">
        <v>0.12438340775068202</v>
      </c>
    </row>
    <row r="5" spans="1:11" s="20" customFormat="1" collapsed="1" x14ac:dyDescent="0.2">
      <c r="A5" s="21">
        <v>2</v>
      </c>
      <c r="B5" s="191" t="s">
        <v>54</v>
      </c>
      <c r="C5" s="131">
        <v>38919</v>
      </c>
      <c r="D5" s="131">
        <v>39092</v>
      </c>
      <c r="E5" s="132">
        <v>9.5386322939576829E-3</v>
      </c>
      <c r="F5" s="132">
        <v>1.4992709486882916E-2</v>
      </c>
      <c r="G5" s="132">
        <v>2.4064710272239553E-2</v>
      </c>
      <c r="H5" s="132">
        <v>0.11059089190851745</v>
      </c>
      <c r="I5" s="132">
        <v>5.2963385365396354E-2</v>
      </c>
      <c r="J5" s="133">
        <v>2.1316378000003509</v>
      </c>
      <c r="K5" s="108">
        <v>8.012318971269683E-2</v>
      </c>
    </row>
    <row r="6" spans="1:11" s="20" customFormat="1" collapsed="1" x14ac:dyDescent="0.2">
      <c r="A6" s="21">
        <v>3</v>
      </c>
      <c r="B6" s="191" t="s">
        <v>47</v>
      </c>
      <c r="C6" s="131">
        <v>38919</v>
      </c>
      <c r="D6" s="131">
        <v>39092</v>
      </c>
      <c r="E6" s="132">
        <v>2.6602252276333171E-2</v>
      </c>
      <c r="F6" s="132">
        <v>-1.6137004592990944E-3</v>
      </c>
      <c r="G6" s="132">
        <v>2.4061057149955545E-3</v>
      </c>
      <c r="H6" s="132">
        <v>0.16683285834253003</v>
      </c>
      <c r="I6" s="132">
        <v>8.4757199162936114E-2</v>
      </c>
      <c r="J6" s="133">
        <v>-0.11489680000014957</v>
      </c>
      <c r="K6" s="108">
        <v>-8.2067287942424461E-3</v>
      </c>
    </row>
    <row r="7" spans="1:11" s="20" customFormat="1" collapsed="1" x14ac:dyDescent="0.2">
      <c r="A7" s="21">
        <v>4</v>
      </c>
      <c r="B7" s="130" t="s">
        <v>60</v>
      </c>
      <c r="C7" s="131">
        <v>39413</v>
      </c>
      <c r="D7" s="131">
        <v>39589</v>
      </c>
      <c r="E7" s="132">
        <v>8.1365202916292567E-3</v>
      </c>
      <c r="F7" s="132">
        <v>1.6436122871503533E-2</v>
      </c>
      <c r="G7" s="132">
        <v>5.1043095700387786E-2</v>
      </c>
      <c r="H7" s="132">
        <v>9.8432486710547495E-2</v>
      </c>
      <c r="I7" s="132">
        <v>8.732921097724633E-2</v>
      </c>
      <c r="J7" s="133">
        <v>3.8879600000007493</v>
      </c>
      <c r="K7" s="108">
        <v>0.12522368548700791</v>
      </c>
    </row>
    <row r="8" spans="1:11" s="20" customFormat="1" collapsed="1" x14ac:dyDescent="0.2">
      <c r="A8" s="21">
        <v>5</v>
      </c>
      <c r="B8" s="191" t="s">
        <v>57</v>
      </c>
      <c r="C8" s="131">
        <v>39429</v>
      </c>
      <c r="D8" s="131">
        <v>39618</v>
      </c>
      <c r="E8" s="132">
        <v>-9.7440825676069487E-3</v>
      </c>
      <c r="F8" s="132">
        <v>-1.2173134052973822E-2</v>
      </c>
      <c r="G8" s="132">
        <v>-5.5676202982114509E-3</v>
      </c>
      <c r="H8" s="132">
        <v>-1.1188849976480064E-3</v>
      </c>
      <c r="I8" s="132">
        <v>-2.6079392835436699E-2</v>
      </c>
      <c r="J8" s="133">
        <v>8.9892199999966449E-2</v>
      </c>
      <c r="K8" s="108">
        <v>6.4590405364963743E-3</v>
      </c>
    </row>
    <row r="9" spans="1:11" s="20" customFormat="1" collapsed="1" x14ac:dyDescent="0.2">
      <c r="A9" s="21">
        <v>6</v>
      </c>
      <c r="B9" s="191" t="s">
        <v>58</v>
      </c>
      <c r="C9" s="131">
        <v>39560</v>
      </c>
      <c r="D9" s="131">
        <v>39770</v>
      </c>
      <c r="E9" s="132">
        <v>1.8317483139332236E-2</v>
      </c>
      <c r="F9" s="132">
        <v>1.4819621304025699E-2</v>
      </c>
      <c r="G9" s="132">
        <v>3.0730319781917537E-2</v>
      </c>
      <c r="H9" s="132">
        <v>0.1131553277322761</v>
      </c>
      <c r="I9" s="132">
        <v>4.4657857004786861E-2</v>
      </c>
      <c r="J9" s="133">
        <v>0.26211999999999547</v>
      </c>
      <c r="K9" s="108">
        <v>1.8133988674883028E-2</v>
      </c>
    </row>
    <row r="10" spans="1:11" s="20" customFormat="1" collapsed="1" x14ac:dyDescent="0.2">
      <c r="A10" s="21">
        <v>7</v>
      </c>
      <c r="B10" s="191" t="s">
        <v>48</v>
      </c>
      <c r="C10" s="131">
        <v>39884</v>
      </c>
      <c r="D10" s="131">
        <v>40001</v>
      </c>
      <c r="E10" s="132">
        <v>7.3710083729139342E-4</v>
      </c>
      <c r="F10" s="132">
        <v>5.2268804581550032E-3</v>
      </c>
      <c r="G10" s="132">
        <v>0.10959088598635303</v>
      </c>
      <c r="H10" s="132">
        <v>0.18385101947990812</v>
      </c>
      <c r="I10" s="132">
        <v>8.1200147270258594E-2</v>
      </c>
      <c r="J10" s="133">
        <v>0.47727690000020284</v>
      </c>
      <c r="K10" s="108">
        <v>3.2177560201907651E-2</v>
      </c>
    </row>
    <row r="11" spans="1:11" s="20" customFormat="1" x14ac:dyDescent="0.2">
      <c r="A11" s="21">
        <v>8</v>
      </c>
      <c r="B11" s="191" t="s">
        <v>56</v>
      </c>
      <c r="C11" s="131">
        <v>40031</v>
      </c>
      <c r="D11" s="131">
        <v>40129</v>
      </c>
      <c r="E11" s="132">
        <v>-5.4227924157862484E-3</v>
      </c>
      <c r="F11" s="132">
        <v>-8.4882197333947529E-3</v>
      </c>
      <c r="G11" s="132">
        <v>3.4475239568860783E-3</v>
      </c>
      <c r="H11" s="132">
        <v>0.17159949787444062</v>
      </c>
      <c r="I11" s="132">
        <v>5.484802491797991E-2</v>
      </c>
      <c r="J11" s="133">
        <v>-0.35274810000001067</v>
      </c>
      <c r="K11" s="108">
        <v>-3.5690440302494131E-2</v>
      </c>
    </row>
    <row r="12" spans="1:11" s="20" customFormat="1" collapsed="1" x14ac:dyDescent="0.2">
      <c r="A12" s="21">
        <v>9</v>
      </c>
      <c r="B12" s="191" t="s">
        <v>46</v>
      </c>
      <c r="C12" s="131">
        <v>40253</v>
      </c>
      <c r="D12" s="131">
        <v>40366</v>
      </c>
      <c r="E12" s="132">
        <v>-5.050505050445242E-3</v>
      </c>
      <c r="F12" s="132">
        <v>0</v>
      </c>
      <c r="G12" s="132">
        <v>5.9139784946262708E-2</v>
      </c>
      <c r="H12" s="132">
        <v>0.44245202199551459</v>
      </c>
      <c r="I12" s="132">
        <v>0.17174024243711794</v>
      </c>
      <c r="J12" s="133">
        <v>0.96999999999991537</v>
      </c>
      <c r="K12" s="108">
        <v>6.1724058246884761E-2</v>
      </c>
    </row>
    <row r="13" spans="1:11" s="20" customFormat="1" collapsed="1" x14ac:dyDescent="0.2">
      <c r="A13" s="21">
        <v>10</v>
      </c>
      <c r="B13" s="191" t="s">
        <v>50</v>
      </c>
      <c r="C13" s="131">
        <v>40114</v>
      </c>
      <c r="D13" s="131">
        <v>40401</v>
      </c>
      <c r="E13" s="132">
        <v>7.1030638369187216E-3</v>
      </c>
      <c r="F13" s="132">
        <v>2.7904384669441562E-4</v>
      </c>
      <c r="G13" s="132">
        <v>5.1974555252208177E-2</v>
      </c>
      <c r="H13" s="132">
        <v>0.21385603963305222</v>
      </c>
      <c r="I13" s="132">
        <v>0.10349343446182613</v>
      </c>
      <c r="J13" s="133">
        <v>0.76867430000001646</v>
      </c>
      <c r="K13" s="108">
        <v>5.2114106952831252E-2</v>
      </c>
    </row>
    <row r="14" spans="1:11" s="20" customFormat="1" x14ac:dyDescent="0.2">
      <c r="A14" s="21">
        <v>11</v>
      </c>
      <c r="B14" s="191" t="s">
        <v>49</v>
      </c>
      <c r="C14" s="131">
        <v>40226</v>
      </c>
      <c r="D14" s="131">
        <v>40430</v>
      </c>
      <c r="E14" s="132">
        <v>2.3579971745844031E-3</v>
      </c>
      <c r="F14" s="132">
        <v>4.3475335511080626E-3</v>
      </c>
      <c r="G14" s="132">
        <v>9.9797257706433218E-3</v>
      </c>
      <c r="H14" s="132">
        <v>2.4894435656582115E-2</v>
      </c>
      <c r="I14" s="132">
        <v>1.5891214155834055E-2</v>
      </c>
      <c r="J14" s="133">
        <v>2.8810600000000228</v>
      </c>
      <c r="K14" s="108">
        <v>0.12938855549498851</v>
      </c>
    </row>
    <row r="15" spans="1:11" s="20" customFormat="1" collapsed="1" x14ac:dyDescent="0.2">
      <c r="A15" s="21">
        <v>12</v>
      </c>
      <c r="B15" s="191" t="s">
        <v>55</v>
      </c>
      <c r="C15" s="131">
        <v>40427</v>
      </c>
      <c r="D15" s="131">
        <v>40543</v>
      </c>
      <c r="E15" s="132">
        <v>3.9743223008872341E-3</v>
      </c>
      <c r="F15" s="132">
        <v>8.3145248676934624E-3</v>
      </c>
      <c r="G15" s="132">
        <v>3.4342107787190157E-2</v>
      </c>
      <c r="H15" s="132">
        <v>6.942101990048255E-2</v>
      </c>
      <c r="I15" s="132">
        <v>5.8691949459039883E-2</v>
      </c>
      <c r="J15" s="133">
        <v>2.969166200000521</v>
      </c>
      <c r="K15" s="108">
        <v>0.13567196469397569</v>
      </c>
    </row>
    <row r="16" spans="1:11" s="20" customFormat="1" x14ac:dyDescent="0.2">
      <c r="A16" s="21">
        <v>13</v>
      </c>
      <c r="B16" s="191" t="s">
        <v>53</v>
      </c>
      <c r="C16" s="131">
        <v>40444</v>
      </c>
      <c r="D16" s="131">
        <v>40638</v>
      </c>
      <c r="E16" s="132">
        <v>-7.0792212856508607E-3</v>
      </c>
      <c r="F16" s="132">
        <v>-1.4692483818673385E-2</v>
      </c>
      <c r="G16" s="132">
        <v>-4.009646397370481E-2</v>
      </c>
      <c r="H16" s="132">
        <v>-5.881438656960758E-2</v>
      </c>
      <c r="I16" s="132">
        <v>-5.2713630502478015E-2</v>
      </c>
      <c r="J16" s="133">
        <v>0.31741979999999081</v>
      </c>
      <c r="K16" s="108">
        <v>2.6410460499513677E-2</v>
      </c>
    </row>
    <row r="17" spans="1:12" s="20" customFormat="1" x14ac:dyDescent="0.2">
      <c r="A17" s="21">
        <v>14</v>
      </c>
      <c r="B17" s="191" t="s">
        <v>51</v>
      </c>
      <c r="C17" s="131">
        <v>41026</v>
      </c>
      <c r="D17" s="131">
        <v>41242</v>
      </c>
      <c r="E17" s="132">
        <v>1.0438453543457404E-2</v>
      </c>
      <c r="F17" s="132">
        <v>5.5550776319457373E-3</v>
      </c>
      <c r="G17" s="132">
        <v>1.6730556482791759E-2</v>
      </c>
      <c r="H17" s="132">
        <v>6.402254882222902E-2</v>
      </c>
      <c r="I17" s="132">
        <v>1.5405876361578752E-2</v>
      </c>
      <c r="J17" s="133">
        <v>1.9923670000000344</v>
      </c>
      <c r="K17" s="108">
        <v>0.13073703360985522</v>
      </c>
    </row>
    <row r="18" spans="1:12" s="20" customFormat="1" ht="15.75" thickBot="1" x14ac:dyDescent="0.25">
      <c r="A18" s="129"/>
      <c r="B18" s="134" t="s">
        <v>85</v>
      </c>
      <c r="C18" s="135" t="s">
        <v>3</v>
      </c>
      <c r="D18" s="135" t="s">
        <v>3</v>
      </c>
      <c r="E18" s="136">
        <f>AVERAGE(E4:E17)</f>
        <v>4.6021686951444197E-3</v>
      </c>
      <c r="F18" s="136">
        <f>AVERAGE(F4:F17)</f>
        <v>2.9845288517313779E-3</v>
      </c>
      <c r="G18" s="136">
        <f>AVERAGE(G4:G17)</f>
        <v>2.6749353545259629E-2</v>
      </c>
      <c r="H18" s="136">
        <f>AVERAGE(H4:H17)</f>
        <v>0.11798840180397649</v>
      </c>
      <c r="I18" s="136">
        <f>AVERAGE(I4:I17)</f>
        <v>5.2302339952444953E-2</v>
      </c>
      <c r="J18" s="135" t="s">
        <v>3</v>
      </c>
      <c r="K18" s="136">
        <f>AVERAGE(K4:K17)</f>
        <v>6.2760705911784745E-2</v>
      </c>
      <c r="L18" s="137"/>
    </row>
    <row r="19" spans="1:12" s="20" customFormat="1" x14ac:dyDescent="0.2">
      <c r="A19" s="167" t="s">
        <v>84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67"/>
    </row>
    <row r="20" spans="1:12" s="20" customFormat="1" ht="15" collapsed="1" thickBot="1" x14ac:dyDescent="0.25">
      <c r="A20" s="165"/>
      <c r="B20" s="165"/>
      <c r="C20" s="165"/>
      <c r="D20" s="165"/>
      <c r="E20" s="165"/>
      <c r="F20" s="165"/>
      <c r="G20" s="165"/>
      <c r="H20" s="165"/>
      <c r="I20" s="146"/>
      <c r="J20" s="146"/>
      <c r="K20" s="146"/>
    </row>
    <row r="21" spans="1:12" s="20" customFormat="1" collapsed="1" x14ac:dyDescent="0.2">
      <c r="E21" s="97"/>
      <c r="J21" s="19"/>
    </row>
    <row r="22" spans="1:12" s="20" customFormat="1" collapsed="1" x14ac:dyDescent="0.2">
      <c r="E22" s="98"/>
      <c r="J22" s="19"/>
    </row>
    <row r="23" spans="1:12" s="20" customFormat="1" x14ac:dyDescent="0.2">
      <c r="E23" s="97"/>
      <c r="F23" s="97"/>
      <c r="J23" s="19"/>
    </row>
    <row r="24" spans="1:12" s="20" customFormat="1" collapsed="1" x14ac:dyDescent="0.2">
      <c r="E24" s="98"/>
      <c r="I24" s="98"/>
      <c r="J24" s="19"/>
    </row>
    <row r="25" spans="1:12" s="20" customFormat="1" collapsed="1" x14ac:dyDescent="0.2"/>
    <row r="26" spans="1:12" s="20" customFormat="1" collapsed="1" x14ac:dyDescent="0.2"/>
    <row r="27" spans="1:12" s="20" customFormat="1" collapsed="1" x14ac:dyDescent="0.2"/>
    <row r="28" spans="1:12" s="20" customFormat="1" collapsed="1" x14ac:dyDescent="0.2"/>
    <row r="29" spans="1:12" s="20" customFormat="1" collapsed="1" x14ac:dyDescent="0.2"/>
    <row r="30" spans="1:12" s="20" customFormat="1" collapsed="1" x14ac:dyDescent="0.2"/>
    <row r="31" spans="1:12" s="20" customFormat="1" collapsed="1" x14ac:dyDescent="0.2"/>
    <row r="32" spans="1:12" s="20" customFormat="1" collapsed="1" x14ac:dyDescent="0.2"/>
    <row r="33" spans="3:8" s="20" customFormat="1" collapsed="1" x14ac:dyDescent="0.2"/>
    <row r="34" spans="3:8" s="20" customFormat="1" collapsed="1" x14ac:dyDescent="0.2"/>
    <row r="35" spans="3:8" s="20" customFormat="1" collapsed="1" x14ac:dyDescent="0.2"/>
    <row r="36" spans="3:8" s="20" customFormat="1" collapsed="1" x14ac:dyDescent="0.2"/>
    <row r="37" spans="3:8" s="20" customFormat="1" collapsed="1" x14ac:dyDescent="0.2"/>
    <row r="38" spans="3:8" s="20" customFormat="1" x14ac:dyDescent="0.2"/>
    <row r="39" spans="3:8" s="20" customFormat="1" x14ac:dyDescent="0.2"/>
    <row r="40" spans="3:8" s="27" customFormat="1" x14ac:dyDescent="0.2">
      <c r="C40" s="28"/>
      <c r="D40" s="28"/>
      <c r="E40" s="29"/>
      <c r="F40" s="29"/>
      <c r="G40" s="29"/>
      <c r="H40" s="29"/>
    </row>
    <row r="41" spans="3:8" s="27" customFormat="1" x14ac:dyDescent="0.2">
      <c r="C41" s="28"/>
      <c r="D41" s="28"/>
      <c r="E41" s="29"/>
      <c r="F41" s="29"/>
      <c r="G41" s="29"/>
      <c r="H41" s="29"/>
    </row>
    <row r="42" spans="3:8" s="27" customFormat="1" x14ac:dyDescent="0.2">
      <c r="C42" s="28"/>
      <c r="D42" s="28"/>
      <c r="E42" s="29"/>
      <c r="F42" s="29"/>
      <c r="G42" s="29"/>
      <c r="H42" s="29"/>
    </row>
    <row r="43" spans="3:8" s="27" customFormat="1" x14ac:dyDescent="0.2">
      <c r="C43" s="28"/>
      <c r="D43" s="28"/>
      <c r="E43" s="29"/>
      <c r="F43" s="29"/>
      <c r="G43" s="29"/>
      <c r="H43" s="29"/>
    </row>
    <row r="44" spans="3:8" s="27" customFormat="1" x14ac:dyDescent="0.2">
      <c r="C44" s="28"/>
      <c r="D44" s="28"/>
      <c r="E44" s="29"/>
      <c r="F44" s="29"/>
      <c r="G44" s="29"/>
      <c r="H44" s="29"/>
    </row>
    <row r="45" spans="3:8" s="27" customFormat="1" x14ac:dyDescent="0.2">
      <c r="C45" s="28"/>
      <c r="D45" s="28"/>
      <c r="E45" s="29"/>
      <c r="F45" s="29"/>
      <c r="G45" s="29"/>
      <c r="H45" s="29"/>
    </row>
    <row r="46" spans="3:8" s="27" customFormat="1" x14ac:dyDescent="0.2">
      <c r="C46" s="28"/>
      <c r="D46" s="28"/>
      <c r="E46" s="29"/>
      <c r="F46" s="29"/>
      <c r="G46" s="29"/>
      <c r="H46" s="29"/>
    </row>
    <row r="47" spans="3:8" s="27" customFormat="1" x14ac:dyDescent="0.2">
      <c r="C47" s="28"/>
      <c r="D47" s="28"/>
      <c r="E47" s="29"/>
      <c r="F47" s="29"/>
      <c r="G47" s="29"/>
      <c r="H47" s="29"/>
    </row>
    <row r="48" spans="3:8" s="27" customFormat="1" x14ac:dyDescent="0.2">
      <c r="C48" s="28"/>
      <c r="D48" s="28"/>
      <c r="E48" s="29"/>
      <c r="F48" s="29"/>
      <c r="G48" s="29"/>
      <c r="H48" s="29"/>
    </row>
    <row r="49" spans="3:8" s="27" customFormat="1" x14ac:dyDescent="0.2">
      <c r="C49" s="28"/>
      <c r="D49" s="28"/>
      <c r="E49" s="29"/>
      <c r="F49" s="29"/>
      <c r="G49" s="29"/>
      <c r="H49" s="29"/>
    </row>
    <row r="50" spans="3:8" s="27" customFormat="1" x14ac:dyDescent="0.2">
      <c r="C50" s="28"/>
      <c r="D50" s="28"/>
      <c r="E50" s="29"/>
      <c r="F50" s="29"/>
      <c r="G50" s="29"/>
      <c r="H50" s="29"/>
    </row>
    <row r="51" spans="3:8" s="27" customFormat="1" x14ac:dyDescent="0.2">
      <c r="C51" s="28"/>
      <c r="D51" s="28"/>
      <c r="E51" s="29"/>
      <c r="F51" s="29"/>
      <c r="G51" s="29"/>
      <c r="H51" s="29"/>
    </row>
    <row r="52" spans="3:8" s="27" customFormat="1" x14ac:dyDescent="0.2">
      <c r="C52" s="28"/>
      <c r="D52" s="28"/>
      <c r="E52" s="29"/>
      <c r="F52" s="29"/>
      <c r="G52" s="29"/>
      <c r="H52" s="29"/>
    </row>
    <row r="53" spans="3:8" s="27" customFormat="1" x14ac:dyDescent="0.2">
      <c r="C53" s="28"/>
      <c r="D53" s="28"/>
      <c r="E53" s="29"/>
      <c r="F53" s="29"/>
      <c r="G53" s="29"/>
      <c r="H53" s="29"/>
    </row>
    <row r="54" spans="3:8" s="27" customFormat="1" x14ac:dyDescent="0.2">
      <c r="C54" s="28"/>
      <c r="D54" s="28"/>
      <c r="E54" s="29"/>
      <c r="F54" s="29"/>
      <c r="G54" s="29"/>
      <c r="H54" s="29"/>
    </row>
    <row r="55" spans="3:8" s="27" customFormat="1" x14ac:dyDescent="0.2">
      <c r="C55" s="28"/>
      <c r="D55" s="28"/>
      <c r="E55" s="29"/>
      <c r="F55" s="29"/>
      <c r="G55" s="29"/>
      <c r="H55" s="29"/>
    </row>
    <row r="56" spans="3:8" s="27" customFormat="1" x14ac:dyDescent="0.2">
      <c r="C56" s="28"/>
      <c r="D56" s="28"/>
      <c r="E56" s="29"/>
      <c r="F56" s="29"/>
      <c r="G56" s="29"/>
      <c r="H56" s="29"/>
    </row>
    <row r="57" spans="3:8" s="27" customFormat="1" x14ac:dyDescent="0.2">
      <c r="C57" s="28"/>
      <c r="D57" s="28"/>
      <c r="E57" s="29"/>
      <c r="F57" s="29"/>
      <c r="G57" s="29"/>
      <c r="H57" s="29"/>
    </row>
    <row r="58" spans="3:8" s="27" customFormat="1" x14ac:dyDescent="0.2">
      <c r="C58" s="28"/>
      <c r="D58" s="28"/>
      <c r="E58" s="29"/>
      <c r="F58" s="29"/>
      <c r="G58" s="29"/>
      <c r="H58" s="29"/>
    </row>
    <row r="59" spans="3:8" s="27" customFormat="1" x14ac:dyDescent="0.2">
      <c r="C59" s="28"/>
      <c r="D59" s="28"/>
      <c r="E59" s="29"/>
      <c r="F59" s="29"/>
      <c r="G59" s="29"/>
      <c r="H59" s="29"/>
    </row>
  </sheetData>
  <mergeCells count="5">
    <mergeCell ref="A20:H20"/>
    <mergeCell ref="A1:I1"/>
    <mergeCell ref="A2:A3"/>
    <mergeCell ref="E2:K2"/>
    <mergeCell ref="A19:K19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H67"/>
  <sheetViews>
    <sheetView topLeftCell="A55" zoomScale="85" workbookViewId="0">
      <selection activeCell="J71" sqref="J71"/>
    </sheetView>
  </sheetViews>
  <sheetFormatPr defaultRowHeight="14.25" x14ac:dyDescent="0.2"/>
  <cols>
    <col min="1" max="1" width="3.85546875" style="27" customWidth="1"/>
    <col min="2" max="2" width="61.85546875" style="27" bestFit="1" customWidth="1"/>
    <col min="3" max="3" width="24.7109375" style="27" customWidth="1"/>
    <col min="4" max="4" width="24.7109375" style="38" customWidth="1"/>
    <col min="5" max="7" width="24.7109375" style="27" customWidth="1"/>
    <col min="8" max="16384" width="9.140625" style="27"/>
  </cols>
  <sheetData>
    <row r="1" spans="1:8" ht="16.5" thickBot="1" x14ac:dyDescent="0.25">
      <c r="A1" s="169" t="s">
        <v>86</v>
      </c>
      <c r="B1" s="169"/>
      <c r="C1" s="169"/>
      <c r="D1" s="169"/>
      <c r="E1" s="169"/>
      <c r="F1" s="169"/>
      <c r="G1" s="169"/>
    </row>
    <row r="2" spans="1:8" ht="15.75" customHeight="1" thickBot="1" x14ac:dyDescent="0.25">
      <c r="A2" s="166" t="s">
        <v>87</v>
      </c>
      <c r="B2" s="91"/>
      <c r="C2" s="192" t="s">
        <v>88</v>
      </c>
      <c r="D2" s="192"/>
      <c r="E2" s="192" t="s">
        <v>89</v>
      </c>
      <c r="F2" s="192"/>
      <c r="G2" s="193"/>
    </row>
    <row r="3" spans="1:8" ht="45.75" thickBot="1" x14ac:dyDescent="0.25">
      <c r="A3" s="166"/>
      <c r="B3" s="194" t="s">
        <v>74</v>
      </c>
      <c r="C3" s="94" t="s">
        <v>90</v>
      </c>
      <c r="D3" s="94" t="s">
        <v>91</v>
      </c>
      <c r="E3" s="94" t="s">
        <v>92</v>
      </c>
      <c r="F3" s="94" t="s">
        <v>91</v>
      </c>
      <c r="G3" s="18" t="s">
        <v>93</v>
      </c>
    </row>
    <row r="4" spans="1:8" ht="15" customHeight="1" x14ac:dyDescent="0.2">
      <c r="A4" s="21">
        <v>1</v>
      </c>
      <c r="B4" s="34" t="s">
        <v>46</v>
      </c>
      <c r="C4" s="35">
        <v>648.06917999999973</v>
      </c>
      <c r="D4" s="86">
        <v>4.7334626307161724E-2</v>
      </c>
      <c r="E4" s="36">
        <v>349589</v>
      </c>
      <c r="F4" s="86">
        <v>5.0445728587091315E-2</v>
      </c>
      <c r="G4" s="37">
        <v>671.27871119019153</v>
      </c>
      <c r="H4" s="48"/>
    </row>
    <row r="5" spans="1:8" ht="14.25" customHeight="1" x14ac:dyDescent="0.2">
      <c r="A5" s="21">
        <v>2</v>
      </c>
      <c r="B5" s="34" t="s">
        <v>47</v>
      </c>
      <c r="C5" s="35">
        <v>229.35603000000117</v>
      </c>
      <c r="D5" s="86">
        <v>2.660225563288518E-2</v>
      </c>
      <c r="E5" s="36">
        <v>0</v>
      </c>
      <c r="F5" s="86">
        <v>0</v>
      </c>
      <c r="G5" s="37">
        <v>0</v>
      </c>
      <c r="H5" s="48"/>
    </row>
    <row r="6" spans="1:8" x14ac:dyDescent="0.2">
      <c r="A6" s="21">
        <v>3</v>
      </c>
      <c r="B6" s="34" t="s">
        <v>50</v>
      </c>
      <c r="C6" s="35">
        <v>33.406339999999844</v>
      </c>
      <c r="D6" s="86">
        <v>7.1030418366691229E-3</v>
      </c>
      <c r="E6" s="36">
        <v>0</v>
      </c>
      <c r="F6" s="86">
        <v>0</v>
      </c>
      <c r="G6" s="37">
        <v>0</v>
      </c>
    </row>
    <row r="7" spans="1:8" x14ac:dyDescent="0.2">
      <c r="A7" s="21">
        <v>4</v>
      </c>
      <c r="B7" s="34" t="s">
        <v>58</v>
      </c>
      <c r="C7" s="35">
        <v>17.891880000000008</v>
      </c>
      <c r="D7" s="86">
        <v>1.8317114374602417E-2</v>
      </c>
      <c r="E7" s="36">
        <v>0</v>
      </c>
      <c r="F7" s="86">
        <v>0</v>
      </c>
      <c r="G7" s="37">
        <v>0</v>
      </c>
    </row>
    <row r="8" spans="1:8" x14ac:dyDescent="0.2">
      <c r="A8" s="21">
        <v>5</v>
      </c>
      <c r="B8" s="34" t="s">
        <v>52</v>
      </c>
      <c r="C8" s="35">
        <v>17.603950000000186</v>
      </c>
      <c r="D8" s="86">
        <v>4.5211270705615486E-3</v>
      </c>
      <c r="E8" s="36">
        <v>0</v>
      </c>
      <c r="F8" s="86">
        <v>0</v>
      </c>
      <c r="G8" s="37">
        <v>0</v>
      </c>
    </row>
    <row r="9" spans="1:8" x14ac:dyDescent="0.2">
      <c r="A9" s="21">
        <v>6</v>
      </c>
      <c r="B9" s="34" t="s">
        <v>54</v>
      </c>
      <c r="C9" s="35">
        <v>15.652760000000008</v>
      </c>
      <c r="D9" s="86">
        <v>9.5386447606510012E-3</v>
      </c>
      <c r="E9" s="36">
        <v>0</v>
      </c>
      <c r="F9" s="86">
        <v>0</v>
      </c>
      <c r="G9" s="37">
        <v>0</v>
      </c>
    </row>
    <row r="10" spans="1:8" x14ac:dyDescent="0.2">
      <c r="A10" s="21">
        <v>7</v>
      </c>
      <c r="B10" s="34" t="s">
        <v>49</v>
      </c>
      <c r="C10" s="35">
        <v>11.461979999999516</v>
      </c>
      <c r="D10" s="86">
        <v>2.3569066176298832E-3</v>
      </c>
      <c r="E10" s="36">
        <v>0</v>
      </c>
      <c r="F10" s="86">
        <v>0</v>
      </c>
      <c r="G10" s="37">
        <v>0</v>
      </c>
      <c r="H10" s="48"/>
    </row>
    <row r="11" spans="1:8" x14ac:dyDescent="0.2">
      <c r="A11" s="21">
        <v>8</v>
      </c>
      <c r="B11" s="34" t="s">
        <v>55</v>
      </c>
      <c r="C11" s="35">
        <v>5.7507199999999719</v>
      </c>
      <c r="D11" s="86">
        <v>3.9743348991956844E-3</v>
      </c>
      <c r="E11" s="36">
        <v>0</v>
      </c>
      <c r="F11" s="86">
        <v>0</v>
      </c>
      <c r="G11" s="37">
        <v>0</v>
      </c>
      <c r="H11" s="48"/>
    </row>
    <row r="12" spans="1:8" x14ac:dyDescent="0.2">
      <c r="A12" s="21">
        <v>9</v>
      </c>
      <c r="B12" s="34" t="s">
        <v>48</v>
      </c>
      <c r="C12" s="35">
        <v>3.7103300000000745</v>
      </c>
      <c r="D12" s="86">
        <v>7.3708275450003918E-4</v>
      </c>
      <c r="E12" s="36">
        <v>0</v>
      </c>
      <c r="F12" s="86">
        <v>0</v>
      </c>
      <c r="G12" s="37">
        <v>0</v>
      </c>
      <c r="H12" s="48"/>
    </row>
    <row r="13" spans="1:8" x14ac:dyDescent="0.2">
      <c r="A13" s="21">
        <v>10</v>
      </c>
      <c r="B13" s="27" t="s">
        <v>56</v>
      </c>
      <c r="C13" s="35">
        <v>-7.8299799999999813</v>
      </c>
      <c r="D13" s="86">
        <v>-5.422845670536117E-3</v>
      </c>
      <c r="E13" s="36">
        <v>0</v>
      </c>
      <c r="F13" s="86">
        <v>0</v>
      </c>
      <c r="G13" s="37">
        <v>0</v>
      </c>
    </row>
    <row r="14" spans="1:8" x14ac:dyDescent="0.2">
      <c r="A14" s="21">
        <v>11</v>
      </c>
      <c r="B14" s="34" t="s">
        <v>57</v>
      </c>
      <c r="C14" s="35">
        <v>-10.220439999999945</v>
      </c>
      <c r="D14" s="86">
        <v>-9.7440748817511948E-3</v>
      </c>
      <c r="E14" s="36">
        <v>0</v>
      </c>
      <c r="F14" s="86">
        <v>0</v>
      </c>
      <c r="G14" s="37">
        <v>0</v>
      </c>
    </row>
    <row r="15" spans="1:8" x14ac:dyDescent="0.2">
      <c r="A15" s="21">
        <v>12</v>
      </c>
      <c r="B15" s="34" t="s">
        <v>53</v>
      </c>
      <c r="C15" s="35">
        <v>-14.305250000000001</v>
      </c>
      <c r="D15" s="86">
        <v>-7.0792289698860152E-3</v>
      </c>
      <c r="E15" s="36">
        <v>0</v>
      </c>
      <c r="F15" s="86">
        <v>0</v>
      </c>
      <c r="G15" s="37">
        <v>0</v>
      </c>
    </row>
    <row r="16" spans="1:8" x14ac:dyDescent="0.2">
      <c r="A16" s="21">
        <v>13</v>
      </c>
      <c r="B16" s="34" t="s">
        <v>94</v>
      </c>
      <c r="C16" s="35">
        <v>37.463209999999968</v>
      </c>
      <c r="D16" s="86">
        <v>8.2091336228685748E-3</v>
      </c>
      <c r="E16" s="36">
        <v>-34</v>
      </c>
      <c r="F16" s="86">
        <v>-2.2063595068137574E-3</v>
      </c>
      <c r="G16" s="37">
        <v>-10.011297527870891</v>
      </c>
    </row>
    <row r="17" spans="1:8" x14ac:dyDescent="0.2">
      <c r="A17" s="21">
        <v>14</v>
      </c>
      <c r="B17" s="34" t="s">
        <v>60</v>
      </c>
      <c r="C17" s="35">
        <v>-1089.3052300000043</v>
      </c>
      <c r="D17" s="86">
        <v>-1.303104183501466E-2</v>
      </c>
      <c r="E17" s="36">
        <v>-362</v>
      </c>
      <c r="F17" s="86">
        <v>-2.0996461922162288E-2</v>
      </c>
      <c r="G17" s="37">
        <v>-1755.3060060448076</v>
      </c>
    </row>
    <row r="18" spans="1:8" ht="15.75" thickBot="1" x14ac:dyDescent="0.25">
      <c r="A18" s="81"/>
      <c r="B18" s="82" t="s">
        <v>59</v>
      </c>
      <c r="C18" s="83">
        <v>-101.29452000000356</v>
      </c>
      <c r="D18" s="87">
        <v>-7.364645311807097E-4</v>
      </c>
      <c r="E18" s="84">
        <v>349193</v>
      </c>
      <c r="F18" s="87">
        <v>4.9784356135795398E-2</v>
      </c>
      <c r="G18" s="85">
        <v>-1094.038592382487</v>
      </c>
      <c r="H18" s="48"/>
    </row>
    <row r="19" spans="1:8" ht="15" customHeight="1" thickBot="1" x14ac:dyDescent="0.25">
      <c r="A19" s="168"/>
      <c r="B19" s="168"/>
      <c r="C19" s="168"/>
      <c r="D19" s="168"/>
      <c r="E19" s="168"/>
      <c r="F19" s="168"/>
      <c r="G19" s="168"/>
      <c r="H19" s="145"/>
    </row>
    <row r="41" spans="2:5" ht="15" x14ac:dyDescent="0.2">
      <c r="B41" s="54"/>
      <c r="C41" s="55"/>
      <c r="D41" s="56"/>
      <c r="E41" s="57"/>
    </row>
    <row r="42" spans="2:5" ht="15" x14ac:dyDescent="0.2">
      <c r="B42" s="54"/>
      <c r="C42" s="55"/>
      <c r="D42" s="56"/>
      <c r="E42" s="57"/>
    </row>
    <row r="43" spans="2:5" ht="15" x14ac:dyDescent="0.2">
      <c r="B43" s="54"/>
      <c r="C43" s="55"/>
      <c r="D43" s="56"/>
      <c r="E43" s="57"/>
    </row>
    <row r="44" spans="2:5" ht="15" x14ac:dyDescent="0.2">
      <c r="B44" s="54"/>
      <c r="C44" s="55"/>
      <c r="D44" s="56"/>
      <c r="E44" s="57"/>
    </row>
    <row r="45" spans="2:5" ht="15" x14ac:dyDescent="0.2">
      <c r="B45" s="54"/>
      <c r="C45" s="55"/>
      <c r="D45" s="56"/>
      <c r="E45" s="57"/>
    </row>
    <row r="46" spans="2:5" ht="15" x14ac:dyDescent="0.2">
      <c r="B46" s="54"/>
      <c r="C46" s="55"/>
      <c r="D46" s="56"/>
      <c r="E46" s="57"/>
    </row>
    <row r="47" spans="2:5" ht="15.75" thickBot="1" x14ac:dyDescent="0.25">
      <c r="B47" s="72"/>
      <c r="C47" s="72"/>
      <c r="D47" s="72"/>
      <c r="E47" s="72"/>
    </row>
    <row r="50" spans="2:6" ht="14.25" customHeight="1" x14ac:dyDescent="0.2"/>
    <row r="51" spans="2:6" x14ac:dyDescent="0.2">
      <c r="F51" s="48"/>
    </row>
    <row r="53" spans="2:6" x14ac:dyDescent="0.2">
      <c r="F53"/>
    </row>
    <row r="54" spans="2:6" x14ac:dyDescent="0.2">
      <c r="F54"/>
    </row>
    <row r="55" spans="2:6" ht="30.75" thickBot="1" x14ac:dyDescent="0.25">
      <c r="B55" s="157" t="s">
        <v>74</v>
      </c>
      <c r="C55" s="94" t="s">
        <v>95</v>
      </c>
      <c r="D55" s="94" t="s">
        <v>96</v>
      </c>
      <c r="E55" s="33" t="s">
        <v>97</v>
      </c>
      <c r="F55"/>
    </row>
    <row r="56" spans="2:6" x14ac:dyDescent="0.2">
      <c r="B56" s="34" t="str">
        <f t="shared" ref="B56:D60" si="0">B4</f>
        <v>OTP Fond Aktsii</v>
      </c>
      <c r="C56" s="35">
        <f t="shared" si="0"/>
        <v>648.06917999999973</v>
      </c>
      <c r="D56" s="86">
        <f t="shared" si="0"/>
        <v>4.7334626307161724E-2</v>
      </c>
      <c r="E56" s="37">
        <f>G4</f>
        <v>671.27871119019153</v>
      </c>
    </row>
    <row r="57" spans="2:6" x14ac:dyDescent="0.2">
      <c r="B57" s="34" t="str">
        <f t="shared" si="0"/>
        <v>UNIVER.UA/Iaroslav Mudryi: Fond Aktsii</v>
      </c>
      <c r="C57" s="35">
        <f t="shared" si="0"/>
        <v>229.35603000000117</v>
      </c>
      <c r="D57" s="86">
        <f t="shared" si="0"/>
        <v>2.660225563288518E-2</v>
      </c>
      <c r="E57" s="37">
        <f>G5</f>
        <v>0</v>
      </c>
    </row>
    <row r="58" spans="2:6" x14ac:dyDescent="0.2">
      <c r="B58" s="34" t="str">
        <f t="shared" si="0"/>
        <v>Sofiivskyi</v>
      </c>
      <c r="C58" s="35">
        <f t="shared" si="0"/>
        <v>33.406339999999844</v>
      </c>
      <c r="D58" s="86">
        <f t="shared" si="0"/>
        <v>7.1030418366691229E-3</v>
      </c>
      <c r="E58" s="37">
        <f>G6</f>
        <v>0</v>
      </c>
    </row>
    <row r="59" spans="2:6" x14ac:dyDescent="0.2">
      <c r="B59" s="34" t="str">
        <f t="shared" si="0"/>
        <v>Nadbannia</v>
      </c>
      <c r="C59" s="35">
        <f t="shared" si="0"/>
        <v>17.891880000000008</v>
      </c>
      <c r="D59" s="86">
        <f t="shared" si="0"/>
        <v>1.8317114374602417E-2</v>
      </c>
      <c r="E59" s="37">
        <f>G7</f>
        <v>0</v>
      </c>
    </row>
    <row r="60" spans="2:6" x14ac:dyDescent="0.2">
      <c r="B60" s="110" t="str">
        <f t="shared" si="0"/>
        <v>Altus – Zbalansovanyi</v>
      </c>
      <c r="C60" s="111">
        <f t="shared" si="0"/>
        <v>17.603950000000186</v>
      </c>
      <c r="D60" s="112">
        <f t="shared" si="0"/>
        <v>4.5211270705615486E-3</v>
      </c>
      <c r="E60" s="113">
        <f>G8</f>
        <v>0</v>
      </c>
    </row>
    <row r="61" spans="2:6" x14ac:dyDescent="0.2">
      <c r="B61" s="109" t="str">
        <f t="shared" ref="B61:D64" si="1">B13</f>
        <v>Argentum</v>
      </c>
      <c r="C61" s="35">
        <f t="shared" si="1"/>
        <v>-7.8299799999999813</v>
      </c>
      <c r="D61" s="86">
        <f t="shared" si="1"/>
        <v>-5.422845670536117E-3</v>
      </c>
      <c r="E61" s="37">
        <f>G13</f>
        <v>0</v>
      </c>
    </row>
    <row r="62" spans="2:6" x14ac:dyDescent="0.2">
      <c r="B62" s="109" t="str">
        <f t="shared" si="1"/>
        <v>ТАSK Resurs</v>
      </c>
      <c r="C62" s="35">
        <f t="shared" si="1"/>
        <v>-10.220439999999945</v>
      </c>
      <c r="D62" s="86">
        <f t="shared" si="1"/>
        <v>-9.7440748817511948E-3</v>
      </c>
      <c r="E62" s="37">
        <f>G14</f>
        <v>0</v>
      </c>
    </row>
    <row r="63" spans="2:6" x14ac:dyDescent="0.2">
      <c r="B63" s="109" t="str">
        <f t="shared" si="1"/>
        <v>VSI</v>
      </c>
      <c r="C63" s="35">
        <f t="shared" si="1"/>
        <v>-14.305250000000001</v>
      </c>
      <c r="D63" s="86">
        <f t="shared" si="1"/>
        <v>-7.0792289698860152E-3</v>
      </c>
      <c r="E63" s="37">
        <f>G15</f>
        <v>0</v>
      </c>
    </row>
    <row r="64" spans="2:6" x14ac:dyDescent="0.2">
      <c r="B64" s="109" t="str">
        <f t="shared" si="1"/>
        <v>KINTO-Kaznacheisky</v>
      </c>
      <c r="C64" s="35">
        <f t="shared" si="1"/>
        <v>37.463209999999968</v>
      </c>
      <c r="D64" s="86">
        <f t="shared" si="1"/>
        <v>8.2091336228685748E-3</v>
      </c>
      <c r="E64" s="37">
        <f>G16</f>
        <v>-10.011297527870891</v>
      </c>
    </row>
    <row r="65" spans="2:5" x14ac:dyDescent="0.2">
      <c r="B65" s="109" t="str">
        <f>B17</f>
        <v>ОТP Klasychnyi</v>
      </c>
      <c r="C65" s="35">
        <f>C17</f>
        <v>-1089.3052300000043</v>
      </c>
      <c r="D65" s="86">
        <f>D17</f>
        <v>-1.303104183501466E-2</v>
      </c>
      <c r="E65" s="37">
        <f>G17</f>
        <v>-1755.3060060448076</v>
      </c>
    </row>
    <row r="66" spans="2:5" x14ac:dyDescent="0.2">
      <c r="B66" s="118" t="s">
        <v>71</v>
      </c>
      <c r="C66" s="119">
        <f>C18-SUM(C56:C65)</f>
        <v>36.575789999999643</v>
      </c>
      <c r="D66" s="120"/>
      <c r="E66" s="119">
        <f>G18-SUM(E56:E65)</f>
        <v>0</v>
      </c>
    </row>
    <row r="67" spans="2:5" ht="15" x14ac:dyDescent="0.2">
      <c r="B67" s="116" t="s">
        <v>59</v>
      </c>
      <c r="C67" s="117">
        <f>SUM(C56:C66)</f>
        <v>-101.29452000000356</v>
      </c>
      <c r="D67" s="117"/>
      <c r="E67" s="117">
        <f>SUM(E56:E66)</f>
        <v>-1094.038592382487</v>
      </c>
    </row>
  </sheetData>
  <mergeCells count="5">
    <mergeCell ref="A19:G19"/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C104"/>
  <sheetViews>
    <sheetView zoomScale="80" workbookViewId="0">
      <selection activeCell="A12" sqref="A12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 x14ac:dyDescent="0.25">
      <c r="A1" s="60" t="s">
        <v>74</v>
      </c>
      <c r="B1" s="61" t="s">
        <v>98</v>
      </c>
      <c r="C1" s="10"/>
    </row>
    <row r="2" spans="1:3" ht="14.25" x14ac:dyDescent="0.2">
      <c r="A2" s="121" t="s">
        <v>57</v>
      </c>
      <c r="B2" s="153">
        <v>-9.7440825676069487E-3</v>
      </c>
      <c r="C2" s="10"/>
    </row>
    <row r="3" spans="1:3" ht="14.25" x14ac:dyDescent="0.2">
      <c r="A3" s="195" t="s">
        <v>53</v>
      </c>
      <c r="B3" s="125">
        <v>-7.0792212856508607E-3</v>
      </c>
      <c r="C3" s="10"/>
    </row>
    <row r="4" spans="1:3" ht="14.25" x14ac:dyDescent="0.2">
      <c r="A4" s="195" t="s">
        <v>56</v>
      </c>
      <c r="B4" s="125">
        <v>-5.4227924157862484E-3</v>
      </c>
      <c r="C4" s="10"/>
    </row>
    <row r="5" spans="1:3" ht="14.25" x14ac:dyDescent="0.2">
      <c r="A5" s="195" t="s">
        <v>46</v>
      </c>
      <c r="B5" s="126">
        <v>-5.050505050445242E-3</v>
      </c>
      <c r="C5" s="10"/>
    </row>
    <row r="6" spans="1:3" ht="14.25" x14ac:dyDescent="0.2">
      <c r="A6" s="195" t="s">
        <v>48</v>
      </c>
      <c r="B6" s="126">
        <v>7.3710083729139342E-4</v>
      </c>
      <c r="C6" s="10"/>
    </row>
    <row r="7" spans="1:3" ht="14.25" x14ac:dyDescent="0.2">
      <c r="A7" s="195" t="s">
        <v>49</v>
      </c>
      <c r="B7" s="126">
        <v>2.3579971745844031E-3</v>
      </c>
      <c r="C7" s="10"/>
    </row>
    <row r="8" spans="1:3" ht="14.25" x14ac:dyDescent="0.2">
      <c r="A8" s="195" t="s">
        <v>55</v>
      </c>
      <c r="B8" s="126">
        <v>3.9743223008872341E-3</v>
      </c>
      <c r="C8" s="10"/>
    </row>
    <row r="9" spans="1:3" ht="14.25" x14ac:dyDescent="0.2">
      <c r="A9" s="195" t="s">
        <v>52</v>
      </c>
      <c r="B9" s="126">
        <v>4.5211373571196756E-3</v>
      </c>
      <c r="C9" s="10"/>
    </row>
    <row r="10" spans="1:3" ht="14.25" x14ac:dyDescent="0.2">
      <c r="A10" s="195" t="s">
        <v>50</v>
      </c>
      <c r="B10" s="126">
        <v>7.1030638369187216E-3</v>
      </c>
      <c r="C10" s="10"/>
    </row>
    <row r="11" spans="1:3" ht="14.25" x14ac:dyDescent="0.2">
      <c r="A11" s="195" t="s">
        <v>60</v>
      </c>
      <c r="B11" s="126">
        <v>8.1365202916292567E-3</v>
      </c>
      <c r="C11" s="10"/>
    </row>
    <row r="12" spans="1:3" ht="14.25" x14ac:dyDescent="0.2">
      <c r="A12" s="195" t="s">
        <v>54</v>
      </c>
      <c r="B12" s="126">
        <v>9.5386322939576829E-3</v>
      </c>
      <c r="C12" s="10"/>
    </row>
    <row r="13" spans="1:3" ht="14.25" x14ac:dyDescent="0.2">
      <c r="A13" s="121" t="s">
        <v>51</v>
      </c>
      <c r="B13" s="126">
        <v>1.0438453543457404E-2</v>
      </c>
      <c r="C13" s="10"/>
    </row>
    <row r="14" spans="1:3" ht="14.25" x14ac:dyDescent="0.2">
      <c r="A14" s="195" t="s">
        <v>58</v>
      </c>
      <c r="B14" s="127">
        <v>1.8317483139332236E-2</v>
      </c>
      <c r="C14" s="10"/>
    </row>
    <row r="15" spans="1:3" ht="14.25" x14ac:dyDescent="0.2">
      <c r="A15" s="195" t="s">
        <v>47</v>
      </c>
      <c r="B15" s="127">
        <v>2.6602252276333171E-2</v>
      </c>
      <c r="C15" s="10"/>
    </row>
    <row r="16" spans="1:3" ht="14.25" x14ac:dyDescent="0.2">
      <c r="A16" s="196" t="s">
        <v>99</v>
      </c>
      <c r="B16" s="125">
        <v>4.6021686951444197E-3</v>
      </c>
      <c r="C16" s="10"/>
    </row>
    <row r="17" spans="1:3" ht="14.25" x14ac:dyDescent="0.2">
      <c r="A17" s="196" t="s">
        <v>15</v>
      </c>
      <c r="B17" s="125">
        <v>3.2854702533959834E-3</v>
      </c>
      <c r="C17" s="10"/>
    </row>
    <row r="18" spans="1:3" ht="14.25" x14ac:dyDescent="0.2">
      <c r="A18" s="196" t="s">
        <v>14</v>
      </c>
      <c r="B18" s="125">
        <v>0</v>
      </c>
      <c r="C18" s="52"/>
    </row>
    <row r="19" spans="1:3" ht="14.25" x14ac:dyDescent="0.2">
      <c r="A19" s="196" t="s">
        <v>100</v>
      </c>
      <c r="B19" s="125">
        <v>-1.5414532965631222E-2</v>
      </c>
      <c r="C19" s="9"/>
    </row>
    <row r="20" spans="1:3" ht="14.25" x14ac:dyDescent="0.2">
      <c r="A20" s="196" t="s">
        <v>101</v>
      </c>
      <c r="B20" s="125">
        <v>-8.2075775960183117E-3</v>
      </c>
      <c r="C20" s="67"/>
    </row>
    <row r="21" spans="1:3" ht="14.25" x14ac:dyDescent="0.2">
      <c r="A21" s="196" t="s">
        <v>102</v>
      </c>
      <c r="B21" s="125">
        <v>7.9452054794520565E-3</v>
      </c>
      <c r="C21" s="10"/>
    </row>
    <row r="22" spans="1:3" ht="15" thickBot="1" x14ac:dyDescent="0.25">
      <c r="A22" s="197" t="s">
        <v>103</v>
      </c>
      <c r="B22" s="128">
        <v>2.9564333643720131E-2</v>
      </c>
      <c r="C22" s="10"/>
    </row>
    <row r="23" spans="1:3" x14ac:dyDescent="0.2">
      <c r="B23" s="10"/>
      <c r="C23" s="10"/>
    </row>
    <row r="24" spans="1:3" x14ac:dyDescent="0.2">
      <c r="C24" s="10"/>
    </row>
    <row r="25" spans="1:3" x14ac:dyDescent="0.2">
      <c r="B25" s="10"/>
      <c r="C25" s="10"/>
    </row>
    <row r="26" spans="1:3" x14ac:dyDescent="0.2">
      <c r="C26" s="10"/>
    </row>
    <row r="27" spans="1:3" x14ac:dyDescent="0.2">
      <c r="B27" s="10"/>
    </row>
    <row r="28" spans="1:3" x14ac:dyDescent="0.2">
      <c r="B28" s="10"/>
    </row>
    <row r="29" spans="1:3" x14ac:dyDescent="0.2">
      <c r="B29" s="10"/>
    </row>
    <row r="30" spans="1:3" x14ac:dyDescent="0.2">
      <c r="B30" s="10"/>
    </row>
    <row r="31" spans="1:3" x14ac:dyDescent="0.2">
      <c r="B31" s="10"/>
    </row>
    <row r="32" spans="1:3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  <row r="53" spans="2:2" x14ac:dyDescent="0.2">
      <c r="B53" s="10"/>
    </row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62" spans="2:2" x14ac:dyDescent="0.2">
      <c r="B62" s="10"/>
    </row>
    <row r="63" spans="2:2" x14ac:dyDescent="0.2">
      <c r="B63" s="10"/>
    </row>
    <row r="64" spans="2:2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  <row r="92" spans="2:2" x14ac:dyDescent="0.2">
      <c r="B92" s="10"/>
    </row>
    <row r="93" spans="2:2" x14ac:dyDescent="0.2">
      <c r="B93" s="10"/>
    </row>
    <row r="94" spans="2:2" x14ac:dyDescent="0.2">
      <c r="B94" s="10"/>
    </row>
    <row r="95" spans="2:2" x14ac:dyDescent="0.2">
      <c r="B95" s="10"/>
    </row>
    <row r="96" spans="2:2" x14ac:dyDescent="0.2">
      <c r="B96" s="10"/>
    </row>
    <row r="97" spans="2:2" x14ac:dyDescent="0.2">
      <c r="B97" s="10"/>
    </row>
    <row r="98" spans="2:2" x14ac:dyDescent="0.2">
      <c r="B98" s="10"/>
    </row>
    <row r="99" spans="2:2" x14ac:dyDescent="0.2">
      <c r="B99" s="10"/>
    </row>
    <row r="100" spans="2:2" x14ac:dyDescent="0.2">
      <c r="B100" s="10"/>
    </row>
    <row r="101" spans="2:2" x14ac:dyDescent="0.2">
      <c r="B101" s="10"/>
    </row>
    <row r="102" spans="2:2" x14ac:dyDescent="0.2">
      <c r="B102" s="10"/>
    </row>
    <row r="103" spans="2:2" x14ac:dyDescent="0.2">
      <c r="B103" s="10"/>
    </row>
    <row r="104" spans="2:2" x14ac:dyDescent="0.2">
      <c r="B104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M7"/>
  <sheetViews>
    <sheetView zoomScale="85" workbookViewId="0">
      <selection activeCell="L16" sqref="L16"/>
    </sheetView>
  </sheetViews>
  <sheetFormatPr defaultRowHeight="14.25" x14ac:dyDescent="0.2"/>
  <cols>
    <col min="1" max="1" width="4.7109375" style="29" customWidth="1"/>
    <col min="2" max="2" width="35.85546875" style="27" customWidth="1"/>
    <col min="3" max="4" width="12.7109375" style="29" customWidth="1"/>
    <col min="5" max="5" width="16.7109375" style="38" customWidth="1"/>
    <col min="6" max="6" width="14.7109375" style="41" customWidth="1"/>
    <col min="7" max="7" width="14.7109375" style="38" customWidth="1"/>
    <col min="8" max="8" width="12.7109375" style="41" customWidth="1"/>
    <col min="9" max="9" width="39.140625" style="27" bestFit="1" customWidth="1"/>
    <col min="10" max="10" width="31.85546875" style="27" bestFit="1" customWidth="1"/>
    <col min="11" max="20" width="4.7109375" style="27" customWidth="1"/>
    <col min="21" max="16384" width="9.140625" style="27"/>
  </cols>
  <sheetData>
    <row r="1" spans="1:13" s="39" customFormat="1" ht="16.5" thickBot="1" x14ac:dyDescent="0.25">
      <c r="A1" s="160" t="s">
        <v>104</v>
      </c>
      <c r="B1" s="160"/>
      <c r="C1" s="160"/>
      <c r="D1" s="160"/>
      <c r="E1" s="160"/>
      <c r="F1" s="160"/>
      <c r="G1" s="160"/>
      <c r="H1" s="160"/>
      <c r="I1" s="160"/>
      <c r="J1" s="160"/>
      <c r="K1" s="13"/>
      <c r="L1" s="14"/>
      <c r="M1" s="14"/>
    </row>
    <row r="2" spans="1:13" ht="30.75" thickBot="1" x14ac:dyDescent="0.25">
      <c r="A2" s="15" t="s">
        <v>87</v>
      </c>
      <c r="B2" s="15" t="s">
        <v>74</v>
      </c>
      <c r="C2" s="40" t="s">
        <v>105</v>
      </c>
      <c r="D2" s="40" t="s">
        <v>106</v>
      </c>
      <c r="E2" s="40" t="s">
        <v>39</v>
      </c>
      <c r="F2" s="40" t="s">
        <v>40</v>
      </c>
      <c r="G2" s="40" t="s">
        <v>41</v>
      </c>
      <c r="H2" s="40" t="s">
        <v>42</v>
      </c>
      <c r="I2" s="17" t="s">
        <v>43</v>
      </c>
      <c r="J2" s="18" t="s">
        <v>44</v>
      </c>
    </row>
    <row r="3" spans="1:13" x14ac:dyDescent="0.2">
      <c r="A3" s="21">
        <v>1</v>
      </c>
      <c r="B3" s="191" t="s">
        <v>107</v>
      </c>
      <c r="C3" s="198" t="s">
        <v>111</v>
      </c>
      <c r="D3" s="199" t="s">
        <v>112</v>
      </c>
      <c r="E3" s="76">
        <v>9768838.3599999994</v>
      </c>
      <c r="F3" s="77">
        <v>21922</v>
      </c>
      <c r="G3" s="76">
        <v>445.61802999999998</v>
      </c>
      <c r="H3" s="47">
        <v>100</v>
      </c>
      <c r="I3" s="191" t="s">
        <v>110</v>
      </c>
      <c r="J3" s="78" t="s">
        <v>11</v>
      </c>
    </row>
    <row r="4" spans="1:13" x14ac:dyDescent="0.2">
      <c r="A4" s="21">
        <v>2</v>
      </c>
      <c r="B4" s="191" t="s">
        <v>108</v>
      </c>
      <c r="C4" s="198" t="s">
        <v>111</v>
      </c>
      <c r="D4" s="200" t="s">
        <v>113</v>
      </c>
      <c r="E4" s="76">
        <v>1521973.73</v>
      </c>
      <c r="F4" s="77">
        <v>25348</v>
      </c>
      <c r="G4" s="76">
        <v>60.043149999999997</v>
      </c>
      <c r="H4" s="47">
        <v>100</v>
      </c>
      <c r="I4" s="191" t="s">
        <v>110</v>
      </c>
      <c r="J4" s="78" t="s">
        <v>11</v>
      </c>
    </row>
    <row r="5" spans="1:13" x14ac:dyDescent="0.2">
      <c r="A5" s="21">
        <v>3</v>
      </c>
      <c r="B5" s="191" t="s">
        <v>109</v>
      </c>
      <c r="C5" s="198" t="s">
        <v>111</v>
      </c>
      <c r="D5" s="200" t="s">
        <v>113</v>
      </c>
      <c r="E5" s="76">
        <v>813247.1703</v>
      </c>
      <c r="F5" s="77">
        <v>1982</v>
      </c>
      <c r="G5" s="76">
        <v>410.31639999999999</v>
      </c>
      <c r="H5" s="47">
        <v>1000</v>
      </c>
      <c r="I5" s="185" t="s">
        <v>69</v>
      </c>
      <c r="J5" s="78" t="s">
        <v>0</v>
      </c>
    </row>
    <row r="6" spans="1:13" ht="15.75" customHeight="1" thickBot="1" x14ac:dyDescent="0.25">
      <c r="A6" s="161" t="s">
        <v>59</v>
      </c>
      <c r="B6" s="162"/>
      <c r="C6" s="99" t="s">
        <v>3</v>
      </c>
      <c r="D6" s="99" t="s">
        <v>3</v>
      </c>
      <c r="E6" s="88">
        <f>SUM(E3:E5)</f>
        <v>12104059.260299999</v>
      </c>
      <c r="F6" s="89">
        <f>SUM(F3:F5)</f>
        <v>49252</v>
      </c>
      <c r="G6" s="99" t="s">
        <v>3</v>
      </c>
      <c r="H6" s="99" t="s">
        <v>3</v>
      </c>
      <c r="I6" s="99" t="s">
        <v>3</v>
      </c>
      <c r="J6" s="99" t="s">
        <v>3</v>
      </c>
    </row>
    <row r="7" spans="1:13" x14ac:dyDescent="0.2">
      <c r="A7" s="164"/>
      <c r="B7" s="164"/>
      <c r="C7" s="164"/>
      <c r="D7" s="164"/>
      <c r="E7" s="164"/>
      <c r="F7" s="164"/>
      <c r="G7" s="164"/>
      <c r="H7" s="164"/>
    </row>
  </sheetData>
  <mergeCells count="3">
    <mergeCell ref="A1:J1"/>
    <mergeCell ref="A6:B6"/>
    <mergeCell ref="A7:H7"/>
  </mergeCells>
  <phoneticPr fontId="11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K28"/>
  <sheetViews>
    <sheetView zoomScale="85" workbookViewId="0">
      <selection activeCell="J17" sqref="J17"/>
    </sheetView>
  </sheetViews>
  <sheetFormatPr defaultRowHeight="14.25" x14ac:dyDescent="0.2"/>
  <cols>
    <col min="1" max="1" width="4.5703125" style="5" customWidth="1"/>
    <col min="2" max="2" width="48.85546875" style="5" bestFit="1" customWidth="1"/>
    <col min="3" max="4" width="14.7109375" style="42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 x14ac:dyDescent="0.25">
      <c r="A1" s="171" t="s">
        <v>114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1" customFormat="1" ht="15.75" customHeight="1" thickBot="1" x14ac:dyDescent="0.25">
      <c r="A2" s="188" t="s">
        <v>37</v>
      </c>
      <c r="B2" s="91"/>
      <c r="C2" s="92"/>
      <c r="D2" s="93"/>
      <c r="E2" s="166" t="s">
        <v>73</v>
      </c>
      <c r="F2" s="166"/>
      <c r="G2" s="166"/>
      <c r="H2" s="166"/>
      <c r="I2" s="166"/>
      <c r="J2" s="166"/>
      <c r="K2" s="166"/>
    </row>
    <row r="3" spans="1:11" customFormat="1" ht="51.75" thickBot="1" x14ac:dyDescent="0.25">
      <c r="A3" s="188"/>
      <c r="B3" s="94" t="s">
        <v>74</v>
      </c>
      <c r="C3" s="189" t="s">
        <v>75</v>
      </c>
      <c r="D3" s="189" t="s">
        <v>76</v>
      </c>
      <c r="E3" s="17" t="s">
        <v>77</v>
      </c>
      <c r="F3" s="17" t="s">
        <v>78</v>
      </c>
      <c r="G3" s="17" t="s">
        <v>79</v>
      </c>
      <c r="H3" s="17" t="s">
        <v>80</v>
      </c>
      <c r="I3" s="17" t="s">
        <v>81</v>
      </c>
      <c r="J3" s="18" t="s">
        <v>82</v>
      </c>
      <c r="K3" s="190" t="s">
        <v>83</v>
      </c>
    </row>
    <row r="4" spans="1:11" customFormat="1" collapsed="1" x14ac:dyDescent="0.2">
      <c r="A4" s="21">
        <v>1</v>
      </c>
      <c r="B4" s="191" t="s">
        <v>107</v>
      </c>
      <c r="C4" s="95">
        <v>38862</v>
      </c>
      <c r="D4" s="95">
        <v>38958</v>
      </c>
      <c r="E4" s="90">
        <v>-2.5961220285898312E-3</v>
      </c>
      <c r="F4" s="90">
        <v>-5.1574560387157575E-3</v>
      </c>
      <c r="G4" s="90">
        <v>-1.4969318508373575E-2</v>
      </c>
      <c r="H4" s="90" t="s">
        <v>116</v>
      </c>
      <c r="I4" s="90">
        <v>-2.6586992744491611E-2</v>
      </c>
      <c r="J4" s="96">
        <v>3.4561803000000886</v>
      </c>
      <c r="K4" s="143">
        <v>0.10345994050984597</v>
      </c>
    </row>
    <row r="5" spans="1:11" customFormat="1" x14ac:dyDescent="0.2">
      <c r="A5" s="21">
        <v>2</v>
      </c>
      <c r="B5" s="191" t="s">
        <v>109</v>
      </c>
      <c r="C5" s="95">
        <v>39048</v>
      </c>
      <c r="D5" s="95">
        <v>39140</v>
      </c>
      <c r="E5" s="90">
        <v>-1.4445731349026492E-2</v>
      </c>
      <c r="F5" s="90">
        <v>-1.935448715223087E-2</v>
      </c>
      <c r="G5" s="90">
        <v>-1.7126397020636563E-2</v>
      </c>
      <c r="H5" s="90">
        <v>1.4643969158283809E-2</v>
      </c>
      <c r="I5" s="90">
        <v>-3.3765109797720738E-2</v>
      </c>
      <c r="J5" s="96">
        <v>-0.5896835999999912</v>
      </c>
      <c r="K5" s="154">
        <v>-5.8880621029977376E-2</v>
      </c>
    </row>
    <row r="6" spans="1:11" customFormat="1" x14ac:dyDescent="0.2">
      <c r="A6" s="21">
        <v>3</v>
      </c>
      <c r="B6" s="191" t="s">
        <v>108</v>
      </c>
      <c r="C6" s="95">
        <v>40253</v>
      </c>
      <c r="D6" s="95">
        <v>40445</v>
      </c>
      <c r="E6" s="90">
        <v>-2.0842134324967954E-2</v>
      </c>
      <c r="F6" s="90">
        <v>-3.1910296780345182E-2</v>
      </c>
      <c r="G6" s="90">
        <v>-2.2978808018581542E-2</v>
      </c>
      <c r="H6" s="90" t="s">
        <v>116</v>
      </c>
      <c r="I6" s="90">
        <v>-8.3958241847855719E-3</v>
      </c>
      <c r="J6" s="96">
        <v>-0.39956849999999777</v>
      </c>
      <c r="K6" s="144">
        <v>-4.4899350571008578E-2</v>
      </c>
    </row>
    <row r="7" spans="1:11" ht="15.75" thickBot="1" x14ac:dyDescent="0.25">
      <c r="A7" s="129"/>
      <c r="B7" s="134" t="s">
        <v>85</v>
      </c>
      <c r="C7" s="135" t="s">
        <v>3</v>
      </c>
      <c r="D7" s="135" t="s">
        <v>3</v>
      </c>
      <c r="E7" s="136">
        <f>AVERAGE(E4:E6)</f>
        <v>-1.2627995900861425E-2</v>
      </c>
      <c r="F7" s="136">
        <f>AVERAGE(F4:F6)</f>
        <v>-1.8807413323763938E-2</v>
      </c>
      <c r="G7" s="136">
        <f>AVERAGE(G4:G6)</f>
        <v>-1.8358174515863895E-2</v>
      </c>
      <c r="H7" s="136">
        <f>AVERAGE(H4:H6)</f>
        <v>1.4643969158283809E-2</v>
      </c>
      <c r="I7" s="136">
        <f>AVERAGE(I4:I6)</f>
        <v>-2.2915975575665975E-2</v>
      </c>
      <c r="J7" s="135" t="s">
        <v>3</v>
      </c>
      <c r="K7" s="136">
        <f>AVERAGE(K4:K6)</f>
        <v>-1.0667703037999428E-4</v>
      </c>
    </row>
    <row r="8" spans="1:11" x14ac:dyDescent="0.2">
      <c r="A8" s="172" t="s">
        <v>115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</row>
    <row r="9" spans="1:11" ht="15" thickBot="1" x14ac:dyDescent="0.25">
      <c r="A9" s="170"/>
      <c r="B9" s="170"/>
      <c r="C9" s="170"/>
      <c r="D9" s="170"/>
      <c r="E9" s="170"/>
      <c r="F9" s="170"/>
      <c r="G9" s="170"/>
      <c r="H9" s="170"/>
      <c r="I9" s="170"/>
      <c r="J9" s="170"/>
      <c r="K9" s="170"/>
    </row>
    <row r="10" spans="1:11" x14ac:dyDescent="0.2">
      <c r="B10" s="27"/>
      <c r="C10" s="28"/>
      <c r="D10" s="28"/>
      <c r="E10" s="27"/>
      <c r="F10" s="27"/>
      <c r="G10" s="27"/>
      <c r="H10" s="27"/>
      <c r="I10" s="27"/>
    </row>
    <row r="11" spans="1:11" x14ac:dyDescent="0.2">
      <c r="B11" s="27"/>
      <c r="C11" s="28"/>
      <c r="D11" s="28"/>
      <c r="E11" s="104"/>
      <c r="F11" s="27"/>
      <c r="G11" s="27"/>
      <c r="H11" s="27"/>
      <c r="I11" s="27"/>
    </row>
    <row r="12" spans="1:11" x14ac:dyDescent="0.2">
      <c r="B12" s="27"/>
      <c r="C12" s="28"/>
      <c r="D12" s="28"/>
      <c r="E12" s="27"/>
      <c r="F12" s="27"/>
      <c r="G12" s="27"/>
      <c r="H12" s="27"/>
      <c r="I12" s="27"/>
    </row>
    <row r="13" spans="1:11" x14ac:dyDescent="0.2">
      <c r="B13" s="27"/>
      <c r="C13" s="28"/>
      <c r="D13" s="28"/>
      <c r="E13" s="27"/>
      <c r="F13" s="27"/>
      <c r="G13" s="27"/>
      <c r="H13" s="27"/>
      <c r="I13" s="27"/>
    </row>
    <row r="14" spans="1:11" x14ac:dyDescent="0.2">
      <c r="B14" s="27"/>
      <c r="C14" s="28"/>
      <c r="D14" s="28"/>
      <c r="E14" s="27"/>
      <c r="F14" s="27"/>
      <c r="G14" s="27"/>
      <c r="H14" s="27"/>
      <c r="I14" s="27"/>
    </row>
    <row r="15" spans="1:11" x14ac:dyDescent="0.2">
      <c r="B15" s="27"/>
      <c r="C15" s="28"/>
      <c r="D15" s="28"/>
      <c r="E15" s="27"/>
      <c r="F15" s="27"/>
      <c r="G15" s="27"/>
      <c r="H15" s="27"/>
      <c r="I15" s="27"/>
    </row>
    <row r="16" spans="1:11" x14ac:dyDescent="0.2">
      <c r="B16" s="27"/>
      <c r="C16" s="28"/>
      <c r="D16" s="28"/>
      <c r="E16" s="27"/>
      <c r="F16" s="27"/>
      <c r="G16" s="27"/>
      <c r="H16" s="27"/>
      <c r="I16" s="27"/>
    </row>
    <row r="17" spans="2:9" x14ac:dyDescent="0.2">
      <c r="B17" s="27"/>
      <c r="C17" s="28"/>
      <c r="D17" s="28"/>
      <c r="E17" s="27"/>
      <c r="F17" s="27"/>
      <c r="G17" s="27"/>
      <c r="H17" s="27"/>
      <c r="I17" s="27"/>
    </row>
    <row r="21" spans="2:9" x14ac:dyDescent="0.2">
      <c r="C21" s="5"/>
    </row>
    <row r="22" spans="2:9" x14ac:dyDescent="0.2">
      <c r="C22" s="5"/>
    </row>
    <row r="23" spans="2:9" x14ac:dyDescent="0.2">
      <c r="C23" s="5"/>
    </row>
    <row r="24" spans="2:9" x14ac:dyDescent="0.2">
      <c r="C24" s="5"/>
    </row>
    <row r="25" spans="2:9" x14ac:dyDescent="0.2">
      <c r="C25" s="5"/>
    </row>
    <row r="26" spans="2:9" x14ac:dyDescent="0.2">
      <c r="C26" s="5"/>
    </row>
    <row r="27" spans="2:9" x14ac:dyDescent="0.2">
      <c r="C27" s="5"/>
    </row>
    <row r="28" spans="2:9" x14ac:dyDescent="0.2">
      <c r="C28" s="5"/>
    </row>
  </sheetData>
  <mergeCells count="5">
    <mergeCell ref="A9:K9"/>
    <mergeCell ref="A2:A3"/>
    <mergeCell ref="A1:J1"/>
    <mergeCell ref="E2:K2"/>
    <mergeCell ref="A8:K8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K36"/>
  <sheetViews>
    <sheetView topLeftCell="A25" zoomScale="85" workbookViewId="0">
      <selection activeCell="A36" sqref="A36"/>
    </sheetView>
  </sheetViews>
  <sheetFormatPr defaultRowHeight="14.25" x14ac:dyDescent="0.2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29" customFormat="1" ht="16.5" thickBot="1" x14ac:dyDescent="0.25">
      <c r="A1" s="169" t="s">
        <v>117</v>
      </c>
      <c r="B1" s="169"/>
      <c r="C1" s="169"/>
      <c r="D1" s="169"/>
      <c r="E1" s="169"/>
      <c r="F1" s="169"/>
      <c r="G1" s="169"/>
    </row>
    <row r="2" spans="1:11" s="29" customFormat="1" ht="15.75" customHeight="1" thickBot="1" x14ac:dyDescent="0.25">
      <c r="A2" s="188" t="s">
        <v>87</v>
      </c>
      <c r="B2" s="91"/>
      <c r="C2" s="192" t="s">
        <v>88</v>
      </c>
      <c r="D2" s="192"/>
      <c r="E2" s="192" t="s">
        <v>89</v>
      </c>
      <c r="F2" s="192"/>
      <c r="G2" s="193"/>
    </row>
    <row r="3" spans="1:11" s="29" customFormat="1" ht="45.75" thickBot="1" x14ac:dyDescent="0.25">
      <c r="A3" s="188"/>
      <c r="B3" s="94" t="s">
        <v>74</v>
      </c>
      <c r="C3" s="94" t="s">
        <v>90</v>
      </c>
      <c r="D3" s="94" t="s">
        <v>91</v>
      </c>
      <c r="E3" s="94" t="s">
        <v>92</v>
      </c>
      <c r="F3" s="94" t="s">
        <v>91</v>
      </c>
      <c r="G3" s="18" t="s">
        <v>93</v>
      </c>
    </row>
    <row r="4" spans="1:11" s="29" customFormat="1" x14ac:dyDescent="0.2">
      <c r="A4" s="21">
        <v>1</v>
      </c>
      <c r="B4" s="191" t="s">
        <v>109</v>
      </c>
      <c r="C4" s="35">
        <v>-11.920050000000046</v>
      </c>
      <c r="D4" s="90">
        <v>-1.4445617453958436E-2</v>
      </c>
      <c r="E4" s="36">
        <v>0</v>
      </c>
      <c r="F4" s="90">
        <v>0</v>
      </c>
      <c r="G4" s="37">
        <v>0</v>
      </c>
    </row>
    <row r="5" spans="1:11" s="29" customFormat="1" ht="14.25" customHeight="1" x14ac:dyDescent="0.2">
      <c r="A5" s="21">
        <v>2</v>
      </c>
      <c r="B5" s="191" t="s">
        <v>108</v>
      </c>
      <c r="C5" s="35">
        <v>-32.396860000000103</v>
      </c>
      <c r="D5" s="90">
        <v>-2.0842429860951049E-2</v>
      </c>
      <c r="E5" s="36">
        <v>0</v>
      </c>
      <c r="F5" s="90">
        <v>0</v>
      </c>
      <c r="G5" s="37">
        <v>0</v>
      </c>
    </row>
    <row r="6" spans="1:11" s="29" customFormat="1" x14ac:dyDescent="0.2">
      <c r="A6" s="21">
        <v>3</v>
      </c>
      <c r="B6" s="191" t="s">
        <v>107</v>
      </c>
      <c r="C6" s="35">
        <v>-27.214700000001116</v>
      </c>
      <c r="D6" s="90">
        <v>-2.7781290927390216E-3</v>
      </c>
      <c r="E6" s="36">
        <v>-4</v>
      </c>
      <c r="F6" s="90">
        <v>-1.8243181610872936E-4</v>
      </c>
      <c r="G6" s="37">
        <v>-1.785373529143925</v>
      </c>
    </row>
    <row r="7" spans="1:11" s="29" customFormat="1" ht="15.75" thickBot="1" x14ac:dyDescent="0.25">
      <c r="A7" s="100"/>
      <c r="B7" s="82" t="s">
        <v>59</v>
      </c>
      <c r="C7" s="101">
        <v>-71.531610000001265</v>
      </c>
      <c r="D7" s="87">
        <v>-5.875001120026856E-3</v>
      </c>
      <c r="E7" s="84">
        <v>-4</v>
      </c>
      <c r="F7" s="87">
        <v>-8.1208380704888742E-5</v>
      </c>
      <c r="G7" s="85">
        <v>-1.785373529143925</v>
      </c>
    </row>
    <row r="8" spans="1:11" s="29" customFormat="1" ht="15" customHeight="1" thickBot="1" x14ac:dyDescent="0.25">
      <c r="A8" s="170"/>
      <c r="B8" s="170"/>
      <c r="C8" s="170"/>
      <c r="D8" s="170"/>
      <c r="E8" s="170"/>
      <c r="F8" s="170"/>
      <c r="G8" s="170"/>
      <c r="H8" s="7"/>
      <c r="I8" s="7"/>
      <c r="J8" s="7"/>
      <c r="K8" s="7"/>
    </row>
    <row r="9" spans="1:11" s="29" customFormat="1" x14ac:dyDescent="0.2">
      <c r="D9" s="38"/>
    </row>
    <row r="10" spans="1:11" s="29" customFormat="1" x14ac:dyDescent="0.2">
      <c r="D10" s="38"/>
    </row>
    <row r="11" spans="1:11" s="29" customFormat="1" x14ac:dyDescent="0.2">
      <c r="D11" s="38"/>
    </row>
    <row r="12" spans="1:11" s="29" customFormat="1" x14ac:dyDescent="0.2">
      <c r="D12" s="38"/>
    </row>
    <row r="13" spans="1:11" s="29" customFormat="1" x14ac:dyDescent="0.2">
      <c r="D13" s="38"/>
    </row>
    <row r="14" spans="1:11" s="29" customFormat="1" x14ac:dyDescent="0.2">
      <c r="D14" s="38"/>
    </row>
    <row r="15" spans="1:11" s="29" customFormat="1" x14ac:dyDescent="0.2">
      <c r="D15" s="38"/>
    </row>
    <row r="16" spans="1:11" s="29" customFormat="1" x14ac:dyDescent="0.2">
      <c r="D16" s="38"/>
    </row>
    <row r="17" spans="4:9" s="29" customFormat="1" x14ac:dyDescent="0.2">
      <c r="D17" s="38"/>
    </row>
    <row r="18" spans="4:9" s="29" customFormat="1" x14ac:dyDescent="0.2">
      <c r="D18" s="38"/>
    </row>
    <row r="19" spans="4:9" s="29" customFormat="1" x14ac:dyDescent="0.2">
      <c r="D19" s="38"/>
    </row>
    <row r="20" spans="4:9" s="29" customFormat="1" x14ac:dyDescent="0.2">
      <c r="D20" s="38"/>
    </row>
    <row r="21" spans="4:9" s="29" customFormat="1" x14ac:dyDescent="0.2">
      <c r="D21" s="38"/>
    </row>
    <row r="22" spans="4:9" s="29" customFormat="1" x14ac:dyDescent="0.2">
      <c r="D22" s="38"/>
    </row>
    <row r="23" spans="4:9" s="29" customFormat="1" x14ac:dyDescent="0.2">
      <c r="D23" s="38"/>
    </row>
    <row r="24" spans="4:9" s="29" customFormat="1" x14ac:dyDescent="0.2">
      <c r="D24" s="38"/>
    </row>
    <row r="25" spans="4:9" s="29" customFormat="1" x14ac:dyDescent="0.2">
      <c r="D25" s="38"/>
    </row>
    <row r="26" spans="4:9" s="29" customFormat="1" x14ac:dyDescent="0.2">
      <c r="D26" s="38"/>
    </row>
    <row r="27" spans="4:9" s="29" customFormat="1" x14ac:dyDescent="0.2">
      <c r="D27" s="38"/>
    </row>
    <row r="28" spans="4:9" s="29" customFormat="1" x14ac:dyDescent="0.2"/>
    <row r="29" spans="4:9" s="29" customFormat="1" x14ac:dyDescent="0.2"/>
    <row r="30" spans="4:9" s="29" customFormat="1" x14ac:dyDescent="0.2">
      <c r="H30" s="22"/>
      <c r="I30" s="22"/>
    </row>
    <row r="33" spans="1:5" ht="30.75" thickBot="1" x14ac:dyDescent="0.25">
      <c r="B33" s="157" t="s">
        <v>74</v>
      </c>
      <c r="C33" s="94" t="s">
        <v>95</v>
      </c>
      <c r="D33" s="94" t="s">
        <v>96</v>
      </c>
      <c r="E33" s="33" t="s">
        <v>97</v>
      </c>
    </row>
    <row r="34" spans="1:5" x14ac:dyDescent="0.2">
      <c r="A34" s="22">
        <v>1</v>
      </c>
      <c r="B34" s="34" t="str">
        <f t="shared" ref="B34:D36" si="0">B4</f>
        <v>ТАSК Ukrainskyi Kapital</v>
      </c>
      <c r="C34" s="105">
        <f t="shared" si="0"/>
        <v>-11.920050000000046</v>
      </c>
      <c r="D34" s="90">
        <f t="shared" si="0"/>
        <v>-1.4445617453958436E-2</v>
      </c>
      <c r="E34" s="106">
        <f>G4</f>
        <v>0</v>
      </c>
    </row>
    <row r="35" spans="1:5" x14ac:dyDescent="0.2">
      <c r="A35" s="22">
        <v>2</v>
      </c>
      <c r="B35" s="34" t="str">
        <f t="shared" si="0"/>
        <v>Aurum</v>
      </c>
      <c r="C35" s="105">
        <f t="shared" si="0"/>
        <v>-32.396860000000103</v>
      </c>
      <c r="D35" s="90">
        <f t="shared" si="0"/>
        <v>-2.0842429860951049E-2</v>
      </c>
      <c r="E35" s="106">
        <f>G5</f>
        <v>0</v>
      </c>
    </row>
    <row r="36" spans="1:5" x14ac:dyDescent="0.2">
      <c r="A36" s="22">
        <v>3</v>
      </c>
      <c r="B36" s="34" t="str">
        <f t="shared" si="0"/>
        <v>Platynum</v>
      </c>
      <c r="C36" s="105">
        <f t="shared" si="0"/>
        <v>-27.214700000001116</v>
      </c>
      <c r="D36" s="90">
        <f t="shared" si="0"/>
        <v>-2.7781290927390216E-3</v>
      </c>
      <c r="E36" s="106">
        <f>G6</f>
        <v>-1.785373529143925</v>
      </c>
    </row>
  </sheetData>
  <mergeCells count="5">
    <mergeCell ref="A8:G8"/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D24"/>
  <sheetViews>
    <sheetView topLeftCell="A40" zoomScale="85" workbookViewId="0">
      <selection activeCell="U12" sqref="U12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0" t="s">
        <v>74</v>
      </c>
      <c r="B1" s="61" t="s">
        <v>98</v>
      </c>
      <c r="C1" s="10"/>
      <c r="D1" s="10"/>
    </row>
    <row r="2" spans="1:4" ht="14.25" x14ac:dyDescent="0.2">
      <c r="A2" s="130" t="s">
        <v>108</v>
      </c>
      <c r="B2" s="122">
        <v>-2.0842134324967954E-2</v>
      </c>
      <c r="C2" s="10"/>
      <c r="D2" s="10"/>
    </row>
    <row r="3" spans="1:4" ht="14.25" x14ac:dyDescent="0.2">
      <c r="A3" s="191" t="s">
        <v>109</v>
      </c>
      <c r="B3" s="122">
        <v>-1.4445731349026492E-2</v>
      </c>
      <c r="C3" s="10"/>
      <c r="D3" s="10"/>
    </row>
    <row r="4" spans="1:4" ht="14.25" x14ac:dyDescent="0.2">
      <c r="A4" s="191" t="s">
        <v>107</v>
      </c>
      <c r="B4" s="122">
        <v>-2.5961220285898312E-3</v>
      </c>
      <c r="C4" s="10"/>
      <c r="D4" s="10"/>
    </row>
    <row r="5" spans="1:4" ht="14.25" x14ac:dyDescent="0.2">
      <c r="A5" s="196" t="s">
        <v>99</v>
      </c>
      <c r="B5" s="123">
        <v>-1.2627995900861401E-2</v>
      </c>
      <c r="C5" s="10"/>
      <c r="D5" s="10"/>
    </row>
    <row r="6" spans="1:4" ht="14.25" x14ac:dyDescent="0.2">
      <c r="A6" s="196" t="s">
        <v>15</v>
      </c>
      <c r="B6" s="123">
        <v>3.2854702533959834E-3</v>
      </c>
      <c r="C6" s="10"/>
      <c r="D6" s="10"/>
    </row>
    <row r="7" spans="1:4" ht="14.25" x14ac:dyDescent="0.2">
      <c r="A7" s="196" t="s">
        <v>14</v>
      </c>
      <c r="B7" s="123">
        <v>0</v>
      </c>
      <c r="C7" s="10"/>
      <c r="D7" s="10"/>
    </row>
    <row r="8" spans="1:4" ht="14.25" x14ac:dyDescent="0.2">
      <c r="A8" s="196" t="s">
        <v>100</v>
      </c>
      <c r="B8" s="123">
        <v>-1.5414532965631222E-2</v>
      </c>
      <c r="C8" s="10"/>
      <c r="D8" s="10"/>
    </row>
    <row r="9" spans="1:4" ht="14.25" x14ac:dyDescent="0.2">
      <c r="A9" s="196" t="s">
        <v>101</v>
      </c>
      <c r="B9" s="123">
        <v>-8.2075775960183117E-3</v>
      </c>
      <c r="C9" s="10"/>
      <c r="D9" s="10"/>
    </row>
    <row r="10" spans="1:4" ht="14.25" x14ac:dyDescent="0.2">
      <c r="A10" s="196" t="s">
        <v>102</v>
      </c>
      <c r="B10" s="123">
        <v>7.9452054794520565E-3</v>
      </c>
      <c r="C10" s="10"/>
      <c r="D10" s="10"/>
    </row>
    <row r="11" spans="1:4" ht="15" thickBot="1" x14ac:dyDescent="0.25">
      <c r="A11" s="197" t="s">
        <v>103</v>
      </c>
      <c r="B11" s="124">
        <v>2.9564333643720131E-2</v>
      </c>
      <c r="C11" s="10"/>
      <c r="D11" s="10"/>
    </row>
    <row r="12" spans="1:4" x14ac:dyDescent="0.2">
      <c r="B12" s="10"/>
      <c r="C12" s="10"/>
      <c r="D12" s="10"/>
    </row>
    <row r="13" spans="1:4" ht="14.25" x14ac:dyDescent="0.2">
      <c r="A13" s="49"/>
      <c r="B13" s="50"/>
      <c r="C13" s="10"/>
      <c r="D13" s="10"/>
    </row>
    <row r="14" spans="1:4" ht="14.25" x14ac:dyDescent="0.2">
      <c r="A14" s="49"/>
      <c r="B14" s="50"/>
      <c r="C14" s="10"/>
      <c r="D14" s="10"/>
    </row>
    <row r="15" spans="1:4" ht="14.25" x14ac:dyDescent="0.2">
      <c r="A15" s="49"/>
      <c r="B15" s="50"/>
      <c r="C15" s="10"/>
      <c r="D15" s="10"/>
    </row>
    <row r="16" spans="1:4" ht="14.25" x14ac:dyDescent="0.2">
      <c r="A16" s="49"/>
      <c r="B16" s="50"/>
      <c r="C16" s="10"/>
      <c r="D16" s="10"/>
    </row>
    <row r="17" spans="1:4" ht="14.25" x14ac:dyDescent="0.2">
      <c r="A17" s="49"/>
      <c r="B17" s="50"/>
      <c r="C17" s="10"/>
      <c r="D17" s="10"/>
    </row>
    <row r="18" spans="1:4" x14ac:dyDescent="0.2">
      <c r="B18" s="10"/>
    </row>
    <row r="22" spans="1:4" x14ac:dyDescent="0.2">
      <c r="A22" s="7"/>
      <c r="B22" s="8"/>
    </row>
    <row r="23" spans="1:4" x14ac:dyDescent="0.2">
      <c r="B23" s="8"/>
    </row>
    <row r="24" spans="1:4" x14ac:dyDescent="0.2">
      <c r="B24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IDX+ROR</vt:lpstr>
      <vt:lpstr>O_NAV</vt:lpstr>
      <vt:lpstr>O_ROR</vt:lpstr>
      <vt:lpstr>O_dynamics NAV</vt:lpstr>
      <vt:lpstr>O_diagram(ROR)</vt:lpstr>
      <vt:lpstr>I_NAV</vt:lpstr>
      <vt:lpstr>І_ROR</vt:lpstr>
      <vt:lpstr>І_dynamics NAV</vt:lpstr>
      <vt:lpstr>І_diagram(ROR)</vt:lpstr>
      <vt:lpstr>C_NAV</vt:lpstr>
      <vt:lpstr>C_ROR</vt:lpstr>
      <vt:lpstr>C_dynamics NAV</vt:lpstr>
      <vt:lpstr>C_diagram(ROR)</vt:lpstr>
    </vt:vector>
  </TitlesOfParts>
  <Company>UAIB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2021-11-15T14:14:33Z</dcterms:modified>
</cp:coreProperties>
</file>