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805" tabRatio="904" activeTab="12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ВЧА'!$B$35:$E$35</definedName>
    <definedName name="_xlnm._FilterDatabase" localSheetId="1" hidden="1">В_ВЧА!#REF!</definedName>
    <definedName name="_xlnm._FilterDatabase" localSheetId="3" hidden="1">'В_динаміка ВЧА'!$B$3:$G$18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ВЧА'!$B$35:$E$35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E62" i="14"/>
  <c r="E63"/>
  <c r="E64"/>
  <c r="E65"/>
  <c r="D62"/>
  <c r="D63"/>
  <c r="D64"/>
  <c r="D65"/>
  <c r="C62"/>
  <c r="C63"/>
  <c r="C64"/>
  <c r="C65"/>
  <c r="B62"/>
  <c r="B63"/>
  <c r="B64"/>
  <c r="B65"/>
  <c r="E66"/>
  <c r="D66"/>
  <c r="C66"/>
  <c r="B66"/>
  <c r="C25" i="12"/>
  <c r="C18"/>
  <c r="D25" s="1"/>
  <c r="C26"/>
  <c r="D26"/>
  <c r="C27"/>
  <c r="D27"/>
  <c r="C28"/>
  <c r="D28"/>
  <c r="C29"/>
  <c r="D29"/>
  <c r="C30"/>
  <c r="D30"/>
  <c r="C31"/>
  <c r="D31"/>
  <c r="C32"/>
  <c r="D32"/>
  <c r="B25"/>
  <c r="B26"/>
  <c r="B27"/>
  <c r="B28"/>
  <c r="B29"/>
  <c r="B30"/>
  <c r="B31"/>
  <c r="B32"/>
  <c r="E37" i="20"/>
  <c r="D37"/>
  <c r="C37"/>
  <c r="B37"/>
  <c r="B38" i="17"/>
  <c r="E38"/>
  <c r="D38"/>
  <c r="C38"/>
  <c r="C22" i="12"/>
  <c r="I7" i="16"/>
  <c r="H7"/>
  <c r="G7"/>
  <c r="F7"/>
  <c r="E7"/>
  <c r="B37" i="17"/>
  <c r="C24" i="12"/>
  <c r="B24"/>
  <c r="C23"/>
  <c r="B23"/>
  <c r="E36" i="20"/>
  <c r="D36"/>
  <c r="C36"/>
  <c r="B36"/>
  <c r="I6" i="24"/>
  <c r="H6"/>
  <c r="G6"/>
  <c r="F6"/>
  <c r="E6"/>
  <c r="E37" i="17"/>
  <c r="D37"/>
  <c r="C37"/>
  <c r="E36"/>
  <c r="D36"/>
  <c r="C36"/>
  <c r="B36"/>
  <c r="E6" i="22"/>
  <c r="E61" i="14"/>
  <c r="E60"/>
  <c r="E59"/>
  <c r="E58"/>
  <c r="E57"/>
  <c r="D61"/>
  <c r="D60"/>
  <c r="D59"/>
  <c r="D58"/>
  <c r="D57"/>
  <c r="C61"/>
  <c r="C60"/>
  <c r="C59"/>
  <c r="C58"/>
  <c r="C57"/>
  <c r="B61"/>
  <c r="B60"/>
  <c r="B59"/>
  <c r="B58"/>
  <c r="B57"/>
  <c r="I19" i="21"/>
  <c r="H19"/>
  <c r="G19"/>
  <c r="F19"/>
  <c r="E19"/>
  <c r="E67" i="14"/>
  <c r="E68"/>
  <c r="C67"/>
  <c r="C68"/>
  <c r="D22" i="12"/>
  <c r="D24"/>
  <c r="D23"/>
  <c r="F5" i="23"/>
  <c r="E5"/>
  <c r="F6" i="22"/>
  <c r="D18" i="12"/>
</calcChain>
</file>

<file path=xl/sharedStrings.xml><?xml version="1.0" encoding="utf-8"?>
<sst xmlns="http://schemas.openxmlformats.org/spreadsheetml/2006/main" count="347" uniqueCount="147">
  <si>
    <t>http://www.task.ua/</t>
  </si>
  <si>
    <t>http://univer.ua/</t>
  </si>
  <si>
    <t>http://www.sem.biz.ua/</t>
  </si>
  <si>
    <t>http://otpcapital.com.ua/</t>
  </si>
  <si>
    <t>х</t>
  </si>
  <si>
    <t>http://www.altus.ua/</t>
  </si>
  <si>
    <t>http://www.vseswit.com.ua/</t>
  </si>
  <si>
    <t>http://www.kinto.com/</t>
  </si>
  <si>
    <t>http://www.am.eavex.com.ua/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</si>
  <si>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</si>
  <si>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</si>
  <si>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</si>
  <si>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</si>
  <si>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</si>
  <si>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</si>
  <si>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</si>
  <si>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</si>
  <si>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</si>
  <si>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</si>
  <si>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October</t>
  </si>
  <si>
    <t>November</t>
  </si>
  <si>
    <t>YTD 2017</t>
  </si>
  <si>
    <t>Index</t>
  </si>
  <si>
    <t>Monthly change</t>
  </si>
  <si>
    <t>YTD change</t>
  </si>
  <si>
    <t>WIG20 (Poland)</t>
  </si>
  <si>
    <t>CAC 40 (France)</t>
  </si>
  <si>
    <t>SHANGHAI SE COMPOSITE (China)</t>
  </si>
  <si>
    <t>FTSE 100 (Great Britain)</t>
  </si>
  <si>
    <t>DAX (Germany)</t>
  </si>
  <si>
    <t>RTSI (Russia)</t>
  </si>
  <si>
    <t>MICEX (Russia)</t>
  </si>
  <si>
    <t>S&amp;P 500 (USA)</t>
  </si>
  <si>
    <t>NIKKEI 225 (Japan)</t>
  </si>
  <si>
    <t>HANG SENG (Hong Kong)</t>
  </si>
  <si>
    <t>DJIA (USA)</t>
  </si>
  <si>
    <t>Open-Ended Funds. Ranking by NAV</t>
  </si>
  <si>
    <t>No.</t>
  </si>
  <si>
    <t>Fund*</t>
  </si>
  <si>
    <t>NAV, UAH</t>
  </si>
  <si>
    <t>Number of IC in circulation, pcs.</t>
  </si>
  <si>
    <t>NAV per one IC, UAH</t>
  </si>
  <si>
    <t>IC nominal, UAH</t>
  </si>
  <si>
    <t>AMC</t>
  </si>
  <si>
    <t>AMC official site</t>
  </si>
  <si>
    <t>КІNТО-Klasychnyi</t>
  </si>
  <si>
    <t>ОТP Fond Aktsii</t>
  </si>
  <si>
    <t>PrJSC “KINTO”</t>
  </si>
  <si>
    <t>LLC AMC "OTP Kapital"</t>
  </si>
  <si>
    <t>Sofiivskyi</t>
  </si>
  <si>
    <t>LLC AMC  "IVEKS ESSET MENEDZHMENT"</t>
  </si>
  <si>
    <t>KINTO-Ekviti</t>
  </si>
  <si>
    <t>UNIVER.UA/Myhailo Hrushevskyi: Fond Derzhavnykh Paperiv</t>
  </si>
  <si>
    <t>LLC AMC “Univer Menedzhment”</t>
  </si>
  <si>
    <t>Altus – Depozyt</t>
  </si>
  <si>
    <t>LLC AMC "Altus Assets Activitis"</t>
  </si>
  <si>
    <t>ОТP Klasychnyi</t>
  </si>
  <si>
    <t>UNIVER.UA/Taras Shevchenko: Fond Zaoshchadzhen</t>
  </si>
  <si>
    <t>Altus – Zbalansovanyi</t>
  </si>
  <si>
    <t>LLC AMC "Altus Essets Activitis"</t>
  </si>
  <si>
    <t>KINTO-Kaznacheiskyi</t>
  </si>
  <si>
    <t>VSI</t>
  </si>
  <si>
    <t>UNIVER.UA/Volodymyr Velykyi: Fond Zbalansovanyi</t>
  </si>
  <si>
    <t>LLC AMC "Vsesvit"</t>
  </si>
  <si>
    <t>ТАSK Resurs</t>
  </si>
  <si>
    <t>UNIVER.UA/Iaroslav Mudryi: Fond Aktsii</t>
  </si>
  <si>
    <t>Nadbannia</t>
  </si>
  <si>
    <t>LLC AMC "TASK-Invest"</t>
  </si>
  <si>
    <t>LLC AMC "АRТ - КАPITAL  Menedzhment"</t>
  </si>
  <si>
    <t>Total</t>
  </si>
  <si>
    <t>(*) All funds are diversified unit funds.</t>
  </si>
  <si>
    <t>Others</t>
  </si>
  <si>
    <t>Open-Ended Funds' Rates of Return. Sorting by the Date of Reaching Compliance with the Standards</t>
  </si>
  <si>
    <t>Rates of Return of Investment Certificates</t>
  </si>
  <si>
    <t>Fund</t>
  </si>
  <si>
    <t>Registration date</t>
  </si>
  <si>
    <t>Date of reaching compliance with the standards</t>
  </si>
  <si>
    <t xml:space="preserve">1 month </t>
  </si>
  <si>
    <t xml:space="preserve">3 months </t>
  </si>
  <si>
    <t xml:space="preserve">6 months </t>
  </si>
  <si>
    <t>1 year</t>
  </si>
  <si>
    <t>YTD</t>
  </si>
  <si>
    <t>since the fund's inception</t>
  </si>
  <si>
    <t>since the fund's inception, % per annum (average)*</t>
  </si>
  <si>
    <t>KINTO-Klasychnyi</t>
  </si>
  <si>
    <t xml:space="preserve">UNIVER.UA/Myhailo Hrushevskyi: Fond Derzhavnykh Paperiv   </t>
  </si>
  <si>
    <t>KINTO-Kaznacheyskyi</t>
  </si>
  <si>
    <t>Average</t>
  </si>
  <si>
    <t>* The indicator "since the fund's inception, % per annum (average)" is calculated based on compound interest formula.</t>
  </si>
  <si>
    <t>no data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</si>
  <si>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</si>
  <si>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</si>
  <si>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</si>
  <si>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</si>
  <si>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</si>
  <si>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</si>
  <si>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pcs.</t>
  </si>
  <si>
    <t>Net inflow/outflow of capital over the month, UAH thsd.</t>
  </si>
  <si>
    <t>КІNTO- Klasychnyi</t>
  </si>
  <si>
    <t>KINTO- Kaznacheiskyi</t>
  </si>
  <si>
    <t>Altus-Zbalansovanyi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</si>
  <si>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</si>
  <si>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** According to available data, the net inflow / outflow was -UAH 1,299.68 thsd. , but taking into account funds, information for which is insufficient for  comparison with the previous period, net inflow / outflow comprized -UAH 1,252.88 thsd.</t>
  </si>
  <si>
    <t>no data**</t>
  </si>
  <si>
    <t>NAV change, UAH thsd.</t>
  </si>
  <si>
    <t>NAV change, %</t>
  </si>
  <si>
    <t>Net inflow/ outflow of capital, UAH thsd.</t>
  </si>
  <si>
    <t>1 month*</t>
  </si>
  <si>
    <t>KINTO- Кlasychnyi</t>
  </si>
  <si>
    <t>ТАSК Resurs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</si>
  <si>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</si>
  <si>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</si>
  <si>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</si>
  <si>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</si>
  <si>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</si>
  <si>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</si>
  <si>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</si>
  <si>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</si>
  <si>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Zbalansovanyi Fond "Parytet"</t>
  </si>
  <si>
    <t>ТАSК Ukrainskyi Kapital</t>
  </si>
  <si>
    <t xml:space="preserve">Optimum </t>
  </si>
  <si>
    <t>unit</t>
  </si>
  <si>
    <t>Diversified</t>
  </si>
  <si>
    <t>Specialized</t>
  </si>
  <si>
    <t>LLC AMC "АRТ-КАPITAL Меnedzhment"</t>
  </si>
  <si>
    <t>LLC AMC "ТАSК-Іnvest"</t>
  </si>
  <si>
    <t>LLC AMC "SЕМ"</t>
  </si>
  <si>
    <t>Interval Funds' Rates of Return. Sorting by the Date of Reaching Compliance with the Standards</t>
  </si>
  <si>
    <t>Оptimum</t>
  </si>
  <si>
    <t>Interval Funds' Dynamics.  Ranking by Net Inflow</t>
  </si>
  <si>
    <t xml:space="preserve">Net inflow/outflow of capital over the month, UAH thsd </t>
  </si>
  <si>
    <t>NAV Change, UAH thsd.</t>
  </si>
  <si>
    <t>NAV Change, %</t>
  </si>
  <si>
    <t>Net inflow-outflow,   UAH thsd.</t>
  </si>
  <si>
    <t>Optimum</t>
  </si>
  <si>
    <t>Closed-End Funds. Ranking by NAV</t>
  </si>
  <si>
    <t>Number of securities in circulation, pcs.</t>
  </si>
  <si>
    <t>NAV per one security, UAH</t>
  </si>
  <si>
    <t>Security nominal, UAH</t>
  </si>
  <si>
    <t>Іndeks Ukrainskoi Birzhi</t>
  </si>
  <si>
    <t>ТАSК Universal</t>
  </si>
  <si>
    <t>non-diversified</t>
  </si>
  <si>
    <t>Closed-end Funds' Rates of Return. Sorting by the Date of Reaching Compliance with the Standards</t>
  </si>
  <si>
    <t>Rates of Return of Closed-end Certificates</t>
  </si>
  <si>
    <t>Closed-End Funds' Dynamics/  Sorting by Net Inflows</t>
  </si>
  <si>
    <t>Number of Securities in Circulation</t>
  </si>
  <si>
    <t>Net inflow/ outflow of capital during month, UAH thsd.</t>
  </si>
</sst>
</file>

<file path=xl/styles.xml><?xml version="1.0" encoding="utf-8"?>
<styleSheet xmlns="http://schemas.openxmlformats.org/spreadsheetml/2006/main">
  <numFmts count="1">
    <numFmt numFmtId="164" formatCode="#,##0.00&quot; грн.&quot;;\-#,##0.00&quot; грн.&quot;"/>
  </numFmts>
  <fonts count="24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/>
      <diagonal/>
    </border>
    <border>
      <left style="thin">
        <color indexed="64"/>
      </left>
      <right style="thin">
        <color indexed="64"/>
      </right>
      <top style="medium">
        <color rgb="FF006666"/>
      </top>
      <bottom style="medium">
        <color rgb="FF006666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0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1" xfId="4" applyFont="1" applyFill="1" applyBorder="1" applyAlignment="1">
      <alignment vertical="center" wrapText="1"/>
    </xf>
    <xf numFmtId="10" fontId="14" fillId="0" borderId="22" xfId="5" applyNumberFormat="1" applyFont="1" applyFill="1" applyBorder="1" applyAlignment="1">
      <alignment horizontal="center"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vertical="center"/>
    </xf>
    <xf numFmtId="4" fontId="9" fillId="0" borderId="24" xfId="0" applyNumberFormat="1" applyFont="1" applyFill="1" applyBorder="1" applyAlignment="1">
      <alignment horizontal="right" vertical="center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0" xfId="1" applyFont="1" applyFill="1" applyBorder="1" applyAlignment="1" applyProtection="1">
      <alignment vertical="center" wrapText="1"/>
    </xf>
    <xf numFmtId="0" fontId="14" fillId="0" borderId="25" xfId="4" applyFont="1" applyFill="1" applyBorder="1" applyAlignment="1">
      <alignment vertical="center" wrapText="1"/>
    </xf>
    <xf numFmtId="10" fontId="14" fillId="0" borderId="26" xfId="5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0" fillId="0" borderId="29" xfId="0" applyBorder="1"/>
    <xf numFmtId="0" fontId="10" fillId="0" borderId="30" xfId="0" applyFont="1" applyFill="1" applyBorder="1" applyAlignment="1">
      <alignment horizontal="center" vertical="center" wrapText="1" shrinkToFit="1"/>
    </xf>
    <xf numFmtId="4" fontId="10" fillId="0" borderId="31" xfId="0" applyNumberFormat="1" applyFont="1" applyFill="1" applyBorder="1" applyAlignment="1">
      <alignment horizontal="right" vertical="center" indent="1"/>
    </xf>
    <xf numFmtId="3" fontId="10" fillId="0" borderId="32" xfId="0" applyNumberFormat="1" applyFont="1" applyFill="1" applyBorder="1" applyAlignment="1">
      <alignment horizontal="right" vertical="center" indent="1"/>
    </xf>
    <xf numFmtId="4" fontId="10" fillId="0" borderId="33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9" fillId="0" borderId="34" xfId="0" applyFont="1" applyBorder="1" applyAlignment="1">
      <alignment vertical="center"/>
    </xf>
    <xf numFmtId="14" fontId="9" fillId="0" borderId="34" xfId="0" applyNumberFormat="1" applyFont="1" applyBorder="1" applyAlignment="1">
      <alignment horizontal="center" vertical="center"/>
    </xf>
    <xf numFmtId="14" fontId="9" fillId="0" borderId="35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6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4" fillId="0" borderId="8" xfId="3" applyNumberFormat="1" applyFont="1" applyFill="1" applyBorder="1" applyAlignment="1">
      <alignment horizontal="center" vertical="center" wrapText="1"/>
    </xf>
    <xf numFmtId="3" fontId="14" fillId="0" borderId="8" xfId="3" applyNumberFormat="1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4" fontId="10" fillId="0" borderId="32" xfId="0" applyNumberFormat="1" applyFont="1" applyFill="1" applyBorder="1" applyAlignment="1">
      <alignment horizontal="right" vertical="center" indent="1"/>
    </xf>
    <xf numFmtId="0" fontId="9" fillId="0" borderId="37" xfId="0" applyFont="1" applyFill="1" applyBorder="1" applyAlignment="1">
      <alignment vertical="center"/>
    </xf>
    <xf numFmtId="4" fontId="10" fillId="0" borderId="23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10" fontId="9" fillId="0" borderId="38" xfId="0" applyNumberFormat="1" applyFont="1" applyBorder="1" applyAlignment="1">
      <alignment horizontal="right" vertical="center" indent="1"/>
    </xf>
    <xf numFmtId="10" fontId="9" fillId="0" borderId="20" xfId="0" applyNumberFormat="1" applyFont="1" applyBorder="1" applyAlignment="1">
      <alignment horizontal="right" vertical="center" indent="1"/>
    </xf>
    <xf numFmtId="0" fontId="9" fillId="0" borderId="39" xfId="0" applyFont="1" applyFill="1" applyBorder="1" applyAlignment="1">
      <alignment horizontal="left" vertical="center" wrapText="1" shrinkToFit="1"/>
    </xf>
    <xf numFmtId="0" fontId="9" fillId="0" borderId="40" xfId="0" applyFont="1" applyFill="1" applyBorder="1" applyAlignment="1">
      <alignment horizontal="left" vertical="center" wrapText="1" shrinkToFit="1"/>
    </xf>
    <xf numFmtId="4" fontId="9" fillId="0" borderId="41" xfId="0" applyNumberFormat="1" applyFont="1" applyFill="1" applyBorder="1" applyAlignment="1">
      <alignment horizontal="right" vertical="center" indent="1"/>
    </xf>
    <xf numFmtId="10" fontId="9" fillId="0" borderId="41" xfId="9" applyNumberFormat="1" applyFont="1" applyFill="1" applyBorder="1" applyAlignment="1">
      <alignment horizontal="right" vertical="center" indent="1"/>
    </xf>
    <xf numFmtId="4" fontId="9" fillId="0" borderId="42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3" xfId="0" applyFont="1" applyFill="1" applyBorder="1" applyAlignment="1">
      <alignment horizontal="left" vertical="center" wrapText="1" shrinkToFit="1"/>
    </xf>
    <xf numFmtId="4" fontId="9" fillId="0" borderId="44" xfId="0" applyNumberFormat="1" applyFont="1" applyFill="1" applyBorder="1" applyAlignment="1">
      <alignment horizontal="right" vertical="center" indent="1"/>
    </xf>
    <xf numFmtId="4" fontId="9" fillId="0" borderId="45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6" xfId="0" applyFont="1" applyFill="1" applyBorder="1" applyAlignment="1">
      <alignment horizontal="left" vertical="center" wrapText="1" shrinkToFit="1"/>
    </xf>
    <xf numFmtId="4" fontId="9" fillId="0" borderId="47" xfId="0" applyNumberFormat="1" applyFont="1" applyFill="1" applyBorder="1" applyAlignment="1">
      <alignment horizontal="right" vertical="center" indent="1"/>
    </xf>
    <xf numFmtId="10" fontId="9" fillId="0" borderId="47" xfId="9" applyNumberFormat="1" applyFont="1" applyFill="1" applyBorder="1" applyAlignment="1">
      <alignment horizontal="right" vertical="center" indent="1"/>
    </xf>
    <xf numFmtId="0" fontId="14" fillId="0" borderId="10" xfId="4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0" xfId="5" applyNumberFormat="1" applyFont="1" applyFill="1" applyBorder="1" applyAlignment="1">
      <alignment horizontal="right" vertical="center" indent="1"/>
    </xf>
    <xf numFmtId="10" fontId="14" fillId="0" borderId="23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48" xfId="5" applyNumberFormat="1" applyFont="1" applyFill="1" applyBorder="1" applyAlignment="1">
      <alignment horizontal="right" vertical="center" indent="1"/>
    </xf>
    <xf numFmtId="10" fontId="19" fillId="0" borderId="48" xfId="0" applyNumberFormat="1" applyFont="1" applyBorder="1" applyAlignment="1">
      <alignment horizontal="right" vertical="center" indent="1"/>
    </xf>
    <xf numFmtId="10" fontId="14" fillId="0" borderId="33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8" xfId="4" applyNumberFormat="1" applyFont="1" applyFill="1" applyBorder="1" applyAlignment="1">
      <alignment horizontal="center" vertical="center" wrapText="1"/>
    </xf>
    <xf numFmtId="10" fontId="21" fillId="0" borderId="8" xfId="5" applyNumberFormat="1" applyFont="1" applyFill="1" applyBorder="1" applyAlignment="1">
      <alignment horizontal="right" vertical="center" wrapText="1" indent="1"/>
    </xf>
    <xf numFmtId="10" fontId="21" fillId="0" borderId="36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4" xfId="5" applyNumberFormat="1" applyFont="1" applyFill="1" applyBorder="1" applyAlignment="1">
      <alignment horizontal="right" vertical="center" wrapText="1" indent="1"/>
    </xf>
    <xf numFmtId="10" fontId="14" fillId="0" borderId="11" xfId="5" applyNumberFormat="1" applyFont="1" applyFill="1" applyBorder="1" applyAlignment="1">
      <alignment horizontal="right" vertical="center" wrapText="1" indent="1"/>
    </xf>
    <xf numFmtId="0" fontId="9" fillId="0" borderId="49" xfId="0" applyFont="1" applyFill="1" applyBorder="1" applyAlignment="1">
      <alignment horizontal="left" vertical="center" wrapText="1" shrinkToFit="1"/>
    </xf>
    <xf numFmtId="4" fontId="9" fillId="0" borderId="50" xfId="0" applyNumberFormat="1" applyFont="1" applyFill="1" applyBorder="1" applyAlignment="1">
      <alignment horizontal="right" vertical="center" indent="1"/>
    </xf>
    <xf numFmtId="10" fontId="14" fillId="0" borderId="50" xfId="5" applyNumberFormat="1" applyFont="1" applyFill="1" applyBorder="1" applyAlignment="1">
      <alignment horizontal="right" vertical="center" wrapText="1" indent="1"/>
    </xf>
    <xf numFmtId="4" fontId="9" fillId="0" borderId="51" xfId="0" applyNumberFormat="1" applyFont="1" applyFill="1" applyBorder="1" applyAlignment="1">
      <alignment horizontal="right" vertical="center" indent="1"/>
    </xf>
    <xf numFmtId="4" fontId="9" fillId="0" borderId="18" xfId="0" applyNumberFormat="1" applyFont="1" applyFill="1" applyBorder="1" applyAlignment="1">
      <alignment horizontal="right" vertical="center" indent="1"/>
    </xf>
    <xf numFmtId="10" fontId="12" fillId="0" borderId="38" xfId="0" applyNumberFormat="1" applyFont="1" applyBorder="1" applyAlignment="1">
      <alignment horizontal="right" vertical="center" indent="1"/>
    </xf>
    <xf numFmtId="10" fontId="12" fillId="0" borderId="20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vertical="center" wrapText="1"/>
    </xf>
    <xf numFmtId="0" fontId="9" fillId="0" borderId="37" xfId="0" applyFont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20" fillId="0" borderId="52" xfId="4" applyFont="1" applyFill="1" applyBorder="1" applyAlignment="1">
      <alignment vertical="center" wrapText="1"/>
    </xf>
    <xf numFmtId="10" fontId="20" fillId="0" borderId="52" xfId="5" applyNumberFormat="1" applyFont="1" applyFill="1" applyBorder="1" applyAlignment="1">
      <alignment horizontal="center" vertical="center" wrapText="1"/>
    </xf>
    <xf numFmtId="10" fontId="20" fillId="0" borderId="52" xfId="5" applyNumberFormat="1" applyFont="1" applyFill="1" applyBorder="1" applyAlignment="1">
      <alignment horizontal="right" vertical="center" wrapText="1" indent="1"/>
    </xf>
    <xf numFmtId="0" fontId="9" fillId="0" borderId="53" xfId="0" applyFont="1" applyFill="1" applyBorder="1" applyAlignment="1">
      <alignment horizontal="center" vertical="center"/>
    </xf>
    <xf numFmtId="10" fontId="14" fillId="0" borderId="45" xfId="5" applyNumberFormat="1" applyFont="1" applyFill="1" applyBorder="1" applyAlignment="1">
      <alignment horizontal="right" vertical="center" indent="1"/>
    </xf>
    <xf numFmtId="10" fontId="19" fillId="0" borderId="12" xfId="0" applyNumberFormat="1" applyFont="1" applyBorder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20" fillId="0" borderId="24" xfId="6" applyFont="1" applyFill="1" applyBorder="1" applyAlignment="1">
      <alignment horizontal="center" vertical="center" wrapText="1"/>
    </xf>
    <xf numFmtId="0" fontId="20" fillId="0" borderId="54" xfId="6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55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5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7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0" fillId="0" borderId="57" xfId="0" applyBorder="1" applyAlignment="1"/>
    <xf numFmtId="0" fontId="8" fillId="0" borderId="6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5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0" borderId="60" xfId="4" applyFont="1" applyFill="1" applyBorder="1" applyAlignment="1">
      <alignment vertical="center" wrapText="1"/>
    </xf>
    <xf numFmtId="0" fontId="14" fillId="0" borderId="61" xfId="4" applyFont="1" applyFill="1" applyBorder="1" applyAlignment="1">
      <alignment vertical="center" wrapText="1"/>
    </xf>
    <xf numFmtId="0" fontId="21" fillId="0" borderId="62" xfId="3" applyFont="1" applyFill="1" applyBorder="1" applyAlignment="1">
      <alignment vertical="center" wrapText="1"/>
    </xf>
    <xf numFmtId="0" fontId="21" fillId="0" borderId="63" xfId="0" applyFont="1" applyBorder="1"/>
    <xf numFmtId="0" fontId="21" fillId="0" borderId="8" xfId="3" applyFont="1" applyFill="1" applyBorder="1" applyAlignment="1">
      <alignment vertical="center" wrapText="1"/>
    </xf>
    <xf numFmtId="0" fontId="21" fillId="0" borderId="0" xfId="0" applyFont="1"/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64" xfId="0" applyFont="1" applyBorder="1"/>
    <xf numFmtId="0" fontId="10" fillId="0" borderId="5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65" xfId="0" applyFont="1" applyFill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9" fillId="0" borderId="67" xfId="0" applyFont="1" applyBorder="1"/>
    <xf numFmtId="0" fontId="9" fillId="0" borderId="68" xfId="0" applyFont="1" applyBorder="1" applyAlignment="1">
      <alignment vertical="top" wrapText="1"/>
    </xf>
    <xf numFmtId="0" fontId="9" fillId="0" borderId="69" xfId="0" applyFont="1" applyBorder="1"/>
    <xf numFmtId="0" fontId="9" fillId="0" borderId="0" xfId="0" applyFont="1" applyFill="1" applyBorder="1" applyAlignment="1">
      <alignment horizontal="left" vertical="center" wrapText="1" shrinkToFit="1"/>
    </xf>
    <xf numFmtId="0" fontId="21" fillId="0" borderId="10" xfId="4" applyFont="1" applyFill="1" applyBorder="1" applyAlignment="1">
      <alignment horizontal="left" vertical="center" wrapText="1"/>
    </xf>
    <xf numFmtId="10" fontId="21" fillId="0" borderId="23" xfId="5" applyNumberFormat="1" applyFont="1" applyFill="1" applyBorder="1" applyAlignment="1">
      <alignment horizontal="left" vertical="center" wrapText="1"/>
    </xf>
    <xf numFmtId="0" fontId="9" fillId="0" borderId="70" xfId="0" applyFont="1" applyBorder="1"/>
    <xf numFmtId="0" fontId="10" fillId="0" borderId="71" xfId="0" applyFont="1" applyBorder="1" applyAlignment="1">
      <alignment horizontal="center" vertical="center" wrapText="1"/>
    </xf>
    <xf numFmtId="4" fontId="21" fillId="0" borderId="8" xfId="3" applyNumberFormat="1" applyFont="1" applyFill="1" applyBorder="1" applyAlignment="1">
      <alignment horizontal="center" vertical="center" wrapText="1"/>
    </xf>
    <xf numFmtId="3" fontId="21" fillId="0" borderId="8" xfId="3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Equity Indexes and  Rates of Return of Public Funds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487181563152347"/>
          <c:y val="1.9157159801394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3333361155650006E-2"/>
          <c:y val="0.29118882898119081"/>
          <c:w val="0.95042814372007189"/>
          <c:h val="0.32567171662370031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3.2349358169615617E-3"/>
                  <c:y val="1.0366754659080896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YTD 2017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2.6502248262705974E-2</c:v>
                </c:pt>
                <c:pt idx="1">
                  <c:v>9.7232362115882154E-3</c:v>
                </c:pt>
                <c:pt idx="2">
                  <c:v>0.14753912879502162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7002012308576822E-3"/>
                  <c:y val="8.571316869902517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YTD 2017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7.6098235904531242E-2</c:v>
                </c:pt>
                <c:pt idx="1">
                  <c:v>7.3852811816450536E-3</c:v>
                </c:pt>
                <c:pt idx="2">
                  <c:v>0.61455820265379968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9471514190190881E-4"/>
                  <c:y val="-2.6190089501907536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7.4488338383126799E-4"/>
                  <c:y val="-2.9384413426039487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4.5869308319489702E-4"/>
                  <c:y val="-1.6408968284432821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YTD 2017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2.9497839314156577E-2</c:v>
                </c:pt>
                <c:pt idx="1">
                  <c:v>6.4941579307393272E-3</c:v>
                </c:pt>
                <c:pt idx="2">
                  <c:v>0.22069136418750943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609211393114371E-3"/>
                  <c:y val="-1.6896658908704197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7.9111652885744288E-4"/>
                  <c:y val="-8.4781888264613171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YTD 2017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2.3506591517657216E-2</c:v>
                </c:pt>
                <c:pt idx="1">
                  <c:v>7.5441781435340671E-4</c:v>
                </c:pt>
                <c:pt idx="2">
                  <c:v>8.7907407416183928E-2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YTD 2017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5.5930386578572855E-2</c:v>
                </c:pt>
                <c:pt idx="1">
                  <c:v>5.7247637816265629E-4</c:v>
                </c:pt>
                <c:pt idx="2">
                  <c:v>0.35503843491546794</c:v>
                </c:pt>
              </c:numCache>
            </c:numRef>
          </c:val>
        </c:ser>
        <c:dLbls>
          <c:showVal val="1"/>
        </c:dLbls>
        <c:gapWidth val="400"/>
        <c:overlap val="-10"/>
        <c:axId val="62374272"/>
        <c:axId val="62375808"/>
      </c:barChart>
      <c:catAx>
        <c:axId val="62374272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375808"/>
        <c:crosses val="autoZero"/>
        <c:auto val="1"/>
        <c:lblAlgn val="ctr"/>
        <c:lblOffset val="0"/>
        <c:tickLblSkip val="1"/>
        <c:tickMarkSkip val="1"/>
      </c:catAx>
      <c:valAx>
        <c:axId val="62375808"/>
        <c:scaling>
          <c:orientation val="minMax"/>
          <c:max val="0.65000000000000013"/>
          <c:min val="-4.0000000000000008E-2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37427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1453067786014128E-2"/>
          <c:y val="0.85824075910245712"/>
          <c:w val="0.6427355792063798"/>
          <c:h val="8.429150312613419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and Global Equity Indexes  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17021276595744683"/>
          <c:y val="1.17371161080456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716857610474646"/>
          <c:y val="0.15727735584781183"/>
          <c:w val="0.53846153846153844"/>
          <c:h val="0.63849911627768374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WIG20 (Poland)</c:v>
                </c:pt>
                <c:pt idx="1">
                  <c:v>CAC 40 (France)</c:v>
                </c:pt>
                <c:pt idx="2">
                  <c:v>SHANGHAI SE COMPOSITE (China)</c:v>
                </c:pt>
                <c:pt idx="3">
                  <c:v>FTSE 100 (Great Britain)</c:v>
                </c:pt>
                <c:pt idx="4">
                  <c:v>DAX (Germany)</c:v>
                </c:pt>
                <c:pt idx="5">
                  <c:v>UX Index</c:v>
                </c:pt>
                <c:pt idx="6">
                  <c:v>PFTS Index</c:v>
                </c:pt>
                <c:pt idx="7">
                  <c:v>RTSI (Russia)</c:v>
                </c:pt>
                <c:pt idx="8">
                  <c:v>MICEX (Russia)</c:v>
                </c:pt>
                <c:pt idx="9">
                  <c:v>S&amp;P 500 (USA)</c:v>
                </c:pt>
                <c:pt idx="10">
                  <c:v>NIKKEI 225 (Japan)</c:v>
                </c:pt>
                <c:pt idx="11">
                  <c:v>HANG SENG (Hong Kong)</c:v>
                </c:pt>
                <c:pt idx="12">
                  <c:v>DJIA (USA)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-4.6025585171689976E-2</c:v>
                </c:pt>
                <c:pt idx="1">
                  <c:v>-2.37130879891847E-2</c:v>
                </c:pt>
                <c:pt idx="2">
                  <c:v>-2.2238253615462278E-2</c:v>
                </c:pt>
                <c:pt idx="3">
                  <c:v>-2.2208491034394373E-2</c:v>
                </c:pt>
                <c:pt idx="4">
                  <c:v>-1.5540187625145752E-2</c:v>
                </c:pt>
                <c:pt idx="5">
                  <c:v>7.3852811816450536E-3</c:v>
                </c:pt>
                <c:pt idx="6">
                  <c:v>9.7232362115882154E-3</c:v>
                </c:pt>
                <c:pt idx="7">
                  <c:v>1.6301272666852107E-2</c:v>
                </c:pt>
                <c:pt idx="8">
                  <c:v>1.7589412442898578E-2</c:v>
                </c:pt>
                <c:pt idx="9">
                  <c:v>2.8082601368405458E-2</c:v>
                </c:pt>
                <c:pt idx="10">
                  <c:v>3.2407897468653912E-2</c:v>
                </c:pt>
                <c:pt idx="11">
                  <c:v>3.2989633053572165E-2</c:v>
                </c:pt>
                <c:pt idx="12">
                  <c:v>3.8289806666655046E-2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WIG20 (Poland)</c:v>
                </c:pt>
                <c:pt idx="1">
                  <c:v>CAC 40 (France)</c:v>
                </c:pt>
                <c:pt idx="2">
                  <c:v>SHANGHAI SE COMPOSITE (China)</c:v>
                </c:pt>
                <c:pt idx="3">
                  <c:v>FTSE 100 (Great Britain)</c:v>
                </c:pt>
                <c:pt idx="4">
                  <c:v>DAX (Germany)</c:v>
                </c:pt>
                <c:pt idx="5">
                  <c:v>UX Index</c:v>
                </c:pt>
                <c:pt idx="6">
                  <c:v>PFTS Index</c:v>
                </c:pt>
                <c:pt idx="7">
                  <c:v>RTSI (Russia)</c:v>
                </c:pt>
                <c:pt idx="8">
                  <c:v>MICEX (Russia)</c:v>
                </c:pt>
                <c:pt idx="9">
                  <c:v>S&amp;P 500 (USA)</c:v>
                </c:pt>
                <c:pt idx="10">
                  <c:v>NIKKEI 225 (Japan)</c:v>
                </c:pt>
                <c:pt idx="11">
                  <c:v>HANG SENG (Hong Kong)</c:v>
                </c:pt>
                <c:pt idx="12">
                  <c:v>DJIA (USA)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0.23756114102511416</c:v>
                </c:pt>
                <c:pt idx="1">
                  <c:v>0.11043160337875402</c:v>
                </c:pt>
                <c:pt idx="2">
                  <c:v>7.1633091598874321E-2</c:v>
                </c:pt>
                <c:pt idx="3">
                  <c:v>2.8989109948232228E-2</c:v>
                </c:pt>
                <c:pt idx="4">
                  <c:v>0.13736120268446994</c:v>
                </c:pt>
                <c:pt idx="5">
                  <c:v>0.61455820265379968</c:v>
                </c:pt>
                <c:pt idx="6">
                  <c:v>0.14753912879502162</c:v>
                </c:pt>
                <c:pt idx="7">
                  <c:v>-1.1098876129550961E-2</c:v>
                </c:pt>
                <c:pt idx="8">
                  <c:v>-4.7912143695639342E-2</c:v>
                </c:pt>
                <c:pt idx="9">
                  <c:v>0.1770893538319267</c:v>
                </c:pt>
                <c:pt idx="10">
                  <c:v>0.18698322394090616</c:v>
                </c:pt>
                <c:pt idx="11">
                  <c:v>0.33896886362249212</c:v>
                </c:pt>
                <c:pt idx="12">
                  <c:v>0.22465284680253772</c:v>
                </c:pt>
              </c:numCache>
            </c:numRef>
          </c:val>
        </c:ser>
        <c:dLbls>
          <c:showVal val="1"/>
        </c:dLbls>
        <c:gapWidth val="100"/>
        <c:overlap val="-20"/>
        <c:axId val="62667392"/>
        <c:axId val="62669184"/>
      </c:barChart>
      <c:catAx>
        <c:axId val="6266739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669184"/>
        <c:crosses val="autoZero"/>
        <c:lblAlgn val="ctr"/>
        <c:lblOffset val="100"/>
        <c:tickLblSkip val="1"/>
        <c:tickMarkSkip val="1"/>
      </c:catAx>
      <c:valAx>
        <c:axId val="62669184"/>
        <c:scaling>
          <c:orientation val="minMax"/>
          <c:max val="0.65000000000000013"/>
          <c:min val="-0.15000000000000002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66739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9202082421146978"/>
          <c:w val="0.58428805237315873"/>
          <c:h val="5.6338157318619152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baseline="0"/>
              <a:t>Funds' Shares within  the Aggregate NAV of  Open-Ended CII</a:t>
            </a:r>
            <a:endParaRPr lang="ru-RU" sz="1400" b="1" i="0" baseline="0"/>
          </a:p>
        </c:rich>
      </c:tx>
      <c:layout>
        <c:manualLayout>
          <c:xMode val="edge"/>
          <c:yMode val="edge"/>
          <c:x val="0.24798927613941024"/>
          <c:y val="7.2368576036047252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5388739946380704"/>
          <c:y val="0.32017612428069386"/>
          <c:w val="0.34048257372654167"/>
          <c:h val="0.3530709315698062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2.2974860164979922E-2"/>
                  <c:y val="-0.13366594941746496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3.5806661999843545E-2"/>
                  <c:y val="-3.5780433179029146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0.10371845370950748"/>
                  <c:y val="-5.8542349557994908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0.11884457607677897"/>
                  <c:y val="5.499840868319574E-3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8.2173017529902984E-2"/>
                  <c:y val="9.2224833678991466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4.962091355304514E-2"/>
                  <c:y val="0.15805041141783072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3.7313648311804455E-2"/>
                  <c:y val="9.2243281867639221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8.7281321727709096E-2"/>
                  <c:y val="0.11041703171156925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7.970279519743366E-2"/>
                  <c:y val="3.3198284942818242E-2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9.7165237526475656E-2"/>
                  <c:y val="-0.10523527322919476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3146837024526432E-2"/>
                  <c:y val="-0.15111210583717666"/>
                </c:manualLayout>
              </c:layout>
              <c:dLblPos val="bestFit"/>
              <c:showCatName val="1"/>
              <c:showPercent val="1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В_ВЧА!$B$22:$B$32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ОТP Fond Aktsii</c:v>
                </c:pt>
                <c:pt idx="3">
                  <c:v>Sofiivskyi</c:v>
                </c:pt>
                <c:pt idx="4">
                  <c:v>KINTO-Ekviti</c:v>
                </c:pt>
                <c:pt idx="5">
                  <c:v>UNIVER.UA/Myhailo Hrushevskyi: Fond Derzhavnykh Paperiv</c:v>
                </c:pt>
                <c:pt idx="6">
                  <c:v>Altus – Depozyt</c:v>
                </c:pt>
                <c:pt idx="7">
                  <c:v>ОТP Klasychnyi</c:v>
                </c:pt>
                <c:pt idx="8">
                  <c:v>UNIVER.UA/Taras Shevchenko: Fond Zaoshchadzhen</c:v>
                </c:pt>
                <c:pt idx="9">
                  <c:v>Altus – Zbalansovanyi</c:v>
                </c:pt>
                <c:pt idx="10">
                  <c:v>KINTO-Kaznacheiskyi</c:v>
                </c:pt>
              </c:strCache>
            </c:strRef>
          </c:cat>
          <c:val>
            <c:numRef>
              <c:f>В_ВЧА!$C$22:$C$32</c:f>
              <c:numCache>
                <c:formatCode>#,##0.00</c:formatCode>
                <c:ptCount val="11"/>
                <c:pt idx="0">
                  <c:v>10621509.68999999</c:v>
                </c:pt>
                <c:pt idx="1">
                  <c:v>26904738.75</c:v>
                </c:pt>
                <c:pt idx="2">
                  <c:v>7776458.2000000002</c:v>
                </c:pt>
                <c:pt idx="3">
                  <c:v>6000711.1100000003</c:v>
                </c:pt>
                <c:pt idx="4">
                  <c:v>4827422.03</c:v>
                </c:pt>
                <c:pt idx="5">
                  <c:v>4257699.8</c:v>
                </c:pt>
                <c:pt idx="6">
                  <c:v>3848461.93</c:v>
                </c:pt>
                <c:pt idx="7">
                  <c:v>3540265.39</c:v>
                </c:pt>
                <c:pt idx="8">
                  <c:v>3039682</c:v>
                </c:pt>
                <c:pt idx="9">
                  <c:v>2959146.61</c:v>
                </c:pt>
                <c:pt idx="10">
                  <c:v>1790349.81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В_ВЧА!$B$22:$B$32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ОТP Fond Aktsii</c:v>
                </c:pt>
                <c:pt idx="3">
                  <c:v>Sofiivskyi</c:v>
                </c:pt>
                <c:pt idx="4">
                  <c:v>KINTO-Ekviti</c:v>
                </c:pt>
                <c:pt idx="5">
                  <c:v>UNIVER.UA/Myhailo Hrushevskyi: Fond Derzhavnykh Paperiv</c:v>
                </c:pt>
                <c:pt idx="6">
                  <c:v>Altus – Depozyt</c:v>
                </c:pt>
                <c:pt idx="7">
                  <c:v>ОТP Klasychnyi</c:v>
                </c:pt>
                <c:pt idx="8">
                  <c:v>UNIVER.UA/Taras Shevchenko: Fond Zaoshchadzhen</c:v>
                </c:pt>
                <c:pt idx="9">
                  <c:v>Altus – Zbalansovanyi</c:v>
                </c:pt>
                <c:pt idx="10">
                  <c:v>KINTO-Kaznacheiskyi</c:v>
                </c:pt>
              </c:strCache>
            </c:strRef>
          </c:cat>
          <c:val>
            <c:numRef>
              <c:f>В_ВЧА!$D$22:$D$32</c:f>
              <c:numCache>
                <c:formatCode>0.00%</c:formatCode>
                <c:ptCount val="11"/>
                <c:pt idx="0">
                  <c:v>0.14998541810942087</c:v>
                </c:pt>
                <c:pt idx="1">
                  <c:v>0.37991948492432159</c:v>
                </c:pt>
                <c:pt idx="2">
                  <c:v>0.1098106925078214</c:v>
                </c:pt>
                <c:pt idx="3">
                  <c:v>8.4735521696558166E-2</c:v>
                </c:pt>
                <c:pt idx="4">
                  <c:v>6.8167608248934336E-2</c:v>
                </c:pt>
                <c:pt idx="5">
                  <c:v>6.012260999852255E-2</c:v>
                </c:pt>
                <c:pt idx="6">
                  <c:v>5.434379749167647E-2</c:v>
                </c:pt>
                <c:pt idx="7">
                  <c:v>4.9991780851772909E-2</c:v>
                </c:pt>
                <c:pt idx="8">
                  <c:v>4.2923086170971715E-2</c:v>
                </c:pt>
                <c:pt idx="9">
                  <c:v>4.1785852906181899E-2</c:v>
                </c:pt>
                <c:pt idx="10">
                  <c:v>2.5281374555237303E-2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Open-Ended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9304639745606396"/>
          <c:y val="3.90144128336884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006049820225268E-2"/>
          <c:y val="0.38398395788945999"/>
          <c:w val="0.89493641266919188"/>
          <c:h val="0.34496954505577138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ВЧА'!$C$56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3.2631285960068842E-3"/>
                  <c:y val="-3.8985766086552728E-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ВЧА'!$B$57:$B$67</c:f>
              <c:strCache>
                <c:ptCount val="11"/>
                <c:pt idx="0">
                  <c:v>ОТP Fond Aktsii</c:v>
                </c:pt>
                <c:pt idx="1">
                  <c:v>КІNTO- Klasychnyi</c:v>
                </c:pt>
                <c:pt idx="2">
                  <c:v>KINTO-Ekviti</c:v>
                </c:pt>
                <c:pt idx="3">
                  <c:v>UNIVER.UA/Volodymyr Velykyi: Fond Zbalansovanyi</c:v>
                </c:pt>
                <c:pt idx="4">
                  <c:v>KINTO- Kaznacheiskyi</c:v>
                </c:pt>
                <c:pt idx="5">
                  <c:v>Sofiivskyi</c:v>
                </c:pt>
                <c:pt idx="6">
                  <c:v>Nadbannia</c:v>
                </c:pt>
                <c:pt idx="7">
                  <c:v>VSI</c:v>
                </c:pt>
                <c:pt idx="8">
                  <c:v>UNIVER.UA/Taras Shevchenko: Fond Zaoshchadzhen</c:v>
                </c:pt>
                <c:pt idx="9">
                  <c:v>UNIVER.UA/Myhailo Hrushevskyi: Fond Derzhavnykh Paperiv   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ВЧА'!$C$57:$C$67</c:f>
              <c:numCache>
                <c:formatCode>#,##0.00</c:formatCode>
                <c:ptCount val="11"/>
                <c:pt idx="0">
                  <c:v>1167.84933</c:v>
                </c:pt>
                <c:pt idx="1">
                  <c:v>186.38173000000046</c:v>
                </c:pt>
                <c:pt idx="2">
                  <c:v>75.89956000000052</c:v>
                </c:pt>
                <c:pt idx="3">
                  <c:v>22.731739999999991</c:v>
                </c:pt>
                <c:pt idx="4">
                  <c:v>20.56179600000009</c:v>
                </c:pt>
                <c:pt idx="5">
                  <c:v>-49.794209999999957</c:v>
                </c:pt>
                <c:pt idx="6">
                  <c:v>-56.54640000000002</c:v>
                </c:pt>
                <c:pt idx="7">
                  <c:v>-45.621439999999943</c:v>
                </c:pt>
                <c:pt idx="8">
                  <c:v>-129.84779999999981</c:v>
                </c:pt>
                <c:pt idx="9">
                  <c:v>-2180.0601600000005</c:v>
                </c:pt>
                <c:pt idx="10">
                  <c:v>91.588799999999992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ВЧА'!$E$56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3.2485347744234294E-3"/>
                  <c:y val="-7.7254778348814692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3298913671662626E-3"/>
                  <c:y val="-3.5262855553515539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8.4069898317334121E-4"/>
                  <c:y val="3.7374492851004908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1154960465802174E-3"/>
                  <c:y val="-3.9019823948995029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8.7720288714943171E-4"/>
                  <c:y val="-3.9065376106215046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2.0272277025601944E-3"/>
                  <c:y val="7.6450643678031985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5.1522410358785888E-4"/>
                  <c:y val="4.945628812584521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1.4774748301416237E-3"/>
                  <c:y val="6.7334425259529948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1.6175950718930938E-3"/>
                  <c:y val="-5.3383865592236254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1.0018568569982221E-3"/>
                  <c:y val="7.0183128186597273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2.2515368420840242E-3"/>
                  <c:y val="-4.9206931611675407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7823171933440165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2585080210311728"/>
                  <c:y val="0.34907632535405453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7271402641518663"/>
                  <c:y val="0.38398395788945999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72033310918390159"/>
                  <c:y val="0.34702293520491301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7687080504092636"/>
                  <c:y val="0.35112971550319583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81330369935139368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5865520675017071"/>
                  <c:y val="0.3572898859506205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9720398803913048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83295601922419704"/>
                  <c:y val="0.4640661737059783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86772550822992578"/>
                  <c:y val="0.66324501817270354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91987974173851872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ВЧА'!$B$57:$B$67</c:f>
              <c:strCache>
                <c:ptCount val="11"/>
                <c:pt idx="0">
                  <c:v>ОТP Fond Aktsii</c:v>
                </c:pt>
                <c:pt idx="1">
                  <c:v>КІNTO- Klasychnyi</c:v>
                </c:pt>
                <c:pt idx="2">
                  <c:v>KINTO-Ekviti</c:v>
                </c:pt>
                <c:pt idx="3">
                  <c:v>UNIVER.UA/Volodymyr Velykyi: Fond Zbalansovanyi</c:v>
                </c:pt>
                <c:pt idx="4">
                  <c:v>KINTO- Kaznacheiskyi</c:v>
                </c:pt>
                <c:pt idx="5">
                  <c:v>Sofiivskyi</c:v>
                </c:pt>
                <c:pt idx="6">
                  <c:v>Nadbannia</c:v>
                </c:pt>
                <c:pt idx="7">
                  <c:v>VSI</c:v>
                </c:pt>
                <c:pt idx="8">
                  <c:v>UNIVER.UA/Taras Shevchenko: Fond Zaoshchadzhen</c:v>
                </c:pt>
                <c:pt idx="9">
                  <c:v>UNIVER.UA/Myhailo Hrushevskyi: Fond Derzhavnykh Paperiv   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ВЧА'!$E$57:$E$67</c:f>
              <c:numCache>
                <c:formatCode>#,##0.00</c:formatCode>
                <c:ptCount val="11"/>
                <c:pt idx="0">
                  <c:v>1181.7620351894939</c:v>
                </c:pt>
                <c:pt idx="1">
                  <c:v>11.431298393417277</c:v>
                </c:pt>
                <c:pt idx="2">
                  <c:v>9.4461843076252148</c:v>
                </c:pt>
                <c:pt idx="3">
                  <c:v>6.9659848722315409</c:v>
                </c:pt>
                <c:pt idx="4">
                  <c:v>6.9108717536289328</c:v>
                </c:pt>
                <c:pt idx="5">
                  <c:v>-22.997454400219542</c:v>
                </c:pt>
                <c:pt idx="6">
                  <c:v>-39.722347912524825</c:v>
                </c:pt>
                <c:pt idx="7">
                  <c:v>-60.970364347406559</c:v>
                </c:pt>
                <c:pt idx="8">
                  <c:v>-161.54435675285163</c:v>
                </c:pt>
                <c:pt idx="9">
                  <c:v>-2236.3813402431988</c:v>
                </c:pt>
                <c:pt idx="10">
                  <c:v>5.4169838681605142</c:v>
                </c:pt>
              </c:numCache>
            </c:numRef>
          </c:val>
        </c:ser>
        <c:dLbls>
          <c:showVal val="1"/>
        </c:dLbls>
        <c:overlap val="-30"/>
        <c:axId val="63189376"/>
        <c:axId val="63190912"/>
      </c:barChart>
      <c:lineChart>
        <c:grouping val="standard"/>
        <c:ser>
          <c:idx val="2"/>
          <c:order val="2"/>
          <c:tx>
            <c:strRef>
              <c:f>'В_динаміка ВЧА'!$D$56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3928414886065816E-2"/>
                  <c:y val="-9.2375632610514194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9874246166625129E-2"/>
                  <c:y val="-5.903614820403958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52906825066063E-2"/>
                  <c:y val="5.2380241485453616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568634837560365E-2"/>
                  <c:y val="5.0532269873870599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2828988514031246E-2"/>
                  <c:y val="4.2914647310440208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255411207782199E-2"/>
                  <c:y val="0.11523773991345854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2279235641612868E-2"/>
                  <c:y val="9.9836194160992375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973686320826706E-2"/>
                  <c:y val="0.11010487945490015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3241279055289311E-2"/>
                  <c:y val="0.1037730571676268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4478119532372691E-2"/>
                  <c:y val="5.5161749533959484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5706768254830608"/>
                  <c:y val="1.0266950745707486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0317504840372893"/>
                  <c:y val="8.2135605965659875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9062794565200545"/>
                  <c:y val="8.2135605965659875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3824702842072085"/>
                  <c:y val="8.2135605965659875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8586611118943626"/>
                  <c:y val="8.2135605965659875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ВЧА'!$B$57:$B$66</c:f>
              <c:strCache>
                <c:ptCount val="10"/>
                <c:pt idx="0">
                  <c:v>ОТP Fond Aktsii</c:v>
                </c:pt>
                <c:pt idx="1">
                  <c:v>КІNTO- Klasychnyi</c:v>
                </c:pt>
                <c:pt idx="2">
                  <c:v>KINTO-Ekviti</c:v>
                </c:pt>
                <c:pt idx="3">
                  <c:v>UNIVER.UA/Volodymyr Velykyi: Fond Zbalansovanyi</c:v>
                </c:pt>
                <c:pt idx="4">
                  <c:v>KINTO- Kaznacheiskyi</c:v>
                </c:pt>
                <c:pt idx="5">
                  <c:v>Sofiivskyi</c:v>
                </c:pt>
                <c:pt idx="6">
                  <c:v>Nadbannia</c:v>
                </c:pt>
                <c:pt idx="7">
                  <c:v>VSI</c:v>
                </c:pt>
                <c:pt idx="8">
                  <c:v>UNIVER.UA/Taras Shevchenko: Fond Zaoshchadzhen</c:v>
                </c:pt>
                <c:pt idx="9">
                  <c:v>UNIVER.UA/Myhailo Hrushevskyi: Fond Derzhavnykh Paperiv   </c:v>
                </c:pt>
              </c:strCache>
            </c:strRef>
          </c:cat>
          <c:val>
            <c:numRef>
              <c:f>'В_динаміка ВЧА'!$D$57:$D$66</c:f>
              <c:numCache>
                <c:formatCode>0.00%</c:formatCode>
                <c:ptCount val="10"/>
                <c:pt idx="0">
                  <c:v>0.17671636390852105</c:v>
                </c:pt>
                <c:pt idx="1">
                  <c:v>6.9757930796599723E-3</c:v>
                </c:pt>
                <c:pt idx="2">
                  <c:v>1.597373483535279E-2</c:v>
                </c:pt>
                <c:pt idx="3">
                  <c:v>1.6688445880906441E-2</c:v>
                </c:pt>
                <c:pt idx="4">
                  <c:v>1.1618225367866058E-2</c:v>
                </c:pt>
                <c:pt idx="5">
                  <c:v>-8.2297605516360329E-3</c:v>
                </c:pt>
                <c:pt idx="6">
                  <c:v>-6.8947390779282691E-2</c:v>
                </c:pt>
                <c:pt idx="7">
                  <c:v>-2.6084792958805617E-2</c:v>
                </c:pt>
                <c:pt idx="8">
                  <c:v>-4.0967527738656952E-2</c:v>
                </c:pt>
                <c:pt idx="9">
                  <c:v>-0.33863644707871349</c:v>
                </c:pt>
              </c:numCache>
            </c:numRef>
          </c:val>
        </c:ser>
        <c:dLbls>
          <c:showVal val="1"/>
        </c:dLbls>
        <c:marker val="1"/>
        <c:axId val="63192448"/>
        <c:axId val="63239296"/>
      </c:lineChart>
      <c:catAx>
        <c:axId val="63189376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3190912"/>
        <c:crosses val="autoZero"/>
        <c:lblAlgn val="ctr"/>
        <c:lblOffset val="40"/>
        <c:tickLblSkip val="2"/>
        <c:tickMarkSkip val="1"/>
      </c:catAx>
      <c:valAx>
        <c:axId val="63190912"/>
        <c:scaling>
          <c:orientation val="minMax"/>
          <c:max val="1800"/>
          <c:min val="-230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3189376"/>
        <c:crosses val="autoZero"/>
        <c:crossBetween val="between"/>
      </c:valAx>
      <c:catAx>
        <c:axId val="63192448"/>
        <c:scaling>
          <c:orientation val="minMax"/>
        </c:scaling>
        <c:delete val="1"/>
        <c:axPos val="b"/>
        <c:tickLblPos val="none"/>
        <c:crossAx val="63239296"/>
        <c:crosses val="autoZero"/>
        <c:lblAlgn val="ctr"/>
        <c:lblOffset val="100"/>
      </c:catAx>
      <c:valAx>
        <c:axId val="63239296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319244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7.5585845664627657E-2"/>
          <c:y val="0.75564757488407075"/>
          <c:w val="0.48299355379697084"/>
          <c:h val="5.133475372853741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Open-Ended Funds, Bank Deposits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 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354198561806812"/>
          <c:y val="5.4644867064620765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8750019073505729E-2"/>
          <c:y val="0.1005465553989022"/>
          <c:w val="0.96354264683293323"/>
          <c:h val="0.86120310493842311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4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'В_діаграма(дох)'!$A$2:$A$22</c:f>
              <c:strCache>
                <c:ptCount val="21"/>
                <c:pt idx="0">
                  <c:v>Nadbannia</c:v>
                </c:pt>
                <c:pt idx="1">
                  <c:v>Sofiivskyi</c:v>
                </c:pt>
                <c:pt idx="2">
                  <c:v>ОТP Fond Aktsii</c:v>
                </c:pt>
                <c:pt idx="3">
                  <c:v>KINTO- Кlasychnyi</c:v>
                </c:pt>
                <c:pt idx="4">
                  <c:v>KINTO-Kaznacheiskyi</c:v>
                </c:pt>
                <c:pt idx="5">
                  <c:v>Altus – Zbalansovanyi</c:v>
                </c:pt>
                <c:pt idx="6">
                  <c:v>Altus – Depozyt</c:v>
                </c:pt>
                <c:pt idx="7">
                  <c:v>VSI</c:v>
                </c:pt>
                <c:pt idx="8">
                  <c:v>UNIVER.UA/Taras Shevchenko: Fond Zaoshchadzhen</c:v>
                </c:pt>
                <c:pt idx="9">
                  <c:v>UNIVER.UA/Volodymyr Velykyi: Fond Zbalansovanyi</c:v>
                </c:pt>
                <c:pt idx="10">
                  <c:v>UNIVER.UA/Myhailo Hrushevskyi: Fond Derzhavnykh Paperiv   </c:v>
                </c:pt>
                <c:pt idx="11">
                  <c:v>ТАSК Resurs</c:v>
                </c:pt>
                <c:pt idx="12">
                  <c:v>KINTO-Ekviti</c:v>
                </c:pt>
                <c:pt idx="13">
                  <c:v>UNIVER.UA/Iaroslav Mudryi: Fond Aktsii</c:v>
                </c:pt>
                <c:pt idx="14">
                  <c:v>Funds' average rate of return</c:v>
                </c:pt>
                <c:pt idx="15">
                  <c:v>UX Index</c:v>
                </c:pt>
                <c:pt idx="16">
                  <c:v>PFTS Index</c:v>
                </c:pt>
                <c:pt idx="17">
                  <c:v>EURO Deposits</c:v>
                </c:pt>
                <c:pt idx="18">
                  <c:v>USD Deposits</c:v>
                </c:pt>
                <c:pt idx="19">
                  <c:v>UAH Deposits</c:v>
                </c:pt>
                <c:pt idx="20">
                  <c:v>"Gold" deposit (at official rate of gold)</c:v>
                </c:pt>
              </c:strCache>
            </c:strRef>
          </c:cat>
          <c:val>
            <c:numRef>
              <c:f>'В_діаграма(дох)'!$B$2:$B$22</c:f>
              <c:numCache>
                <c:formatCode>0.00%</c:formatCode>
                <c:ptCount val="21"/>
                <c:pt idx="0">
                  <c:v>-2.0252170631755884E-2</c:v>
                </c:pt>
                <c:pt idx="1">
                  <c:v>-4.4036973517975753E-3</c:v>
                </c:pt>
                <c:pt idx="2">
                  <c:v>-2.7186452794617511E-3</c:v>
                </c:pt>
                <c:pt idx="3">
                  <c:v>6.5460736800186936E-3</c:v>
                </c:pt>
                <c:pt idx="4">
                  <c:v>7.6650474648876088E-3</c:v>
                </c:pt>
                <c:pt idx="5">
                  <c:v>8.3195393376649385E-3</c:v>
                </c:pt>
                <c:pt idx="6">
                  <c:v>8.371972886692447E-3</c:v>
                </c:pt>
                <c:pt idx="7">
                  <c:v>9.481652053580758E-3</c:v>
                </c:pt>
                <c:pt idx="8">
                  <c:v>1.0518991204874428E-2</c:v>
                </c:pt>
                <c:pt idx="9">
                  <c:v>1.1518843613705254E-2</c:v>
                </c:pt>
                <c:pt idx="10">
                  <c:v>1.1680954434919677E-2</c:v>
                </c:pt>
                <c:pt idx="11">
                  <c:v>1.1820335380076985E-2</c:v>
                </c:pt>
                <c:pt idx="12">
                  <c:v>1.3974223876579206E-2</c:v>
                </c:pt>
                <c:pt idx="13">
                  <c:v>1.8395090360365796E-2</c:v>
                </c:pt>
                <c:pt idx="14">
                  <c:v>6.4941579307393272E-3</c:v>
                </c:pt>
                <c:pt idx="15">
                  <c:v>7.3852811816450536E-3</c:v>
                </c:pt>
                <c:pt idx="16">
                  <c:v>9.7232362115882154E-3</c:v>
                </c:pt>
                <c:pt idx="17">
                  <c:v>2.7628183981766252E-2</c:v>
                </c:pt>
                <c:pt idx="18">
                  <c:v>8.5334202631504041E-3</c:v>
                </c:pt>
                <c:pt idx="19">
                  <c:v>1.2328767123287671E-2</c:v>
                </c:pt>
                <c:pt idx="20">
                  <c:v>1.8189982428005402E-2</c:v>
                </c:pt>
              </c:numCache>
            </c:numRef>
          </c:val>
        </c:ser>
        <c:gapWidth val="60"/>
        <c:axId val="63291776"/>
        <c:axId val="63293312"/>
      </c:barChart>
      <c:catAx>
        <c:axId val="6329177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293312"/>
        <c:crosses val="autoZero"/>
        <c:lblAlgn val="ctr"/>
        <c:lblOffset val="0"/>
        <c:tickLblSkip val="1"/>
        <c:tickMarkSkip val="1"/>
      </c:catAx>
      <c:valAx>
        <c:axId val="63293312"/>
        <c:scaling>
          <c:orientation val="minMax"/>
          <c:max val="3.0000000000000002E-2"/>
          <c:min val="-3.0000000000000002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291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NAV Dynamics of Interval CII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76000000000001"/>
          <c:y val="6.6666840278229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2000000000000008E-2"/>
          <c:y val="0.34133422222453702"/>
          <c:w val="0.93280000000000007"/>
          <c:h val="0.43733447222518812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ВЧА'!$C$35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1.3373388730256842E-4"/>
                  <c:y val="2.213140317488025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71120000000000005"/>
                  <c:y val="0.5573347847260016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4719999999999995"/>
                  <c:y val="0.26400068750179034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ВЧА'!$B$36:$B$38</c:f>
              <c:strCache>
                <c:ptCount val="3"/>
                <c:pt idx="0">
                  <c:v>ТАSК Ukrainskyi Kapital</c:v>
                </c:pt>
                <c:pt idx="1">
                  <c:v>Оptimum</c:v>
                </c:pt>
                <c:pt idx="2">
                  <c:v>Zbalansovanyi Fond "Parytet"</c:v>
                </c:pt>
              </c:strCache>
            </c:strRef>
          </c:cat>
          <c:val>
            <c:numRef>
              <c:f>'І_динаміка ВЧА'!$C$36:$C$38</c:f>
              <c:numCache>
                <c:formatCode>#,##0.00</c:formatCode>
                <c:ptCount val="3"/>
                <c:pt idx="0">
                  <c:v>12.318340000000084</c:v>
                </c:pt>
                <c:pt idx="1">
                  <c:v>-2.4313999999999649</c:v>
                </c:pt>
                <c:pt idx="2">
                  <c:v>-2.5353399999998509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ВЧА'!$E$35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814514450337059E-2"/>
                  <c:y val="-7.1691626735116533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2822956377119286E-3"/>
                  <c:y val="-1.835815451253453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7.1499928632432815E-3"/>
                  <c:y val="-1.2502509895770075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0960000000000014"/>
                  <c:y val="0.54666809028148522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8239999999999998"/>
                  <c:y val="0.47466790278099685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9600000000000002"/>
                  <c:y val="0.27733405555743634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90400000000000003"/>
                  <c:y val="0.3840010000026042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90639999999999998"/>
                  <c:y val="0.5546681111148728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4000000000000012"/>
                  <c:y val="0.51200133333680564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968"/>
                  <c:y val="0.39200102083599181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4960000000000007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ВЧА'!$B$36:$B$38</c:f>
              <c:strCache>
                <c:ptCount val="3"/>
                <c:pt idx="0">
                  <c:v>ТАSК Ukrainskyi Kapital</c:v>
                </c:pt>
                <c:pt idx="1">
                  <c:v>Оptimum</c:v>
                </c:pt>
                <c:pt idx="2">
                  <c:v>Zbalansovanyi Fond "Parytet"</c:v>
                </c:pt>
              </c:strCache>
            </c:strRef>
          </c:cat>
          <c:val>
            <c:numRef>
              <c:f>'І_динаміка ВЧА'!$E$36:$E$38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-20"/>
        <c:axId val="63550592"/>
        <c:axId val="63552128"/>
      </c:barChart>
      <c:lineChart>
        <c:grouping val="standard"/>
        <c:ser>
          <c:idx val="2"/>
          <c:order val="2"/>
          <c:tx>
            <c:strRef>
              <c:f>'І_динаміка ВЧА'!$D$35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810747989197734E-3"/>
                  <c:y val="-5.3916431787295202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913377573388538E-3"/>
                  <c:y val="-5.838526544383818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2.3543196521426616E-3"/>
                  <c:y val="-2.2973384121151182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58479999999999999"/>
                  <c:y val="0.56533480555938964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74800000000000011"/>
                  <c:y val="0.68000177083794477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5440000000000007"/>
                  <c:y val="0.4293344513918006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7840000000000007"/>
                  <c:y val="0.3626676111135706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9119999999999999"/>
                  <c:y val="1.0666694444516784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88080000000000003"/>
                  <c:y val="1.0666694444516784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2560000000000016"/>
                  <c:y val="1.0666694444516784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7120000000000004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2720000000000009"/>
                  <c:y val="1.0666694444516784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'І_динаміка ВЧА'!$D$36:$D$38</c:f>
              <c:numCache>
                <c:formatCode>0.00%</c:formatCode>
                <c:ptCount val="3"/>
                <c:pt idx="0">
                  <c:v>9.7410931904821241E-3</c:v>
                </c:pt>
                <c:pt idx="1">
                  <c:v>-5.8291264720497418E-3</c:v>
                </c:pt>
                <c:pt idx="2">
                  <c:v>-1.6487132754472087E-3</c:v>
                </c:pt>
              </c:numCache>
            </c:numRef>
          </c:val>
        </c:ser>
        <c:dLbls>
          <c:showVal val="1"/>
        </c:dLbls>
        <c:marker val="1"/>
        <c:axId val="63570304"/>
        <c:axId val="63571840"/>
      </c:lineChart>
      <c:catAx>
        <c:axId val="63550592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3552128"/>
        <c:crosses val="autoZero"/>
        <c:lblAlgn val="ctr"/>
        <c:lblOffset val="100"/>
        <c:tickLblSkip val="1"/>
        <c:tickMarkSkip val="1"/>
      </c:catAx>
      <c:valAx>
        <c:axId val="63552128"/>
        <c:scaling>
          <c:orientation val="minMax"/>
          <c:max val="10"/>
          <c:min val="-5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3550592"/>
        <c:crosses val="autoZero"/>
        <c:crossBetween val="between"/>
      </c:valAx>
      <c:catAx>
        <c:axId val="63570304"/>
        <c:scaling>
          <c:orientation val="minMax"/>
        </c:scaling>
        <c:delete val="1"/>
        <c:axPos val="b"/>
        <c:tickLblPos val="none"/>
        <c:crossAx val="63571840"/>
        <c:crosses val="autoZero"/>
        <c:lblAlgn val="ctr"/>
        <c:lblOffset val="100"/>
      </c:catAx>
      <c:valAx>
        <c:axId val="63571840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3570304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760000000000001"/>
          <c:y val="0.81600212500553371"/>
          <c:w val="0.53839999999999999"/>
          <c:h val="6.9333513889359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Interval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121841351642485"/>
          <c:y val="6.0313666405346737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7868048990744464E-2"/>
          <c:y val="0.12303987946690732"/>
          <c:w val="0.92893447064089818"/>
          <c:h val="0.83474114304999869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'І_діаграма(дох)'!$A$2:$A$11</c:f>
              <c:strCache>
                <c:ptCount val="10"/>
                <c:pt idx="0">
                  <c:v>Optimum</c:v>
                </c:pt>
                <c:pt idx="1">
                  <c:v>Zbalansovanyi Fond "Parytet"</c:v>
                </c:pt>
                <c:pt idx="2">
                  <c:v>ТАSК Ukrainskyi Kapital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"Gold" deposit (at official rate of gold)</c:v>
                </c:pt>
              </c:strCache>
            </c:strRef>
          </c:cat>
          <c:val>
            <c:numRef>
              <c:f>'І_діаграма(дох)'!$B$2:$B$11</c:f>
              <c:numCache>
                <c:formatCode>0.00%</c:formatCode>
                <c:ptCount val="10"/>
                <c:pt idx="0">
                  <c:v>-5.8291264720492508E-3</c:v>
                </c:pt>
                <c:pt idx="1">
                  <c:v>-1.64871327534033E-3</c:v>
                </c:pt>
                <c:pt idx="2">
                  <c:v>9.741093190449801E-3</c:v>
                </c:pt>
                <c:pt idx="3">
                  <c:v>7.5441781435340671E-4</c:v>
                </c:pt>
                <c:pt idx="4">
                  <c:v>7.3852811816450536E-3</c:v>
                </c:pt>
                <c:pt idx="5">
                  <c:v>9.7232362115882154E-3</c:v>
                </c:pt>
                <c:pt idx="6">
                  <c:v>2.7628183981766252E-2</c:v>
                </c:pt>
                <c:pt idx="7">
                  <c:v>8.5334202631504041E-3</c:v>
                </c:pt>
                <c:pt idx="8">
                  <c:v>1.2328767123287671E-2</c:v>
                </c:pt>
                <c:pt idx="9">
                  <c:v>1.8189982428005402E-2</c:v>
                </c:pt>
              </c:numCache>
            </c:numRef>
          </c:val>
        </c:ser>
        <c:gapWidth val="60"/>
        <c:axId val="63619840"/>
        <c:axId val="63621376"/>
      </c:barChart>
      <c:catAx>
        <c:axId val="63619840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621376"/>
        <c:crosses val="autoZero"/>
        <c:lblAlgn val="ctr"/>
        <c:lblOffset val="100"/>
        <c:tickLblSkip val="1"/>
        <c:tickMarkSkip val="1"/>
      </c:catAx>
      <c:valAx>
        <c:axId val="63621376"/>
        <c:scaling>
          <c:orientation val="minMax"/>
          <c:max val="3.0000000000000002E-2"/>
          <c:min val="-1.0000000000000002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619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Closed-end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6699857752489345"/>
          <c:y val="5.325443786982249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4893314366998584E-2"/>
          <c:y val="0.32840236686390545"/>
          <c:w val="0.93812233285917512"/>
          <c:h val="0.45857988165680486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ВЧА'!$C$35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2.8708336542071717E-3"/>
                  <c:y val="-1.2014904742930281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3940256045519217"/>
                  <c:y val="0.36390532544378701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7923186344238984"/>
                  <c:y val="0.53550295857988162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7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920341394025593"/>
                  <c:y val="0.5118343195266271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41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065433854907564"/>
                  <c:y val="0.50591715976331342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533428165007122"/>
                  <c:y val="0.5147928994082841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55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6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64"/>
                  <c:y val="0.7189349112426036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52"/>
                  <c:y val="0.9497041420118344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46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ВЧА'!$B$36:$B$37</c:f>
              <c:strCache>
                <c:ptCount val="2"/>
                <c:pt idx="0">
                  <c:v>Іndeks Ukrainskoi Birzhi</c:v>
                </c:pt>
                <c:pt idx="1">
                  <c:v>ТАSК Universal</c:v>
                </c:pt>
              </c:strCache>
            </c:strRef>
          </c:cat>
          <c:val>
            <c:numRef>
              <c:f>'3_динаміка ВЧА'!$C$36:$C$37</c:f>
              <c:numCache>
                <c:formatCode>#,##0.00</c:formatCode>
                <c:ptCount val="2"/>
                <c:pt idx="0">
                  <c:v>13.944020000001416</c:v>
                </c:pt>
                <c:pt idx="1">
                  <c:v>-0.49080999999993946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ВЧА'!$E$35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550497866287355"/>
                  <c:y val="0.514792899408284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41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ВЧА'!$B$36:$B$37</c:f>
              <c:strCache>
                <c:ptCount val="2"/>
                <c:pt idx="0">
                  <c:v>Іndeks Ukrainskoi Birzhi</c:v>
                </c:pt>
                <c:pt idx="1">
                  <c:v>ТАSК Universal</c:v>
                </c:pt>
              </c:strCache>
            </c:strRef>
          </c:cat>
          <c:val>
            <c:numRef>
              <c:f>'3_динаміка ВЧА'!$E$36:$E$37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Val val="1"/>
        </c:dLbls>
        <c:overlap val="-20"/>
        <c:axId val="63765504"/>
        <c:axId val="63410944"/>
      </c:barChart>
      <c:lineChart>
        <c:grouping val="standard"/>
        <c:ser>
          <c:idx val="2"/>
          <c:order val="2"/>
          <c:tx>
            <c:strRef>
              <c:f>'3_динаміка ВЧА'!$D$35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5706528785611793E-3"/>
                  <c:y val="-5.5246496863861384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6230241202235671E-3"/>
                  <c:y val="2.955775193825394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8918918918918914"/>
                  <c:y val="0.57692307692307709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2"/>
                  <c:y val="1.18343195266272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6"/>
                  <c:y val="1.18343195266272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33"/>
                  <c:y val="0.89349112426035493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707"/>
                  <c:y val="0.87278106508875752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71"/>
                  <c:y val="0.93195266272189359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7"/>
                  <c:y val="0.97633136094674544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23"/>
                  <c:y val="0.99704142011834329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6"/>
                  <c:y val="0.65976331360946772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ВЧА'!$D$36:$D$37</c:f>
              <c:numCache>
                <c:formatCode>0.00%</c:formatCode>
                <c:ptCount val="2"/>
                <c:pt idx="0">
                  <c:v>1.6500117171491843E-3</c:v>
                </c:pt>
                <c:pt idx="1">
                  <c:v>-5.0505896072718039E-4</c:v>
                </c:pt>
              </c:numCache>
            </c:numRef>
          </c:val>
        </c:ser>
        <c:dLbls>
          <c:showVal val="1"/>
        </c:dLbls>
        <c:marker val="1"/>
        <c:axId val="63412096"/>
        <c:axId val="63413632"/>
      </c:lineChart>
      <c:catAx>
        <c:axId val="63765504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3410944"/>
        <c:crosses val="autoZero"/>
        <c:lblAlgn val="ctr"/>
        <c:lblOffset val="100"/>
        <c:tickLblSkip val="1"/>
        <c:tickMarkSkip val="1"/>
      </c:catAx>
      <c:valAx>
        <c:axId val="63410944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3765504"/>
        <c:crosses val="autoZero"/>
        <c:crossBetween val="between"/>
      </c:valAx>
      <c:catAx>
        <c:axId val="63412096"/>
        <c:scaling>
          <c:orientation val="minMax"/>
        </c:scaling>
        <c:delete val="1"/>
        <c:axPos val="b"/>
        <c:tickLblPos val="none"/>
        <c:crossAx val="63413632"/>
        <c:crosses val="autoZero"/>
        <c:lblAlgn val="ctr"/>
        <c:lblOffset val="100"/>
      </c:catAx>
      <c:valAx>
        <c:axId val="63413632"/>
        <c:scaling>
          <c:orientation val="minMax"/>
          <c:max val="0.15000000000000002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3412096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7638691322901848"/>
          <c:y val="0.86094674556213013"/>
          <c:w val="0.4388335704125178"/>
          <c:h val="7.396449704142013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471528471528479"/>
          <c:y val="9.3896857114475051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7982017982017987E-2"/>
          <c:y val="0.17840402851750253"/>
          <c:w val="0.96503496503496489"/>
          <c:h val="0.76682433310154596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'З_діаграма(дох)'!$A$2:$A$10</c:f>
              <c:strCache>
                <c:ptCount val="9"/>
                <c:pt idx="0">
                  <c:v>ТАSК Universal</c:v>
                </c:pt>
                <c:pt idx="1">
                  <c:v>Іndeks Ukrainskoi Birzhi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'З_діаграма(дох)'!$B$2:$B$10</c:f>
              <c:numCache>
                <c:formatCode>0.00%</c:formatCode>
                <c:ptCount val="9"/>
                <c:pt idx="0">
                  <c:v>-5.0505896073260725E-4</c:v>
                </c:pt>
                <c:pt idx="1">
                  <c:v>1.6500117170579198E-3</c:v>
                </c:pt>
                <c:pt idx="2">
                  <c:v>5.7247637816265629E-4</c:v>
                </c:pt>
                <c:pt idx="3">
                  <c:v>7.3852811816450536E-3</c:v>
                </c:pt>
                <c:pt idx="4">
                  <c:v>9.7232362115882154E-3</c:v>
                </c:pt>
                <c:pt idx="5">
                  <c:v>2.7628183981766252E-2</c:v>
                </c:pt>
                <c:pt idx="6">
                  <c:v>8.5334202631504041E-3</c:v>
                </c:pt>
                <c:pt idx="7">
                  <c:v>1.2328767123287671E-2</c:v>
                </c:pt>
                <c:pt idx="8">
                  <c:v>1.8189982428005402E-2</c:v>
                </c:pt>
              </c:numCache>
            </c:numRef>
          </c:val>
        </c:ser>
        <c:gapWidth val="60"/>
        <c:axId val="63961728"/>
        <c:axId val="63971712"/>
      </c:barChart>
      <c:catAx>
        <c:axId val="63961728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971712"/>
        <c:crosses val="autoZero"/>
        <c:lblAlgn val="ctr"/>
        <c:lblOffset val="100"/>
        <c:tickLblSkip val="1"/>
        <c:tickMarkSkip val="1"/>
      </c:catAx>
      <c:valAx>
        <c:axId val="63971712"/>
        <c:scaling>
          <c:orientation val="minMax"/>
          <c:max val="3.0000000000000002E-2"/>
          <c:min val="-1.0000000000000002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961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41</xdr:row>
      <xdr:rowOff>133350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32</xdr:row>
      <xdr:rowOff>104775</xdr:rowOff>
    </xdr:from>
    <xdr:to>
      <xdr:col>4</xdr:col>
      <xdr:colOff>533400</xdr:colOff>
      <xdr:row>56</xdr:row>
      <xdr:rowOff>104775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104775</xdr:rowOff>
    </xdr:from>
    <xdr:to>
      <xdr:col>7</xdr:col>
      <xdr:colOff>38100</xdr:colOff>
      <xdr:row>50</xdr:row>
      <xdr:rowOff>142875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0</xdr:row>
      <xdr:rowOff>95250</xdr:rowOff>
    </xdr:from>
    <xdr:to>
      <xdr:col>18</xdr:col>
      <xdr:colOff>28575</xdr:colOff>
      <xdr:row>51</xdr:row>
      <xdr:rowOff>104775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19050</xdr:rowOff>
    </xdr:from>
    <xdr:to>
      <xdr:col>7</xdr:col>
      <xdr:colOff>9525</xdr:colOff>
      <xdr:row>32</xdr:row>
      <xdr:rowOff>152400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48</xdr:row>
      <xdr:rowOff>19050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123825</xdr:rowOff>
    </xdr:from>
    <xdr:to>
      <xdr:col>9</xdr:col>
      <xdr:colOff>295275</xdr:colOff>
      <xdr:row>29</xdr:row>
      <xdr:rowOff>76200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37</xdr:row>
      <xdr:rowOff>76200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37"/>
  <sheetViews>
    <sheetView zoomScale="85" workbookViewId="0">
      <selection activeCell="P45" sqref="P45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67" t="s">
        <v>12</v>
      </c>
      <c r="B1" s="67"/>
      <c r="C1" s="67"/>
      <c r="D1" s="68"/>
      <c r="E1" s="68"/>
      <c r="F1" s="68"/>
    </row>
    <row r="2" spans="1:14" ht="30.75" thickBot="1">
      <c r="A2" s="165" t="s">
        <v>13</v>
      </c>
      <c r="B2" s="165" t="s">
        <v>14</v>
      </c>
      <c r="C2" s="165" t="s">
        <v>15</v>
      </c>
      <c r="D2" s="165" t="s">
        <v>16</v>
      </c>
      <c r="E2" s="165" t="s">
        <v>17</v>
      </c>
      <c r="F2" s="165" t="s">
        <v>18</v>
      </c>
      <c r="G2" s="2"/>
      <c r="I2" s="1"/>
    </row>
    <row r="3" spans="1:14" ht="14.25">
      <c r="A3" s="81" t="s">
        <v>19</v>
      </c>
      <c r="B3" s="82">
        <v>2.6502248262705974E-2</v>
      </c>
      <c r="C3" s="82">
        <v>7.6098235904531242E-2</v>
      </c>
      <c r="D3" s="82">
        <v>2.9497839314156577E-2</v>
      </c>
      <c r="E3" s="82">
        <v>2.3506591517657216E-2</v>
      </c>
      <c r="F3" s="82">
        <v>5.5930386578572855E-2</v>
      </c>
      <c r="G3" s="55"/>
      <c r="H3" s="55"/>
      <c r="I3" s="2"/>
      <c r="J3" s="2"/>
      <c r="K3" s="2"/>
      <c r="L3" s="2"/>
    </row>
    <row r="4" spans="1:14" ht="14.25">
      <c r="A4" s="81" t="s">
        <v>20</v>
      </c>
      <c r="B4" s="82">
        <v>9.7232362115882154E-3</v>
      </c>
      <c r="C4" s="82">
        <v>7.3852811816450536E-3</v>
      </c>
      <c r="D4" s="82">
        <v>6.4941579307393272E-3</v>
      </c>
      <c r="E4" s="82">
        <v>7.5441781435340671E-4</v>
      </c>
      <c r="F4" s="82">
        <v>5.7247637816265629E-4</v>
      </c>
      <c r="G4" s="55"/>
      <c r="H4" s="55"/>
      <c r="I4" s="2"/>
      <c r="J4" s="2"/>
      <c r="K4" s="2"/>
      <c r="L4" s="2"/>
    </row>
    <row r="5" spans="1:14" ht="15" thickBot="1">
      <c r="A5" s="71" t="s">
        <v>21</v>
      </c>
      <c r="B5" s="73">
        <v>0.14753912879502162</v>
      </c>
      <c r="C5" s="73">
        <v>0.61455820265379968</v>
      </c>
      <c r="D5" s="73">
        <v>0.22069136418750943</v>
      </c>
      <c r="E5" s="73">
        <v>8.7907407416183928E-2</v>
      </c>
      <c r="F5" s="73">
        <v>0.35503843491546794</v>
      </c>
      <c r="G5" s="55"/>
      <c r="H5" s="55"/>
      <c r="I5" s="2"/>
      <c r="J5" s="2"/>
      <c r="K5" s="2"/>
      <c r="L5" s="2"/>
    </row>
    <row r="6" spans="1:14" ht="14.25">
      <c r="A6" s="65"/>
      <c r="B6" s="64"/>
      <c r="C6" s="64"/>
      <c r="D6" s="66"/>
      <c r="E6" s="66"/>
      <c r="F6" s="66"/>
      <c r="G6" s="10"/>
      <c r="J6" s="2"/>
      <c r="K6" s="2"/>
      <c r="L6" s="2"/>
      <c r="M6" s="2"/>
      <c r="N6" s="2"/>
    </row>
    <row r="7" spans="1:14" ht="14.25">
      <c r="A7" s="65"/>
      <c r="B7" s="66"/>
      <c r="C7" s="66"/>
      <c r="D7" s="66"/>
      <c r="E7" s="66"/>
      <c r="F7" s="66"/>
      <c r="J7" s="4"/>
      <c r="K7" s="4"/>
      <c r="L7" s="4"/>
      <c r="M7" s="4"/>
      <c r="N7" s="4"/>
    </row>
    <row r="8" spans="1:14" ht="14.25">
      <c r="A8" s="65"/>
      <c r="B8" s="66"/>
      <c r="C8" s="66"/>
      <c r="D8" s="66"/>
      <c r="E8" s="66"/>
      <c r="F8" s="66"/>
    </row>
    <row r="9" spans="1:14" ht="14.25">
      <c r="A9" s="65"/>
      <c r="B9" s="66"/>
      <c r="C9" s="66"/>
      <c r="D9" s="66"/>
      <c r="E9" s="66"/>
      <c r="F9" s="66"/>
    </row>
    <row r="10" spans="1:14" ht="14.25">
      <c r="A10" s="65"/>
      <c r="B10" s="66"/>
      <c r="C10" s="66"/>
      <c r="D10" s="66"/>
      <c r="E10" s="66"/>
      <c r="F10" s="66"/>
      <c r="N10" s="10"/>
    </row>
    <row r="11" spans="1:14" ht="14.25">
      <c r="A11" s="65"/>
      <c r="B11" s="66"/>
      <c r="C11" s="66"/>
      <c r="D11" s="66"/>
      <c r="E11" s="66"/>
      <c r="F11" s="66"/>
    </row>
    <row r="12" spans="1:14" ht="14.25">
      <c r="A12" s="65"/>
      <c r="B12" s="66"/>
      <c r="C12" s="66"/>
      <c r="D12" s="66"/>
      <c r="E12" s="66"/>
      <c r="F12" s="66"/>
    </row>
    <row r="13" spans="1:14" ht="14.25">
      <c r="A13" s="65"/>
      <c r="B13" s="66"/>
      <c r="C13" s="66"/>
      <c r="D13" s="66"/>
      <c r="E13" s="66"/>
      <c r="F13" s="66"/>
    </row>
    <row r="14" spans="1:14" ht="14.25">
      <c r="A14" s="65"/>
      <c r="B14" s="66"/>
      <c r="C14" s="66"/>
      <c r="D14" s="66"/>
      <c r="E14" s="66"/>
      <c r="F14" s="66"/>
    </row>
    <row r="15" spans="1:14" ht="14.25">
      <c r="A15" s="65"/>
      <c r="B15" s="66"/>
      <c r="C15" s="66"/>
      <c r="D15" s="66"/>
      <c r="E15" s="66"/>
      <c r="F15" s="66"/>
    </row>
    <row r="16" spans="1:14" ht="14.25">
      <c r="A16" s="65"/>
      <c r="B16" s="66"/>
      <c r="C16" s="66"/>
      <c r="D16" s="66"/>
      <c r="E16" s="66"/>
      <c r="F16" s="66"/>
    </row>
    <row r="17" spans="1:6" ht="14.25">
      <c r="A17" s="65"/>
      <c r="B17" s="66"/>
      <c r="C17" s="66"/>
      <c r="D17" s="66"/>
      <c r="E17" s="66"/>
      <c r="F17" s="66"/>
    </row>
    <row r="18" spans="1:6" ht="14.25">
      <c r="A18" s="65"/>
      <c r="B18" s="66"/>
      <c r="C18" s="66"/>
      <c r="D18" s="66"/>
      <c r="E18" s="66"/>
      <c r="F18" s="66"/>
    </row>
    <row r="19" spans="1:6" ht="14.25">
      <c r="A19" s="65"/>
      <c r="B19" s="66"/>
      <c r="C19" s="66"/>
      <c r="D19" s="66"/>
      <c r="E19" s="66"/>
      <c r="F19" s="66"/>
    </row>
    <row r="20" spans="1:6" ht="14.25">
      <c r="A20" s="65"/>
      <c r="B20" s="66"/>
      <c r="C20" s="66"/>
      <c r="D20" s="66"/>
      <c r="E20" s="66"/>
      <c r="F20" s="66"/>
    </row>
    <row r="21" spans="1:6" ht="15" thickBot="1">
      <c r="A21" s="65"/>
      <c r="B21" s="66"/>
      <c r="C21" s="66"/>
      <c r="D21" s="66"/>
      <c r="E21" s="66"/>
      <c r="F21" s="66"/>
    </row>
    <row r="22" spans="1:6" ht="15.75" thickBot="1">
      <c r="A22" s="190" t="s">
        <v>22</v>
      </c>
      <c r="B22" s="191" t="s">
        <v>23</v>
      </c>
      <c r="C22" s="192" t="s">
        <v>24</v>
      </c>
      <c r="D22" s="70"/>
      <c r="E22" s="66"/>
      <c r="F22" s="66"/>
    </row>
    <row r="23" spans="1:6" ht="14.25">
      <c r="A23" s="81" t="s">
        <v>25</v>
      </c>
      <c r="B23" s="26">
        <v>-4.6025585171689976E-2</v>
      </c>
      <c r="C23" s="61">
        <v>0.23756114102511416</v>
      </c>
      <c r="D23" s="70"/>
      <c r="E23" s="66"/>
      <c r="F23" s="66"/>
    </row>
    <row r="24" spans="1:6" ht="14.25">
      <c r="A24" s="193" t="s">
        <v>26</v>
      </c>
      <c r="B24" s="26">
        <v>-2.37130879891847E-2</v>
      </c>
      <c r="C24" s="61">
        <v>0.11043160337875402</v>
      </c>
      <c r="D24" s="70"/>
      <c r="E24" s="66"/>
      <c r="F24" s="66"/>
    </row>
    <row r="25" spans="1:6" ht="28.5">
      <c r="A25" s="194" t="s">
        <v>27</v>
      </c>
      <c r="B25" s="26">
        <v>-2.2238253615462278E-2</v>
      </c>
      <c r="C25" s="61">
        <v>7.1633091598874321E-2</v>
      </c>
      <c r="D25" s="70"/>
      <c r="E25" s="66"/>
      <c r="F25" s="66"/>
    </row>
    <row r="26" spans="1:6" ht="14.25">
      <c r="A26" s="51" t="s">
        <v>28</v>
      </c>
      <c r="B26" s="26">
        <v>-2.2208491034394373E-2</v>
      </c>
      <c r="C26" s="61">
        <v>2.8989109948232228E-2</v>
      </c>
      <c r="D26" s="70"/>
      <c r="E26" s="66"/>
      <c r="F26" s="66"/>
    </row>
    <row r="27" spans="1:6" ht="14.25">
      <c r="A27" s="51" t="s">
        <v>29</v>
      </c>
      <c r="B27" s="26">
        <v>-1.5540187625145752E-2</v>
      </c>
      <c r="C27" s="61">
        <v>0.13736120268446994</v>
      </c>
      <c r="D27" s="70"/>
      <c r="E27" s="66"/>
      <c r="F27" s="66"/>
    </row>
    <row r="28" spans="1:6" ht="14.25">
      <c r="A28" s="25" t="s">
        <v>15</v>
      </c>
      <c r="B28" s="26">
        <v>7.3852811816450536E-3</v>
      </c>
      <c r="C28" s="61">
        <v>0.61455820265379968</v>
      </c>
      <c r="D28" s="70"/>
      <c r="E28" s="66"/>
      <c r="F28" s="66"/>
    </row>
    <row r="29" spans="1:6" ht="14.25">
      <c r="A29" s="25" t="s">
        <v>14</v>
      </c>
      <c r="B29" s="26">
        <v>9.7232362115882154E-3</v>
      </c>
      <c r="C29" s="61">
        <v>0.14753912879502162</v>
      </c>
      <c r="D29" s="70"/>
      <c r="E29" s="66"/>
      <c r="F29" s="66"/>
    </row>
    <row r="30" spans="1:6" ht="14.25">
      <c r="A30" s="25" t="s">
        <v>30</v>
      </c>
      <c r="B30" s="26">
        <v>1.6301272666852107E-2</v>
      </c>
      <c r="C30" s="61">
        <v>-1.1098876129550961E-2</v>
      </c>
      <c r="D30" s="70"/>
      <c r="E30" s="66"/>
      <c r="F30" s="66"/>
    </row>
    <row r="31" spans="1:6" ht="14.25">
      <c r="A31" s="25" t="s">
        <v>31</v>
      </c>
      <c r="B31" s="26">
        <v>1.7589412442898578E-2</v>
      </c>
      <c r="C31" s="61">
        <v>-4.7912143695639342E-2</v>
      </c>
      <c r="D31" s="70"/>
      <c r="E31" s="66"/>
      <c r="F31" s="66"/>
    </row>
    <row r="32" spans="1:6" ht="14.25">
      <c r="A32" s="25" t="s">
        <v>32</v>
      </c>
      <c r="B32" s="26">
        <v>2.8082601368405458E-2</v>
      </c>
      <c r="C32" s="61">
        <v>0.1770893538319267</v>
      </c>
      <c r="D32" s="70"/>
      <c r="E32" s="66"/>
      <c r="F32" s="66"/>
    </row>
    <row r="33" spans="1:6" ht="14.25">
      <c r="A33" s="25" t="s">
        <v>33</v>
      </c>
      <c r="B33" s="26">
        <v>3.2407897468653912E-2</v>
      </c>
      <c r="C33" s="61">
        <v>0.18698322394090616</v>
      </c>
      <c r="D33" s="70"/>
      <c r="E33" s="66"/>
      <c r="F33" s="66"/>
    </row>
    <row r="34" spans="1:6" ht="14.25">
      <c r="A34" s="25" t="s">
        <v>34</v>
      </c>
      <c r="B34" s="26">
        <v>3.2989633053572165E-2</v>
      </c>
      <c r="C34" s="61">
        <v>0.33896886362249212</v>
      </c>
      <c r="D34" s="70"/>
      <c r="E34" s="66"/>
      <c r="F34" s="66"/>
    </row>
    <row r="35" spans="1:6" ht="15" thickBot="1">
      <c r="A35" s="71" t="s">
        <v>35</v>
      </c>
      <c r="B35" s="72">
        <v>3.8289806666655046E-2</v>
      </c>
      <c r="C35" s="73">
        <v>0.22465284680253772</v>
      </c>
      <c r="D35" s="70"/>
      <c r="E35" s="66"/>
      <c r="F35" s="66"/>
    </row>
    <row r="36" spans="1:6" ht="14.25">
      <c r="A36" s="65"/>
      <c r="B36" s="66"/>
      <c r="C36" s="66"/>
      <c r="D36" s="70"/>
      <c r="E36" s="66"/>
      <c r="F36" s="66"/>
    </row>
    <row r="37" spans="1:6" ht="14.25">
      <c r="A37" s="65"/>
      <c r="B37" s="66"/>
      <c r="C37" s="66"/>
      <c r="D37" s="70"/>
      <c r="E37" s="66"/>
      <c r="F37" s="66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6"/>
  <sheetViews>
    <sheetView zoomScale="85" workbookViewId="0">
      <selection activeCell="J38" sqref="J38"/>
    </sheetView>
  </sheetViews>
  <sheetFormatPr defaultRowHeight="14.25"/>
  <cols>
    <col min="1" max="1" width="4.7109375" style="29" customWidth="1"/>
    <col min="2" max="2" width="37" style="27" bestFit="1" customWidth="1"/>
    <col min="3" max="4" width="12.7109375" style="29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7" bestFit="1" customWidth="1"/>
    <col min="10" max="10" width="34.7109375" style="27" customWidth="1"/>
    <col min="11" max="11" width="35.85546875" style="27" customWidth="1"/>
    <col min="12" max="16384" width="9.140625" style="27"/>
  </cols>
  <sheetData>
    <row r="1" spans="1:11" ht="16.5" thickBot="1">
      <c r="A1" s="167" t="s">
        <v>135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1" ht="60.75" thickBot="1">
      <c r="A2" s="165" t="s">
        <v>37</v>
      </c>
      <c r="B2" s="214" t="s">
        <v>74</v>
      </c>
      <c r="C2" s="15" t="s">
        <v>116</v>
      </c>
      <c r="D2" s="42" t="s">
        <v>117</v>
      </c>
      <c r="E2" s="42" t="s">
        <v>39</v>
      </c>
      <c r="F2" s="42" t="s">
        <v>136</v>
      </c>
      <c r="G2" s="42" t="s">
        <v>137</v>
      </c>
      <c r="H2" s="42" t="s">
        <v>138</v>
      </c>
      <c r="I2" s="17" t="s">
        <v>43</v>
      </c>
      <c r="J2" s="18" t="s">
        <v>44</v>
      </c>
    </row>
    <row r="3" spans="1:11" ht="35.25" customHeight="1">
      <c r="A3" s="21">
        <v>1</v>
      </c>
      <c r="B3" s="197" t="s">
        <v>139</v>
      </c>
      <c r="C3" s="215" t="s">
        <v>121</v>
      </c>
      <c r="D3" s="216" t="s">
        <v>141</v>
      </c>
      <c r="E3" s="78">
        <v>8464805.2200000007</v>
      </c>
      <c r="F3" s="79">
        <v>175390</v>
      </c>
      <c r="G3" s="78">
        <v>48.262758538115065</v>
      </c>
      <c r="H3" s="49">
        <v>100</v>
      </c>
      <c r="I3" s="77" t="s">
        <v>47</v>
      </c>
      <c r="J3" s="80" t="s">
        <v>7</v>
      </c>
      <c r="K3" s="45"/>
    </row>
    <row r="4" spans="1:11" ht="28.5">
      <c r="A4" s="21">
        <v>2</v>
      </c>
      <c r="B4" s="197" t="s">
        <v>140</v>
      </c>
      <c r="C4" s="215" t="s">
        <v>121</v>
      </c>
      <c r="D4" s="216" t="s">
        <v>141</v>
      </c>
      <c r="E4" s="78">
        <v>971296.72010000004</v>
      </c>
      <c r="F4" s="79">
        <v>648</v>
      </c>
      <c r="G4" s="78">
        <v>1498.9146915123458</v>
      </c>
      <c r="H4" s="49">
        <v>5000</v>
      </c>
      <c r="I4" s="197" t="s">
        <v>125</v>
      </c>
      <c r="J4" s="80" t="s">
        <v>0</v>
      </c>
      <c r="K4" s="46"/>
    </row>
    <row r="5" spans="1:11" ht="15.75" customHeight="1" thickBot="1">
      <c r="A5" s="168" t="s">
        <v>69</v>
      </c>
      <c r="B5" s="169"/>
      <c r="C5" s="104" t="s">
        <v>4</v>
      </c>
      <c r="D5" s="104" t="s">
        <v>4</v>
      </c>
      <c r="E5" s="92">
        <f>SUM(E3:E4)</f>
        <v>9436101.9401000012</v>
      </c>
      <c r="F5" s="93">
        <f>SUM(F3:F4)</f>
        <v>176038</v>
      </c>
      <c r="G5" s="104" t="s">
        <v>4</v>
      </c>
      <c r="H5" s="104" t="s">
        <v>4</v>
      </c>
      <c r="I5" s="104" t="s">
        <v>4</v>
      </c>
      <c r="J5" s="104" t="s">
        <v>4</v>
      </c>
    </row>
    <row r="6" spans="1:11" ht="15" thickBot="1">
      <c r="A6" s="185"/>
      <c r="B6" s="185"/>
      <c r="C6" s="185"/>
      <c r="D6" s="185"/>
      <c r="E6" s="185"/>
      <c r="F6" s="185"/>
      <c r="G6" s="185"/>
      <c r="H6" s="185"/>
      <c r="I6" s="157"/>
      <c r="J6" s="157"/>
    </row>
  </sheetData>
  <mergeCells count="3">
    <mergeCell ref="A1:J1"/>
    <mergeCell ref="A5:B5"/>
    <mergeCell ref="A6:H6"/>
  </mergeCells>
  <phoneticPr fontId="11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12"/>
  <sheetViews>
    <sheetView zoomScale="85" workbookViewId="0">
      <selection activeCell="K45" sqref="K45"/>
    </sheetView>
  </sheetViews>
  <sheetFormatPr defaultRowHeight="14.25"/>
  <cols>
    <col min="1" max="1" width="4.42578125" style="29" customWidth="1"/>
    <col min="2" max="2" width="46.7109375" style="29" customWidth="1"/>
    <col min="3" max="4" width="14.7109375" style="28" customWidth="1"/>
    <col min="5" max="8" width="12.7109375" style="29" customWidth="1"/>
    <col min="9" max="9" width="16.140625" style="29" bestFit="1" customWidth="1"/>
    <col min="10" max="10" width="19.140625" style="29" customWidth="1"/>
    <col min="11" max="11" width="21.42578125" style="29" bestFit="1" customWidth="1"/>
    <col min="12" max="16384" width="9.140625" style="29"/>
  </cols>
  <sheetData>
    <row r="1" spans="1:11" s="47" customFormat="1" ht="16.5" thickBot="1">
      <c r="A1" s="183" t="s">
        <v>142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1" s="22" customFormat="1" ht="15.75" customHeight="1" thickBot="1">
      <c r="A2" s="174" t="s">
        <v>37</v>
      </c>
      <c r="B2" s="95"/>
      <c r="C2" s="96"/>
      <c r="D2" s="97"/>
      <c r="E2" s="176" t="s">
        <v>143</v>
      </c>
      <c r="F2" s="176"/>
      <c r="G2" s="176"/>
      <c r="H2" s="176"/>
      <c r="I2" s="176"/>
      <c r="J2" s="176"/>
      <c r="K2" s="176"/>
    </row>
    <row r="3" spans="1:11" s="22" customFormat="1" ht="64.5" thickBot="1">
      <c r="A3" s="175"/>
      <c r="B3" s="199" t="s">
        <v>74</v>
      </c>
      <c r="C3" s="200" t="s">
        <v>75</v>
      </c>
      <c r="D3" s="200" t="s">
        <v>76</v>
      </c>
      <c r="E3" s="17" t="s">
        <v>77</v>
      </c>
      <c r="F3" s="17" t="s">
        <v>78</v>
      </c>
      <c r="G3" s="17" t="s">
        <v>79</v>
      </c>
      <c r="H3" s="17" t="s">
        <v>80</v>
      </c>
      <c r="I3" s="17" t="s">
        <v>81</v>
      </c>
      <c r="J3" s="18" t="s">
        <v>82</v>
      </c>
      <c r="K3" s="201" t="s">
        <v>83</v>
      </c>
    </row>
    <row r="4" spans="1:11" s="22" customFormat="1" collapsed="1">
      <c r="A4" s="21">
        <v>1</v>
      </c>
      <c r="B4" s="197" t="s">
        <v>140</v>
      </c>
      <c r="C4" s="98">
        <v>38945</v>
      </c>
      <c r="D4" s="98">
        <v>39016</v>
      </c>
      <c r="E4" s="94">
        <v>-5.0505896073260725E-4</v>
      </c>
      <c r="F4" s="94">
        <v>2.2028927775552321E-2</v>
      </c>
      <c r="G4" s="94">
        <v>4.5676698169665464E-3</v>
      </c>
      <c r="H4" s="94">
        <v>-5.9464827676199872E-2</v>
      </c>
      <c r="I4" s="94">
        <v>-6.0655687271297332E-2</v>
      </c>
      <c r="J4" s="99">
        <v>-0.70021706169753939</v>
      </c>
      <c r="K4" s="112">
        <v>-0.10281308319848415</v>
      </c>
    </row>
    <row r="5" spans="1:11" s="22" customFormat="1" collapsed="1">
      <c r="A5" s="21">
        <v>2</v>
      </c>
      <c r="B5" s="138" t="s">
        <v>139</v>
      </c>
      <c r="C5" s="98">
        <v>40555</v>
      </c>
      <c r="D5" s="98">
        <v>40626</v>
      </c>
      <c r="E5" s="94">
        <v>1.6500117170579198E-3</v>
      </c>
      <c r="F5" s="94">
        <v>9.1112782851002549E-2</v>
      </c>
      <c r="G5" s="94">
        <v>0.30437847461305667</v>
      </c>
      <c r="H5" s="94">
        <v>0.75479810239403355</v>
      </c>
      <c r="I5" s="94">
        <v>0.77073255710223321</v>
      </c>
      <c r="J5" s="99">
        <v>-0.51737241461886763</v>
      </c>
      <c r="K5" s="113">
        <v>-0.10312977200586004</v>
      </c>
    </row>
    <row r="6" spans="1:11" s="22" customFormat="1" ht="15.75" collapsed="1" thickBot="1">
      <c r="A6" s="158"/>
      <c r="B6" s="159" t="s">
        <v>87</v>
      </c>
      <c r="C6" s="160" t="s">
        <v>4</v>
      </c>
      <c r="D6" s="160" t="s">
        <v>4</v>
      </c>
      <c r="E6" s="161">
        <f>AVERAGE(E4:E5)</f>
        <v>5.7247637816265629E-4</v>
      </c>
      <c r="F6" s="161">
        <f>AVERAGE(F4:F5)</f>
        <v>5.6570855313277435E-2</v>
      </c>
      <c r="G6" s="161">
        <f>AVERAGE(G4:G5)</f>
        <v>0.15447307221501161</v>
      </c>
      <c r="H6" s="161">
        <f>AVERAGE(H4:H5)</f>
        <v>0.34766663735891684</v>
      </c>
      <c r="I6" s="161">
        <f>AVERAGE(I4:I5)</f>
        <v>0.35503843491546794</v>
      </c>
      <c r="J6" s="160" t="s">
        <v>4</v>
      </c>
      <c r="K6" s="160" t="s">
        <v>4</v>
      </c>
    </row>
    <row r="7" spans="1:11" s="22" customFormat="1" hidden="1">
      <c r="A7" s="188" t="s">
        <v>9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</row>
    <row r="8" spans="1:11" s="22" customFormat="1" ht="15" hidden="1" thickBot="1">
      <c r="A8" s="187" t="s">
        <v>10</v>
      </c>
      <c r="B8" s="187"/>
      <c r="C8" s="187"/>
      <c r="D8" s="187"/>
      <c r="E8" s="187"/>
      <c r="F8" s="187"/>
      <c r="G8" s="187"/>
      <c r="H8" s="187"/>
      <c r="I8" s="187"/>
      <c r="J8" s="187"/>
      <c r="K8" s="187"/>
    </row>
    <row r="9" spans="1:11" s="22" customFormat="1" ht="15.75" hidden="1" customHeight="1">
      <c r="C9" s="60"/>
      <c r="D9" s="60"/>
    </row>
    <row r="10" spans="1:11" ht="15" thickBot="1">
      <c r="A10" s="186"/>
      <c r="B10" s="186"/>
      <c r="C10" s="186"/>
      <c r="D10" s="186"/>
      <c r="E10" s="186"/>
      <c r="F10" s="186"/>
      <c r="G10" s="186"/>
      <c r="H10" s="186"/>
      <c r="I10" s="162"/>
      <c r="J10" s="162"/>
      <c r="K10" s="162"/>
    </row>
    <row r="11" spans="1:11">
      <c r="B11" s="27"/>
      <c r="C11" s="100"/>
      <c r="E11" s="100"/>
    </row>
    <row r="12" spans="1:11">
      <c r="E12" s="100"/>
      <c r="F12" s="100"/>
    </row>
  </sheetData>
  <mergeCells count="6">
    <mergeCell ref="A10:H10"/>
    <mergeCell ref="A8:K8"/>
    <mergeCell ref="A1:J1"/>
    <mergeCell ref="A2:A3"/>
    <mergeCell ref="E2:K2"/>
    <mergeCell ref="A7:K7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H119"/>
  <sheetViews>
    <sheetView zoomScale="85" workbookViewId="0">
      <selection activeCell="J41" sqref="J41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48" customWidth="1"/>
    <col min="5" max="7" width="24.7109375" style="20" customWidth="1"/>
    <col min="8" max="16384" width="9.140625" style="20"/>
  </cols>
  <sheetData>
    <row r="1" spans="1:8" s="27" customFormat="1" ht="16.5" thickBot="1">
      <c r="A1" s="179" t="s">
        <v>144</v>
      </c>
      <c r="B1" s="179"/>
      <c r="C1" s="179"/>
      <c r="D1" s="179"/>
      <c r="E1" s="179"/>
      <c r="F1" s="179"/>
      <c r="G1" s="179"/>
    </row>
    <row r="2" spans="1:8" s="27" customFormat="1" ht="15.75" customHeight="1" thickBot="1">
      <c r="A2" s="189" t="s">
        <v>37</v>
      </c>
      <c r="B2" s="84"/>
      <c r="C2" s="180" t="s">
        <v>92</v>
      </c>
      <c r="D2" s="181"/>
      <c r="E2" s="217" t="s">
        <v>145</v>
      </c>
      <c r="F2" s="217"/>
      <c r="G2" s="85"/>
    </row>
    <row r="3" spans="1:8" s="27" customFormat="1" ht="45.75" thickBot="1">
      <c r="A3" s="175"/>
      <c r="B3" s="218" t="s">
        <v>74</v>
      </c>
      <c r="C3" s="33" t="s">
        <v>94</v>
      </c>
      <c r="D3" s="33" t="s">
        <v>95</v>
      </c>
      <c r="E3" s="33" t="s">
        <v>96</v>
      </c>
      <c r="F3" s="33" t="s">
        <v>95</v>
      </c>
      <c r="G3" s="18" t="s">
        <v>146</v>
      </c>
    </row>
    <row r="4" spans="1:8" s="27" customFormat="1">
      <c r="A4" s="21">
        <v>1</v>
      </c>
      <c r="B4" s="138" t="s">
        <v>139</v>
      </c>
      <c r="C4" s="36">
        <v>13.944020000001416</v>
      </c>
      <c r="D4" s="94">
        <v>1.6500117171491843E-3</v>
      </c>
      <c r="E4" s="37">
        <v>0</v>
      </c>
      <c r="F4" s="94">
        <v>0</v>
      </c>
      <c r="G4" s="38">
        <v>0</v>
      </c>
    </row>
    <row r="5" spans="1:8" s="27" customFormat="1">
      <c r="A5" s="21">
        <v>2</v>
      </c>
      <c r="B5" s="197" t="s">
        <v>140</v>
      </c>
      <c r="C5" s="36">
        <v>-0.49080999999993946</v>
      </c>
      <c r="D5" s="94">
        <v>-5.0505896072718039E-4</v>
      </c>
      <c r="E5" s="37">
        <v>0</v>
      </c>
      <c r="F5" s="94">
        <v>0</v>
      </c>
      <c r="G5" s="38">
        <v>0</v>
      </c>
    </row>
    <row r="6" spans="1:8" s="27" customFormat="1" ht="15.75" thickBot="1">
      <c r="A6" s="107"/>
      <c r="B6" s="86" t="s">
        <v>69</v>
      </c>
      <c r="C6" s="87">
        <v>13.453210000001476</v>
      </c>
      <c r="D6" s="91">
        <v>1.4277524701760481E-3</v>
      </c>
      <c r="E6" s="88">
        <v>0</v>
      </c>
      <c r="F6" s="91">
        <v>0</v>
      </c>
      <c r="G6" s="108">
        <v>0</v>
      </c>
    </row>
    <row r="7" spans="1:8" s="27" customFormat="1" ht="15" customHeight="1" thickBot="1">
      <c r="A7" s="170"/>
      <c r="B7" s="170"/>
      <c r="C7" s="170"/>
      <c r="D7" s="170"/>
      <c r="E7" s="170"/>
      <c r="F7" s="170"/>
      <c r="G7" s="170"/>
      <c r="H7" s="7"/>
    </row>
    <row r="8" spans="1:8" s="27" customFormat="1">
      <c r="D8" s="6"/>
    </row>
    <row r="9" spans="1:8" s="27" customFormat="1">
      <c r="D9" s="6"/>
    </row>
    <row r="10" spans="1:8" s="27" customFormat="1">
      <c r="D10" s="6"/>
    </row>
    <row r="11" spans="1:8" s="27" customFormat="1">
      <c r="D11" s="6"/>
    </row>
    <row r="12" spans="1:8" s="27" customFormat="1">
      <c r="D12" s="6"/>
    </row>
    <row r="13" spans="1:8" s="27" customFormat="1">
      <c r="D13" s="6"/>
    </row>
    <row r="14" spans="1:8" s="27" customFormat="1">
      <c r="D14" s="6"/>
    </row>
    <row r="15" spans="1:8" s="27" customFormat="1">
      <c r="D15" s="6"/>
    </row>
    <row r="16" spans="1:8" s="27" customFormat="1">
      <c r="D16" s="6"/>
    </row>
    <row r="17" spans="2:5" s="27" customFormat="1">
      <c r="D17" s="6"/>
    </row>
    <row r="18" spans="2:5" s="27" customFormat="1">
      <c r="D18" s="6"/>
    </row>
    <row r="19" spans="2:5" s="27" customFormat="1">
      <c r="D19" s="6"/>
    </row>
    <row r="20" spans="2:5" s="27" customFormat="1">
      <c r="D20" s="6"/>
    </row>
    <row r="21" spans="2:5" s="27" customFormat="1">
      <c r="D21" s="6"/>
    </row>
    <row r="22" spans="2:5" s="27" customFormat="1">
      <c r="D22" s="6"/>
    </row>
    <row r="23" spans="2:5" s="27" customFormat="1">
      <c r="D23" s="6"/>
    </row>
    <row r="24" spans="2:5" s="27" customFormat="1">
      <c r="D24" s="6"/>
    </row>
    <row r="25" spans="2:5" s="27" customFormat="1">
      <c r="D25" s="6"/>
    </row>
    <row r="26" spans="2:5" s="27" customFormat="1">
      <c r="D26" s="6"/>
    </row>
    <row r="27" spans="2:5" s="27" customFormat="1">
      <c r="D27" s="6"/>
    </row>
    <row r="28" spans="2:5" s="27" customFormat="1">
      <c r="D28" s="6"/>
    </row>
    <row r="29" spans="2:5" s="27" customFormat="1" ht="15" thickBot="1">
      <c r="B29" s="75"/>
      <c r="C29" s="75"/>
      <c r="D29" s="76"/>
      <c r="E29" s="75"/>
    </row>
    <row r="30" spans="2:5" s="27" customFormat="1"/>
    <row r="31" spans="2:5" s="27" customFormat="1"/>
    <row r="32" spans="2:5" s="27" customFormat="1"/>
    <row r="33" spans="2:6" s="27" customFormat="1"/>
    <row r="34" spans="2:6" s="27" customFormat="1" ht="15" thickBot="1"/>
    <row r="35" spans="2:6" s="27" customFormat="1" ht="30.75" thickBot="1">
      <c r="B35" s="205" t="s">
        <v>74</v>
      </c>
      <c r="C35" s="205" t="s">
        <v>104</v>
      </c>
      <c r="D35" s="205" t="s">
        <v>105</v>
      </c>
      <c r="E35" s="219" t="s">
        <v>106</v>
      </c>
    </row>
    <row r="36" spans="2:6" s="27" customFormat="1">
      <c r="B36" s="120" t="str">
        <f t="shared" ref="B36:D37" si="0">B4</f>
        <v>Іndeks Ukrainskoi Birzhi</v>
      </c>
      <c r="C36" s="121">
        <f t="shared" si="0"/>
        <v>13.944020000001416</v>
      </c>
      <c r="D36" s="146">
        <f t="shared" si="0"/>
        <v>1.6500117171491843E-3</v>
      </c>
      <c r="E36" s="122">
        <f>G4</f>
        <v>0</v>
      </c>
    </row>
    <row r="37" spans="2:6">
      <c r="B37" s="35" t="str">
        <f t="shared" si="0"/>
        <v>ТАSК Universal</v>
      </c>
      <c r="C37" s="36">
        <f t="shared" si="0"/>
        <v>-0.49080999999993946</v>
      </c>
      <c r="D37" s="147">
        <f t="shared" si="0"/>
        <v>-5.0505896072718039E-4</v>
      </c>
      <c r="E37" s="38">
        <f>G5</f>
        <v>0</v>
      </c>
      <c r="F37" s="19"/>
    </row>
    <row r="38" spans="2:6">
      <c r="B38" s="35"/>
      <c r="C38" s="36"/>
      <c r="D38" s="147"/>
      <c r="E38" s="38"/>
      <c r="F38" s="19"/>
    </row>
    <row r="39" spans="2:6">
      <c r="B39" s="148"/>
      <c r="C39" s="149"/>
      <c r="D39" s="150"/>
      <c r="E39" s="151"/>
      <c r="F39" s="19"/>
    </row>
    <row r="40" spans="2:6">
      <c r="B40" s="27"/>
      <c r="C40" s="152"/>
      <c r="D40" s="6"/>
      <c r="F40" s="19"/>
    </row>
    <row r="41" spans="2:6">
      <c r="B41" s="27"/>
      <c r="C41" s="27"/>
      <c r="D41" s="6"/>
      <c r="F41" s="19"/>
    </row>
    <row r="42" spans="2:6">
      <c r="B42" s="27"/>
      <c r="C42" s="27"/>
      <c r="D42" s="6"/>
      <c r="F42" s="19"/>
    </row>
    <row r="43" spans="2:6">
      <c r="B43" s="27"/>
      <c r="C43" s="27"/>
      <c r="D43" s="6"/>
      <c r="F43" s="19"/>
    </row>
    <row r="44" spans="2:6">
      <c r="B44" s="27"/>
      <c r="C44" s="27"/>
      <c r="D44" s="6"/>
      <c r="F44" s="19"/>
    </row>
    <row r="45" spans="2:6">
      <c r="B45" s="27"/>
      <c r="C45" s="27"/>
      <c r="D45" s="6"/>
      <c r="F45" s="19"/>
    </row>
    <row r="46" spans="2:6">
      <c r="B46" s="27"/>
      <c r="C46" s="27"/>
      <c r="D46" s="6"/>
      <c r="F46" s="19"/>
    </row>
    <row r="47" spans="2:6">
      <c r="B47" s="27"/>
      <c r="C47" s="27"/>
      <c r="D47" s="6"/>
    </row>
    <row r="48" spans="2:6">
      <c r="B48" s="27"/>
      <c r="C48" s="27"/>
      <c r="D48" s="6"/>
    </row>
    <row r="49" spans="2:4">
      <c r="B49" s="27"/>
      <c r="C49" s="27"/>
      <c r="D49" s="6"/>
    </row>
    <row r="50" spans="2:4">
      <c r="B50" s="27"/>
      <c r="C50" s="27"/>
      <c r="D50" s="6"/>
    </row>
    <row r="51" spans="2:4">
      <c r="B51" s="27"/>
      <c r="C51" s="27"/>
      <c r="D51" s="6"/>
    </row>
    <row r="52" spans="2:4">
      <c r="B52" s="27"/>
      <c r="C52" s="27"/>
      <c r="D52" s="6"/>
    </row>
    <row r="53" spans="2:4">
      <c r="B53" s="27"/>
      <c r="C53" s="27"/>
      <c r="D53" s="6"/>
    </row>
    <row r="54" spans="2:4">
      <c r="B54" s="27"/>
      <c r="C54" s="27"/>
      <c r="D54" s="6"/>
    </row>
    <row r="55" spans="2:4">
      <c r="B55" s="27"/>
      <c r="C55" s="27"/>
      <c r="D55" s="6"/>
    </row>
    <row r="56" spans="2:4">
      <c r="B56" s="27"/>
      <c r="C56" s="27"/>
      <c r="D56" s="6"/>
    </row>
    <row r="57" spans="2:4">
      <c r="B57" s="27"/>
      <c r="C57" s="27"/>
      <c r="D57" s="6"/>
    </row>
    <row r="58" spans="2:4">
      <c r="B58" s="27"/>
      <c r="C58" s="27"/>
      <c r="D58" s="6"/>
    </row>
    <row r="59" spans="2:4">
      <c r="B59" s="27"/>
      <c r="C59" s="27"/>
      <c r="D59" s="6"/>
    </row>
    <row r="60" spans="2:4">
      <c r="B60" s="27"/>
      <c r="C60" s="27"/>
      <c r="D60" s="6"/>
    </row>
    <row r="61" spans="2:4">
      <c r="B61" s="27"/>
      <c r="C61" s="27"/>
      <c r="D61" s="6"/>
    </row>
    <row r="62" spans="2:4">
      <c r="B62" s="27"/>
      <c r="C62" s="27"/>
      <c r="D62" s="6"/>
    </row>
    <row r="63" spans="2:4">
      <c r="B63" s="27"/>
      <c r="C63" s="27"/>
      <c r="D63" s="6"/>
    </row>
    <row r="64" spans="2:4">
      <c r="B64" s="27"/>
      <c r="C64" s="27"/>
      <c r="D64" s="6"/>
    </row>
    <row r="65" spans="2:4">
      <c r="B65" s="27"/>
      <c r="C65" s="27"/>
      <c r="D65" s="6"/>
    </row>
    <row r="66" spans="2:4">
      <c r="B66" s="27"/>
      <c r="C66" s="27"/>
      <c r="D66" s="6"/>
    </row>
    <row r="67" spans="2:4">
      <c r="B67" s="27"/>
      <c r="C67" s="27"/>
      <c r="D67" s="6"/>
    </row>
    <row r="68" spans="2:4">
      <c r="B68" s="27"/>
      <c r="C68" s="27"/>
      <c r="D68" s="6"/>
    </row>
    <row r="69" spans="2:4">
      <c r="B69" s="27"/>
      <c r="C69" s="27"/>
      <c r="D69" s="6"/>
    </row>
    <row r="70" spans="2:4">
      <c r="B70" s="27"/>
      <c r="C70" s="27"/>
      <c r="D70" s="6"/>
    </row>
    <row r="71" spans="2:4">
      <c r="B71" s="27"/>
      <c r="C71" s="27"/>
      <c r="D71" s="6"/>
    </row>
    <row r="72" spans="2:4">
      <c r="B72" s="27"/>
      <c r="C72" s="27"/>
      <c r="D72" s="6"/>
    </row>
    <row r="73" spans="2:4">
      <c r="B73" s="27"/>
      <c r="C73" s="27"/>
      <c r="D73" s="6"/>
    </row>
    <row r="74" spans="2:4">
      <c r="B74" s="27"/>
      <c r="C74" s="27"/>
      <c r="D74" s="6"/>
    </row>
    <row r="75" spans="2:4">
      <c r="B75" s="27"/>
      <c r="C75" s="27"/>
      <c r="D75" s="6"/>
    </row>
    <row r="76" spans="2:4">
      <c r="B76" s="27"/>
      <c r="C76" s="27"/>
      <c r="D76" s="6"/>
    </row>
    <row r="77" spans="2:4">
      <c r="B77" s="27"/>
      <c r="C77" s="27"/>
      <c r="D77" s="6"/>
    </row>
    <row r="78" spans="2:4">
      <c r="B78" s="27"/>
      <c r="C78" s="27"/>
      <c r="D78" s="6"/>
    </row>
    <row r="79" spans="2:4">
      <c r="B79" s="27"/>
      <c r="C79" s="27"/>
      <c r="D79" s="6"/>
    </row>
    <row r="80" spans="2:4">
      <c r="B80" s="27"/>
      <c r="C80" s="27"/>
      <c r="D80" s="6"/>
    </row>
    <row r="81" spans="2:4">
      <c r="B81" s="27"/>
      <c r="C81" s="27"/>
      <c r="D81" s="6"/>
    </row>
    <row r="82" spans="2:4">
      <c r="B82" s="27"/>
      <c r="C82" s="27"/>
      <c r="D82" s="6"/>
    </row>
    <row r="83" spans="2:4">
      <c r="B83" s="27"/>
      <c r="C83" s="27"/>
      <c r="D83" s="6"/>
    </row>
    <row r="84" spans="2:4">
      <c r="B84" s="27"/>
      <c r="C84" s="27"/>
      <c r="D84" s="6"/>
    </row>
    <row r="85" spans="2:4">
      <c r="B85" s="27"/>
      <c r="C85" s="27"/>
      <c r="D85" s="6"/>
    </row>
    <row r="86" spans="2:4">
      <c r="B86" s="27"/>
      <c r="C86" s="27"/>
      <c r="D86" s="6"/>
    </row>
    <row r="87" spans="2:4">
      <c r="B87" s="27"/>
      <c r="C87" s="27"/>
      <c r="D87" s="6"/>
    </row>
    <row r="88" spans="2:4">
      <c r="B88" s="27"/>
      <c r="C88" s="27"/>
      <c r="D88" s="6"/>
    </row>
    <row r="89" spans="2:4">
      <c r="B89" s="27"/>
      <c r="C89" s="27"/>
      <c r="D89" s="6"/>
    </row>
    <row r="90" spans="2:4">
      <c r="B90" s="27"/>
      <c r="C90" s="27"/>
      <c r="D90" s="6"/>
    </row>
    <row r="91" spans="2:4">
      <c r="B91" s="27"/>
      <c r="C91" s="27"/>
      <c r="D91" s="6"/>
    </row>
    <row r="92" spans="2:4">
      <c r="B92" s="27"/>
      <c r="C92" s="27"/>
      <c r="D92" s="6"/>
    </row>
    <row r="93" spans="2:4">
      <c r="B93" s="27"/>
      <c r="C93" s="27"/>
      <c r="D93" s="6"/>
    </row>
    <row r="94" spans="2:4">
      <c r="B94" s="27"/>
      <c r="C94" s="27"/>
      <c r="D94" s="6"/>
    </row>
    <row r="95" spans="2:4">
      <c r="B95" s="27"/>
      <c r="C95" s="27"/>
      <c r="D95" s="6"/>
    </row>
    <row r="96" spans="2:4">
      <c r="B96" s="27"/>
      <c r="C96" s="27"/>
      <c r="D96" s="6"/>
    </row>
    <row r="97" spans="2:4">
      <c r="B97" s="27"/>
      <c r="C97" s="27"/>
      <c r="D97" s="6"/>
    </row>
    <row r="98" spans="2:4">
      <c r="B98" s="27"/>
      <c r="C98" s="27"/>
      <c r="D98" s="6"/>
    </row>
    <row r="99" spans="2:4">
      <c r="B99" s="27"/>
      <c r="C99" s="27"/>
      <c r="D99" s="6"/>
    </row>
    <row r="100" spans="2:4">
      <c r="B100" s="27"/>
      <c r="C100" s="27"/>
      <c r="D100" s="6"/>
    </row>
    <row r="101" spans="2:4">
      <c r="B101" s="27"/>
      <c r="C101" s="27"/>
      <c r="D101" s="6"/>
    </row>
    <row r="102" spans="2:4">
      <c r="B102" s="27"/>
      <c r="C102" s="27"/>
      <c r="D102" s="6"/>
    </row>
    <row r="103" spans="2:4">
      <c r="B103" s="27"/>
      <c r="C103" s="27"/>
      <c r="D103" s="6"/>
    </row>
    <row r="104" spans="2:4">
      <c r="B104" s="27"/>
      <c r="C104" s="27"/>
      <c r="D104" s="6"/>
    </row>
    <row r="105" spans="2:4">
      <c r="B105" s="27"/>
      <c r="C105" s="27"/>
      <c r="D105" s="6"/>
    </row>
    <row r="106" spans="2:4">
      <c r="B106" s="27"/>
      <c r="C106" s="27"/>
      <c r="D106" s="6"/>
    </row>
    <row r="107" spans="2:4">
      <c r="B107" s="27"/>
      <c r="C107" s="27"/>
      <c r="D107" s="6"/>
    </row>
    <row r="108" spans="2:4">
      <c r="B108" s="27"/>
      <c r="C108" s="27"/>
      <c r="D108" s="6"/>
    </row>
    <row r="109" spans="2:4">
      <c r="B109" s="27"/>
      <c r="C109" s="27"/>
      <c r="D109" s="6"/>
    </row>
    <row r="110" spans="2:4">
      <c r="B110" s="27"/>
      <c r="C110" s="27"/>
      <c r="D110" s="6"/>
    </row>
    <row r="111" spans="2:4">
      <c r="B111" s="27"/>
      <c r="C111" s="27"/>
      <c r="D111" s="6"/>
    </row>
    <row r="112" spans="2:4">
      <c r="B112" s="27"/>
      <c r="C112" s="27"/>
      <c r="D112" s="6"/>
    </row>
    <row r="113" spans="2:4">
      <c r="B113" s="27"/>
      <c r="C113" s="27"/>
      <c r="D113" s="6"/>
    </row>
    <row r="114" spans="2:4">
      <c r="B114" s="27"/>
      <c r="C114" s="27"/>
      <c r="D114" s="6"/>
    </row>
    <row r="115" spans="2:4">
      <c r="B115" s="27"/>
      <c r="C115" s="27"/>
      <c r="D115" s="6"/>
    </row>
    <row r="116" spans="2:4">
      <c r="B116" s="27"/>
      <c r="C116" s="27"/>
      <c r="D116" s="6"/>
    </row>
    <row r="117" spans="2:4">
      <c r="B117" s="27"/>
      <c r="C117" s="27"/>
      <c r="D117" s="6"/>
    </row>
    <row r="118" spans="2:4">
      <c r="B118" s="27"/>
      <c r="C118" s="27"/>
      <c r="D118" s="6"/>
    </row>
    <row r="119" spans="2:4">
      <c r="B119" s="27"/>
      <c r="C119" s="27"/>
      <c r="D119" s="6"/>
    </row>
  </sheetData>
  <mergeCells count="5">
    <mergeCell ref="A1:G1"/>
    <mergeCell ref="A7:G7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4"/>
  <sheetViews>
    <sheetView tabSelected="1" zoomScale="85" workbookViewId="0">
      <selection activeCell="S52" sqref="S52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2" t="s">
        <v>74</v>
      </c>
      <c r="B1" s="63" t="s">
        <v>107</v>
      </c>
      <c r="C1" s="10"/>
      <c r="D1" s="10"/>
    </row>
    <row r="2" spans="1:4" ht="14.25">
      <c r="A2" s="197" t="s">
        <v>140</v>
      </c>
      <c r="B2" s="130">
        <v>-5.0505896073260725E-4</v>
      </c>
      <c r="C2" s="10"/>
      <c r="D2" s="10"/>
    </row>
    <row r="3" spans="1:4" ht="14.25">
      <c r="A3" s="138" t="s">
        <v>139</v>
      </c>
      <c r="B3" s="131">
        <v>1.6500117170579198E-3</v>
      </c>
      <c r="C3" s="10"/>
      <c r="D3" s="10"/>
    </row>
    <row r="4" spans="1:4" ht="14.25">
      <c r="A4" s="193" t="s">
        <v>110</v>
      </c>
      <c r="B4" s="131">
        <v>5.7247637816265629E-4</v>
      </c>
      <c r="C4" s="10"/>
      <c r="D4" s="10"/>
    </row>
    <row r="5" spans="1:4" ht="14.25">
      <c r="A5" s="138" t="s">
        <v>15</v>
      </c>
      <c r="B5" s="131">
        <v>7.3852811816450536E-3</v>
      </c>
      <c r="C5" s="10"/>
      <c r="D5" s="10"/>
    </row>
    <row r="6" spans="1:4" ht="14.25">
      <c r="A6" s="138" t="s">
        <v>14</v>
      </c>
      <c r="B6" s="131">
        <v>9.7232362115882154E-3</v>
      </c>
      <c r="C6" s="10"/>
      <c r="D6" s="10"/>
    </row>
    <row r="7" spans="1:4" ht="14.25">
      <c r="A7" s="138" t="s">
        <v>111</v>
      </c>
      <c r="B7" s="131">
        <v>2.7628183981766252E-2</v>
      </c>
      <c r="C7" s="10"/>
      <c r="D7" s="10"/>
    </row>
    <row r="8" spans="1:4" ht="14.25">
      <c r="A8" s="138" t="s">
        <v>112</v>
      </c>
      <c r="B8" s="131">
        <v>8.5334202631504041E-3</v>
      </c>
      <c r="C8" s="10"/>
      <c r="D8" s="10"/>
    </row>
    <row r="9" spans="1:4" ht="14.25">
      <c r="A9" s="138" t="s">
        <v>113</v>
      </c>
      <c r="B9" s="131">
        <v>1.2328767123287671E-2</v>
      </c>
      <c r="C9" s="10"/>
      <c r="D9" s="10"/>
    </row>
    <row r="10" spans="1:4" ht="15" thickBot="1">
      <c r="A10" s="212" t="s">
        <v>114</v>
      </c>
      <c r="B10" s="132">
        <v>1.8189982428005402E-2</v>
      </c>
      <c r="C10" s="10"/>
      <c r="D10" s="10"/>
    </row>
    <row r="11" spans="1:4">
      <c r="C11" s="10"/>
      <c r="D11" s="10"/>
    </row>
    <row r="12" spans="1:4">
      <c r="A12" s="10"/>
      <c r="B12" s="10"/>
      <c r="C12" s="10"/>
      <c r="D12" s="10"/>
    </row>
    <row r="13" spans="1:4">
      <c r="B13" s="10"/>
      <c r="C13" s="10"/>
      <c r="D13" s="10"/>
    </row>
    <row r="14" spans="1:4">
      <c r="C14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32"/>
  <sheetViews>
    <sheetView topLeftCell="A16" zoomScale="80" zoomScaleNormal="40" workbookViewId="0">
      <selection activeCell="B23" sqref="B23"/>
    </sheetView>
  </sheetViews>
  <sheetFormatPr defaultRowHeight="14.25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67" t="s">
        <v>36</v>
      </c>
      <c r="B1" s="167"/>
      <c r="C1" s="167"/>
      <c r="D1" s="167"/>
      <c r="E1" s="167"/>
      <c r="F1" s="167"/>
      <c r="G1" s="167"/>
      <c r="H1" s="167"/>
      <c r="I1" s="13"/>
    </row>
    <row r="2" spans="1:9" ht="45.75" thickBot="1">
      <c r="A2" s="15" t="s">
        <v>37</v>
      </c>
      <c r="B2" s="16" t="s">
        <v>38</v>
      </c>
      <c r="C2" s="17" t="s">
        <v>39</v>
      </c>
      <c r="D2" s="17" t="s">
        <v>40</v>
      </c>
      <c r="E2" s="17" t="s">
        <v>41</v>
      </c>
      <c r="F2" s="17" t="s">
        <v>42</v>
      </c>
      <c r="G2" s="17" t="s">
        <v>43</v>
      </c>
      <c r="H2" s="18" t="s">
        <v>44</v>
      </c>
      <c r="I2" s="19"/>
    </row>
    <row r="3" spans="1:9">
      <c r="A3" s="21">
        <v>1</v>
      </c>
      <c r="B3" s="77" t="s">
        <v>45</v>
      </c>
      <c r="C3" s="78">
        <v>26904738.75</v>
      </c>
      <c r="D3" s="79">
        <v>49210</v>
      </c>
      <c r="E3" s="78">
        <v>546.73315891079051</v>
      </c>
      <c r="F3" s="79">
        <v>100</v>
      </c>
      <c r="G3" s="195" t="s">
        <v>47</v>
      </c>
      <c r="H3" s="80" t="s">
        <v>7</v>
      </c>
      <c r="I3" s="19"/>
    </row>
    <row r="4" spans="1:9">
      <c r="A4" s="21">
        <v>2</v>
      </c>
      <c r="B4" s="77" t="s">
        <v>46</v>
      </c>
      <c r="C4" s="78">
        <v>7776458.2000000002</v>
      </c>
      <c r="D4" s="79">
        <v>6709188</v>
      </c>
      <c r="E4" s="78">
        <v>1.159075912017967</v>
      </c>
      <c r="F4" s="79">
        <v>1</v>
      </c>
      <c r="G4" s="77" t="s">
        <v>48</v>
      </c>
      <c r="H4" s="80" t="s">
        <v>3</v>
      </c>
      <c r="I4" s="19"/>
    </row>
    <row r="5" spans="1:9" ht="14.25" customHeight="1">
      <c r="A5" s="21">
        <v>3</v>
      </c>
      <c r="B5" s="77" t="s">
        <v>49</v>
      </c>
      <c r="C5" s="78">
        <v>6000711.1100000003</v>
      </c>
      <c r="D5" s="79">
        <v>3629</v>
      </c>
      <c r="E5" s="78">
        <v>1653.5439818131717</v>
      </c>
      <c r="F5" s="79">
        <v>1000</v>
      </c>
      <c r="G5" s="77" t="s">
        <v>50</v>
      </c>
      <c r="H5" s="80" t="s">
        <v>8</v>
      </c>
      <c r="I5" s="19"/>
    </row>
    <row r="6" spans="1:9">
      <c r="A6" s="21">
        <v>4</v>
      </c>
      <c r="B6" s="77" t="s">
        <v>51</v>
      </c>
      <c r="C6" s="78">
        <v>4827422.03</v>
      </c>
      <c r="D6" s="79">
        <v>4573</v>
      </c>
      <c r="E6" s="78">
        <v>1055.635694292587</v>
      </c>
      <c r="F6" s="79">
        <v>1000</v>
      </c>
      <c r="G6" s="195" t="s">
        <v>47</v>
      </c>
      <c r="H6" s="80" t="s">
        <v>7</v>
      </c>
      <c r="I6" s="19"/>
    </row>
    <row r="7" spans="1:9" ht="14.25" customHeight="1">
      <c r="A7" s="21">
        <v>5</v>
      </c>
      <c r="B7" s="77" t="s">
        <v>52</v>
      </c>
      <c r="C7" s="78">
        <v>4257699.8</v>
      </c>
      <c r="D7" s="79">
        <v>1482</v>
      </c>
      <c r="E7" s="78">
        <v>2872.9418353576248</v>
      </c>
      <c r="F7" s="79">
        <v>1000</v>
      </c>
      <c r="G7" s="196" t="s">
        <v>53</v>
      </c>
      <c r="H7" s="80" t="s">
        <v>1</v>
      </c>
      <c r="I7" s="19"/>
    </row>
    <row r="8" spans="1:9">
      <c r="A8" s="21">
        <v>6</v>
      </c>
      <c r="B8" s="197" t="s">
        <v>54</v>
      </c>
      <c r="C8" s="78">
        <v>3848461.93</v>
      </c>
      <c r="D8" s="79">
        <v>1256</v>
      </c>
      <c r="E8" s="78">
        <v>3064.0620461783442</v>
      </c>
      <c r="F8" s="79">
        <v>1000</v>
      </c>
      <c r="G8" s="198" t="s">
        <v>55</v>
      </c>
      <c r="H8" s="80" t="s">
        <v>5</v>
      </c>
      <c r="I8" s="19"/>
    </row>
    <row r="9" spans="1:9">
      <c r="A9" s="21">
        <v>7</v>
      </c>
      <c r="B9" s="77" t="s">
        <v>56</v>
      </c>
      <c r="C9" s="78">
        <v>3540265.39</v>
      </c>
      <c r="D9" s="79">
        <v>1199</v>
      </c>
      <c r="E9" s="78">
        <v>2952.6817264386991</v>
      </c>
      <c r="F9" s="79">
        <v>1000</v>
      </c>
      <c r="G9" s="77" t="s">
        <v>48</v>
      </c>
      <c r="H9" s="80" t="s">
        <v>3</v>
      </c>
      <c r="I9" s="19"/>
    </row>
    <row r="10" spans="1:9">
      <c r="A10" s="21">
        <v>8</v>
      </c>
      <c r="B10" s="197" t="s">
        <v>57</v>
      </c>
      <c r="C10" s="78">
        <v>3039682</v>
      </c>
      <c r="D10" s="79">
        <v>1248</v>
      </c>
      <c r="E10" s="78">
        <v>2435.6426282051284</v>
      </c>
      <c r="F10" s="79">
        <v>1000</v>
      </c>
      <c r="G10" s="196" t="s">
        <v>53</v>
      </c>
      <c r="H10" s="80" t="s">
        <v>1</v>
      </c>
      <c r="I10" s="19"/>
    </row>
    <row r="11" spans="1:9">
      <c r="A11" s="21">
        <v>9</v>
      </c>
      <c r="B11" s="197" t="s">
        <v>58</v>
      </c>
      <c r="C11" s="78">
        <v>2959146.61</v>
      </c>
      <c r="D11" s="79">
        <v>699</v>
      </c>
      <c r="E11" s="78">
        <v>4233.4000143061512</v>
      </c>
      <c r="F11" s="79">
        <v>1000</v>
      </c>
      <c r="G11" s="198" t="s">
        <v>59</v>
      </c>
      <c r="H11" s="80" t="s">
        <v>5</v>
      </c>
      <c r="I11" s="19"/>
    </row>
    <row r="12" spans="1:9">
      <c r="A12" s="21">
        <v>10</v>
      </c>
      <c r="B12" s="77" t="s">
        <v>60</v>
      </c>
      <c r="C12" s="78">
        <v>1790349.81</v>
      </c>
      <c r="D12" s="79">
        <v>10236</v>
      </c>
      <c r="E12" s="78">
        <v>174.9071717467761</v>
      </c>
      <c r="F12" s="79">
        <v>100</v>
      </c>
      <c r="G12" s="77" t="s">
        <v>60</v>
      </c>
      <c r="H12" s="80" t="s">
        <v>7</v>
      </c>
      <c r="I12" s="19"/>
    </row>
    <row r="13" spans="1:9">
      <c r="A13" s="21">
        <v>11</v>
      </c>
      <c r="B13" s="77" t="s">
        <v>61</v>
      </c>
      <c r="C13" s="78">
        <v>1703345.48</v>
      </c>
      <c r="D13" s="79">
        <v>1287</v>
      </c>
      <c r="E13" s="78">
        <v>1323.5007614607614</v>
      </c>
      <c r="F13" s="79">
        <v>1000</v>
      </c>
      <c r="G13" s="77" t="s">
        <v>63</v>
      </c>
      <c r="H13" s="80" t="s">
        <v>6</v>
      </c>
      <c r="I13" s="19"/>
    </row>
    <row r="14" spans="1:9">
      <c r="A14" s="21">
        <v>12</v>
      </c>
      <c r="B14" s="197" t="s">
        <v>62</v>
      </c>
      <c r="C14" s="78">
        <v>1384856.18</v>
      </c>
      <c r="D14" s="79">
        <v>590</v>
      </c>
      <c r="E14" s="78">
        <v>2347.2138644067795</v>
      </c>
      <c r="F14" s="79">
        <v>1000</v>
      </c>
      <c r="G14" s="196" t="s">
        <v>53</v>
      </c>
      <c r="H14" s="80" t="s">
        <v>1</v>
      </c>
      <c r="I14" s="19"/>
    </row>
    <row r="15" spans="1:9">
      <c r="A15" s="21">
        <v>13</v>
      </c>
      <c r="B15" s="77" t="s">
        <v>64</v>
      </c>
      <c r="C15" s="78">
        <v>1041224.32</v>
      </c>
      <c r="D15" s="79">
        <v>955</v>
      </c>
      <c r="E15" s="78">
        <v>1090.2872460732983</v>
      </c>
      <c r="F15" s="79">
        <v>1000</v>
      </c>
      <c r="G15" s="77" t="s">
        <v>67</v>
      </c>
      <c r="H15" s="80" t="s">
        <v>0</v>
      </c>
      <c r="I15" s="19"/>
    </row>
    <row r="16" spans="1:9">
      <c r="A16" s="21">
        <v>14</v>
      </c>
      <c r="B16" s="197" t="s">
        <v>65</v>
      </c>
      <c r="C16" s="78">
        <v>978995.33</v>
      </c>
      <c r="D16" s="79">
        <v>1431</v>
      </c>
      <c r="E16" s="78">
        <v>684.13370370370365</v>
      </c>
      <c r="F16" s="79">
        <v>1000</v>
      </c>
      <c r="G16" s="196" t="s">
        <v>53</v>
      </c>
      <c r="H16" s="80" t="s">
        <v>1</v>
      </c>
      <c r="I16" s="19"/>
    </row>
    <row r="17" spans="1:9">
      <c r="A17" s="21">
        <v>15</v>
      </c>
      <c r="B17" s="77" t="s">
        <v>66</v>
      </c>
      <c r="C17" s="78">
        <v>763591.96</v>
      </c>
      <c r="D17" s="79">
        <v>7648</v>
      </c>
      <c r="E17" s="78">
        <v>99.842044979079489</v>
      </c>
      <c r="F17" s="79">
        <v>100</v>
      </c>
      <c r="G17" s="77" t="s">
        <v>68</v>
      </c>
      <c r="H17" s="80" t="s">
        <v>11</v>
      </c>
      <c r="I17" s="19"/>
    </row>
    <row r="18" spans="1:9" ht="15" customHeight="1" thickBot="1">
      <c r="A18" s="168" t="s">
        <v>69</v>
      </c>
      <c r="B18" s="169"/>
      <c r="C18" s="92">
        <f>SUM(C3:C17)</f>
        <v>70816948.899999991</v>
      </c>
      <c r="D18" s="93">
        <f>SUM(D3:D17)</f>
        <v>6794631</v>
      </c>
      <c r="E18" s="53" t="s">
        <v>4</v>
      </c>
      <c r="F18" s="53" t="s">
        <v>4</v>
      </c>
      <c r="G18" s="53" t="s">
        <v>4</v>
      </c>
      <c r="H18" s="53" t="s">
        <v>4</v>
      </c>
    </row>
    <row r="19" spans="1:9" ht="15" customHeight="1">
      <c r="A19" s="171" t="s">
        <v>70</v>
      </c>
      <c r="B19" s="171"/>
      <c r="C19" s="171"/>
      <c r="D19" s="171"/>
      <c r="E19" s="171"/>
      <c r="F19" s="171"/>
      <c r="G19" s="171"/>
      <c r="H19" s="171"/>
    </row>
    <row r="20" spans="1:9" ht="15" customHeight="1" thickBot="1">
      <c r="A20" s="170"/>
      <c r="B20" s="170"/>
      <c r="C20" s="170"/>
      <c r="D20" s="170"/>
      <c r="E20" s="170"/>
      <c r="F20" s="170"/>
      <c r="G20" s="170"/>
      <c r="H20" s="170"/>
    </row>
    <row r="22" spans="1:9">
      <c r="B22" s="20" t="s">
        <v>71</v>
      </c>
      <c r="C22" s="23">
        <f>C18-SUM(C3:C10)</f>
        <v>10621509.68999999</v>
      </c>
      <c r="D22" s="119">
        <f>C22/$C$18</f>
        <v>0.14998541810942087</v>
      </c>
    </row>
    <row r="23" spans="1:9">
      <c r="B23" s="77" t="str">
        <f>B3</f>
        <v>КІNТО-Klasychnyi</v>
      </c>
      <c r="C23" s="78">
        <f>C3</f>
        <v>26904738.75</v>
      </c>
      <c r="D23" s="119">
        <f>C23/$C$18</f>
        <v>0.37991948492432159</v>
      </c>
      <c r="H23" s="19"/>
    </row>
    <row r="24" spans="1:9">
      <c r="B24" s="77" t="str">
        <f>B4</f>
        <v>ОТP Fond Aktsii</v>
      </c>
      <c r="C24" s="78">
        <f>C4</f>
        <v>7776458.2000000002</v>
      </c>
      <c r="D24" s="119">
        <f t="shared" ref="D24:D32" si="0">C24/$C$18</f>
        <v>0.1098106925078214</v>
      </c>
      <c r="H24" s="19"/>
    </row>
    <row r="25" spans="1:9">
      <c r="B25" s="77" t="str">
        <f t="shared" ref="B25:C32" si="1">B5</f>
        <v>Sofiivskyi</v>
      </c>
      <c r="C25" s="78">
        <f t="shared" si="1"/>
        <v>6000711.1100000003</v>
      </c>
      <c r="D25" s="119">
        <f t="shared" si="0"/>
        <v>8.4735521696558166E-2</v>
      </c>
      <c r="H25" s="19"/>
    </row>
    <row r="26" spans="1:9">
      <c r="B26" s="77" t="str">
        <f t="shared" si="1"/>
        <v>KINTO-Ekviti</v>
      </c>
      <c r="C26" s="78">
        <f t="shared" si="1"/>
        <v>4827422.03</v>
      </c>
      <c r="D26" s="119">
        <f t="shared" si="0"/>
        <v>6.8167608248934336E-2</v>
      </c>
      <c r="H26" s="19"/>
    </row>
    <row r="27" spans="1:9">
      <c r="B27" s="77" t="str">
        <f t="shared" si="1"/>
        <v>UNIVER.UA/Myhailo Hrushevskyi: Fond Derzhavnykh Paperiv</v>
      </c>
      <c r="C27" s="78">
        <f t="shared" si="1"/>
        <v>4257699.8</v>
      </c>
      <c r="D27" s="119">
        <f t="shared" si="0"/>
        <v>6.012260999852255E-2</v>
      </c>
      <c r="H27" s="19"/>
    </row>
    <row r="28" spans="1:9">
      <c r="B28" s="77" t="str">
        <f t="shared" si="1"/>
        <v>Altus – Depozyt</v>
      </c>
      <c r="C28" s="78">
        <f t="shared" si="1"/>
        <v>3848461.93</v>
      </c>
      <c r="D28" s="119">
        <f t="shared" si="0"/>
        <v>5.434379749167647E-2</v>
      </c>
      <c r="H28" s="19"/>
    </row>
    <row r="29" spans="1:9">
      <c r="B29" s="77" t="str">
        <f t="shared" si="1"/>
        <v>ОТP Klasychnyi</v>
      </c>
      <c r="C29" s="78">
        <f t="shared" si="1"/>
        <v>3540265.39</v>
      </c>
      <c r="D29" s="119">
        <f t="shared" si="0"/>
        <v>4.9991780851772909E-2</v>
      </c>
      <c r="H29" s="19"/>
    </row>
    <row r="30" spans="1:9">
      <c r="B30" s="77" t="str">
        <f t="shared" si="1"/>
        <v>UNIVER.UA/Taras Shevchenko: Fond Zaoshchadzhen</v>
      </c>
      <c r="C30" s="78">
        <f t="shared" si="1"/>
        <v>3039682</v>
      </c>
      <c r="D30" s="119">
        <f t="shared" si="0"/>
        <v>4.2923086170971715E-2</v>
      </c>
      <c r="H30" s="19"/>
    </row>
    <row r="31" spans="1:9">
      <c r="B31" s="77" t="str">
        <f t="shared" si="1"/>
        <v>Altus – Zbalansovanyi</v>
      </c>
      <c r="C31" s="78">
        <f t="shared" si="1"/>
        <v>2959146.61</v>
      </c>
      <c r="D31" s="119">
        <f t="shared" si="0"/>
        <v>4.1785852906181899E-2</v>
      </c>
    </row>
    <row r="32" spans="1:9">
      <c r="B32" s="77" t="str">
        <f t="shared" si="1"/>
        <v>KINTO-Kaznacheiskyi</v>
      </c>
      <c r="C32" s="78">
        <f t="shared" si="1"/>
        <v>1790349.81</v>
      </c>
      <c r="D32" s="119">
        <f t="shared" si="0"/>
        <v>2.5281374555237303E-2</v>
      </c>
    </row>
  </sheetData>
  <mergeCells count="4">
    <mergeCell ref="A1:H1"/>
    <mergeCell ref="A18:B18"/>
    <mergeCell ref="A20:H20"/>
    <mergeCell ref="A19:H19"/>
  </mergeCells>
  <phoneticPr fontId="11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L60"/>
  <sheetViews>
    <sheetView zoomScale="80" workbookViewId="0">
      <selection activeCell="M43" sqref="M43"/>
    </sheetView>
  </sheetViews>
  <sheetFormatPr defaultRowHeight="14.25"/>
  <cols>
    <col min="1" max="1" width="4.28515625" style="30" customWidth="1"/>
    <col min="2" max="2" width="61.7109375" style="30" bestFit="1" customWidth="1"/>
    <col min="3" max="4" width="14.7109375" style="31" customWidth="1"/>
    <col min="5" max="8" width="12.7109375" style="32" customWidth="1"/>
    <col min="9" max="9" width="16.140625" style="30" bestFit="1" customWidth="1"/>
    <col min="10" max="10" width="18.5703125" style="30" customWidth="1"/>
    <col min="11" max="11" width="20.7109375" style="30" customWidth="1"/>
    <col min="12" max="16384" width="9.140625" style="30"/>
  </cols>
  <sheetData>
    <row r="1" spans="1:11" s="14" customFormat="1" ht="16.5" thickBot="1">
      <c r="A1" s="173" t="s">
        <v>72</v>
      </c>
      <c r="B1" s="173"/>
      <c r="C1" s="173"/>
      <c r="D1" s="173"/>
      <c r="E1" s="173"/>
      <c r="F1" s="173"/>
      <c r="G1" s="173"/>
      <c r="H1" s="173"/>
      <c r="I1" s="173"/>
      <c r="J1" s="166"/>
    </row>
    <row r="2" spans="1:11" s="20" customFormat="1" ht="15.75" customHeight="1" thickBot="1">
      <c r="A2" s="174" t="s">
        <v>37</v>
      </c>
      <c r="B2" s="95"/>
      <c r="C2" s="96"/>
      <c r="D2" s="97"/>
      <c r="E2" s="176" t="s">
        <v>73</v>
      </c>
      <c r="F2" s="176"/>
      <c r="G2" s="176"/>
      <c r="H2" s="176"/>
      <c r="I2" s="176"/>
      <c r="J2" s="176"/>
      <c r="K2" s="176"/>
    </row>
    <row r="3" spans="1:11" s="22" customFormat="1" ht="64.5" thickBot="1">
      <c r="A3" s="175"/>
      <c r="B3" s="199" t="s">
        <v>74</v>
      </c>
      <c r="C3" s="200" t="s">
        <v>75</v>
      </c>
      <c r="D3" s="200" t="s">
        <v>76</v>
      </c>
      <c r="E3" s="17" t="s">
        <v>77</v>
      </c>
      <c r="F3" s="17" t="s">
        <v>78</v>
      </c>
      <c r="G3" s="17" t="s">
        <v>79</v>
      </c>
      <c r="H3" s="17" t="s">
        <v>80</v>
      </c>
      <c r="I3" s="17" t="s">
        <v>81</v>
      </c>
      <c r="J3" s="18" t="s">
        <v>82</v>
      </c>
      <c r="K3" s="201" t="s">
        <v>83</v>
      </c>
    </row>
    <row r="4" spans="1:11" s="20" customFormat="1" collapsed="1">
      <c r="A4" s="21">
        <v>1</v>
      </c>
      <c r="B4" s="197" t="s">
        <v>84</v>
      </c>
      <c r="C4" s="139">
        <v>38118</v>
      </c>
      <c r="D4" s="139">
        <v>38182</v>
      </c>
      <c r="E4" s="140">
        <v>6.5460736800186936E-3</v>
      </c>
      <c r="F4" s="140">
        <v>2.6327524798467561E-2</v>
      </c>
      <c r="G4" s="140">
        <v>0.15865719562681813</v>
      </c>
      <c r="H4" s="140">
        <v>0.26379223691028431</v>
      </c>
      <c r="I4" s="140">
        <v>0.2605510092283696</v>
      </c>
      <c r="J4" s="141">
        <v>4.4673315891073528</v>
      </c>
      <c r="K4" s="112">
        <v>0.13527985479341931</v>
      </c>
    </row>
    <row r="5" spans="1:11" s="20" customFormat="1" collapsed="1">
      <c r="A5" s="21">
        <v>2</v>
      </c>
      <c r="B5" s="138" t="s">
        <v>58</v>
      </c>
      <c r="C5" s="139">
        <v>38828</v>
      </c>
      <c r="D5" s="139">
        <v>39028</v>
      </c>
      <c r="E5" s="140">
        <v>8.3195393376649385E-3</v>
      </c>
      <c r="F5" s="140">
        <v>1.9366220077698282E-2</v>
      </c>
      <c r="G5" s="140">
        <v>5.2545112918823023E-2</v>
      </c>
      <c r="H5" s="140">
        <v>0.10730040273892683</v>
      </c>
      <c r="I5" s="140">
        <v>8.4854864573992828E-2</v>
      </c>
      <c r="J5" s="141">
        <v>3.2334000143062198</v>
      </c>
      <c r="K5" s="113">
        <v>0.13921369191858202</v>
      </c>
    </row>
    <row r="6" spans="1:11" s="20" customFormat="1" collapsed="1">
      <c r="A6" s="21">
        <v>3</v>
      </c>
      <c r="B6" s="138" t="s">
        <v>62</v>
      </c>
      <c r="C6" s="139">
        <v>38919</v>
      </c>
      <c r="D6" s="139">
        <v>39092</v>
      </c>
      <c r="E6" s="140">
        <v>1.1518843613705254E-2</v>
      </c>
      <c r="F6" s="140">
        <v>6.1391736172190958E-2</v>
      </c>
      <c r="G6" s="140">
        <v>0.18838923261093732</v>
      </c>
      <c r="H6" s="140">
        <v>0.24029425899060564</v>
      </c>
      <c r="I6" s="140">
        <v>0.24351020617952845</v>
      </c>
      <c r="J6" s="141">
        <v>1.3472138644067382</v>
      </c>
      <c r="K6" s="113">
        <v>8.1455065362392443E-2</v>
      </c>
    </row>
    <row r="7" spans="1:11" s="20" customFormat="1" collapsed="1">
      <c r="A7" s="21">
        <v>4</v>
      </c>
      <c r="B7" s="138" t="s">
        <v>65</v>
      </c>
      <c r="C7" s="139">
        <v>38919</v>
      </c>
      <c r="D7" s="139">
        <v>39092</v>
      </c>
      <c r="E7" s="140">
        <v>1.8395090360365796E-2</v>
      </c>
      <c r="F7" s="140">
        <v>9.5637317770702834E-2</v>
      </c>
      <c r="G7" s="140">
        <v>0.20455720842626568</v>
      </c>
      <c r="H7" s="140">
        <v>0.26018401910787059</v>
      </c>
      <c r="I7" s="140">
        <v>0.27825497650290565</v>
      </c>
      <c r="J7" s="141">
        <v>-0.31586629629627705</v>
      </c>
      <c r="K7" s="113">
        <v>-3.4239107087212117E-2</v>
      </c>
    </row>
    <row r="8" spans="1:11" s="20" customFormat="1" collapsed="1">
      <c r="A8" s="21">
        <v>5</v>
      </c>
      <c r="B8" s="138" t="s">
        <v>56</v>
      </c>
      <c r="C8" s="139">
        <v>39413</v>
      </c>
      <c r="D8" s="139">
        <v>39589</v>
      </c>
      <c r="E8" s="140" t="s">
        <v>89</v>
      </c>
      <c r="F8" s="140">
        <v>2.4116466936354497E-2</v>
      </c>
      <c r="G8" s="140">
        <v>7.1671034568835168E-2</v>
      </c>
      <c r="H8" s="140">
        <v>0.15927757783129293</v>
      </c>
      <c r="I8" s="140">
        <v>0.14415717046682852</v>
      </c>
      <c r="J8" s="141">
        <v>1.9526817264386902</v>
      </c>
      <c r="K8" s="113">
        <v>0.1202596636090012</v>
      </c>
    </row>
    <row r="9" spans="1:11" s="20" customFormat="1" collapsed="1">
      <c r="A9" s="21">
        <v>6</v>
      </c>
      <c r="B9" s="138" t="s">
        <v>64</v>
      </c>
      <c r="C9" s="139">
        <v>39429</v>
      </c>
      <c r="D9" s="139">
        <v>39618</v>
      </c>
      <c r="E9" s="140">
        <v>1.1820335380076985E-2</v>
      </c>
      <c r="F9" s="140">
        <v>4.0682748697570492E-2</v>
      </c>
      <c r="G9" s="140">
        <v>2.9471721475946566E-3</v>
      </c>
      <c r="H9" s="140">
        <v>0.17399961434357336</v>
      </c>
      <c r="I9" s="140">
        <v>0.16178010368388374</v>
      </c>
      <c r="J9" s="141">
        <v>9.028724607330485E-2</v>
      </c>
      <c r="K9" s="113">
        <v>9.1844983468010177E-3</v>
      </c>
    </row>
    <row r="10" spans="1:11" s="20" customFormat="1" collapsed="1">
      <c r="A10" s="21">
        <v>7</v>
      </c>
      <c r="B10" s="138" t="s">
        <v>66</v>
      </c>
      <c r="C10" s="139">
        <v>39560</v>
      </c>
      <c r="D10" s="139">
        <v>39770</v>
      </c>
      <c r="E10" s="140">
        <v>-2.0252170631755884E-2</v>
      </c>
      <c r="F10" s="140">
        <v>1.8800706946240364E-2</v>
      </c>
      <c r="G10" s="140">
        <v>0.14148714915189764</v>
      </c>
      <c r="H10" s="140">
        <v>0.60061769992942105</v>
      </c>
      <c r="I10" s="140">
        <v>0.59368670239128551</v>
      </c>
      <c r="J10" s="141">
        <v>-1.579550209156233E-3</v>
      </c>
      <c r="K10" s="113">
        <v>-1.7488365727802435E-4</v>
      </c>
    </row>
    <row r="11" spans="1:11" s="20" customFormat="1" collapsed="1">
      <c r="A11" s="21">
        <v>8</v>
      </c>
      <c r="B11" s="138" t="s">
        <v>51</v>
      </c>
      <c r="C11" s="139">
        <v>39884</v>
      </c>
      <c r="D11" s="139">
        <v>40001</v>
      </c>
      <c r="E11" s="140">
        <v>1.3974223876579206E-2</v>
      </c>
      <c r="F11" s="140">
        <v>5.8431393847174107E-2</v>
      </c>
      <c r="G11" s="140">
        <v>0.18073393262591475</v>
      </c>
      <c r="H11" s="140">
        <v>0.36049258622127422</v>
      </c>
      <c r="I11" s="140">
        <v>0.37037387826304302</v>
      </c>
      <c r="J11" s="141">
        <v>5.5635694292439419E-2</v>
      </c>
      <c r="K11" s="113">
        <v>6.4622004854628656E-3</v>
      </c>
    </row>
    <row r="12" spans="1:11" s="20" customFormat="1">
      <c r="A12" s="21">
        <v>9</v>
      </c>
      <c r="B12" s="138" t="s">
        <v>46</v>
      </c>
      <c r="C12" s="139">
        <v>40253</v>
      </c>
      <c r="D12" s="139">
        <v>40366</v>
      </c>
      <c r="E12" s="140">
        <v>-2.7186452794617511E-3</v>
      </c>
      <c r="F12" s="140">
        <v>3.6257747222413483E-2</v>
      </c>
      <c r="G12" s="140">
        <v>0.14494027757554417</v>
      </c>
      <c r="H12" s="140">
        <v>0.39214613933614739</v>
      </c>
      <c r="I12" s="140">
        <v>0.40620144621037224</v>
      </c>
      <c r="J12" s="141">
        <v>0.1590759120179488</v>
      </c>
      <c r="K12" s="113">
        <v>2.0134316519950124E-2</v>
      </c>
    </row>
    <row r="13" spans="1:11" s="20" customFormat="1">
      <c r="A13" s="21">
        <v>10</v>
      </c>
      <c r="B13" s="138" t="s">
        <v>49</v>
      </c>
      <c r="C13" s="139">
        <v>40114</v>
      </c>
      <c r="D13" s="139">
        <v>40401</v>
      </c>
      <c r="E13" s="140">
        <v>-4.4036973517975753E-3</v>
      </c>
      <c r="F13" s="140">
        <v>6.8420731574822424E-2</v>
      </c>
      <c r="G13" s="140">
        <v>0.22178927256535408</v>
      </c>
      <c r="H13" s="140">
        <v>0.54403394593815491</v>
      </c>
      <c r="I13" s="140" t="s">
        <v>89</v>
      </c>
      <c r="J13" s="141">
        <v>0.65354398181315987</v>
      </c>
      <c r="K13" s="113">
        <v>7.1225039399490209E-2</v>
      </c>
    </row>
    <row r="14" spans="1:11" s="20" customFormat="1">
      <c r="A14" s="21">
        <v>11</v>
      </c>
      <c r="B14" s="138" t="s">
        <v>54</v>
      </c>
      <c r="C14" s="139">
        <v>40226</v>
      </c>
      <c r="D14" s="139">
        <v>40430</v>
      </c>
      <c r="E14" s="140">
        <v>8.371972886692447E-3</v>
      </c>
      <c r="F14" s="140">
        <v>1.9500248458759639E-2</v>
      </c>
      <c r="G14" s="140">
        <v>5.4706233741895316E-2</v>
      </c>
      <c r="H14" s="140">
        <v>0.11258360300381764</v>
      </c>
      <c r="I14" s="140">
        <v>9.062782732359409E-2</v>
      </c>
      <c r="J14" s="141">
        <v>2.0640620461782988</v>
      </c>
      <c r="K14" s="113">
        <v>0.1675078203569369</v>
      </c>
    </row>
    <row r="15" spans="1:11" s="20" customFormat="1" collapsed="1">
      <c r="A15" s="21">
        <v>12</v>
      </c>
      <c r="B15" s="66" t="s">
        <v>57</v>
      </c>
      <c r="C15" s="139">
        <v>40427</v>
      </c>
      <c r="D15" s="139">
        <v>40543</v>
      </c>
      <c r="E15" s="140">
        <v>1.0518991204874428E-2</v>
      </c>
      <c r="F15" s="140">
        <v>2.1727143943985894E-2</v>
      </c>
      <c r="G15" s="140">
        <v>5.465631980679464E-2</v>
      </c>
      <c r="H15" s="140">
        <v>0.12452947827678895</v>
      </c>
      <c r="I15" s="140">
        <v>9.6639046491871161E-2</v>
      </c>
      <c r="J15" s="141">
        <v>1.435642628205176</v>
      </c>
      <c r="K15" s="113">
        <v>0.13727263413608926</v>
      </c>
    </row>
    <row r="16" spans="1:11" s="20" customFormat="1" collapsed="1">
      <c r="A16" s="21">
        <v>13</v>
      </c>
      <c r="B16" s="202" t="s">
        <v>61</v>
      </c>
      <c r="C16" s="139">
        <v>40444</v>
      </c>
      <c r="D16" s="139">
        <v>40638</v>
      </c>
      <c r="E16" s="140">
        <v>9.481652053580758E-3</v>
      </c>
      <c r="F16" s="140">
        <v>1.8612221051676592E-2</v>
      </c>
      <c r="G16" s="140">
        <v>4.4072959671016543E-2</v>
      </c>
      <c r="H16" s="140">
        <v>0.10206225367829558</v>
      </c>
      <c r="I16" s="140">
        <v>6.5162757287652973E-2</v>
      </c>
      <c r="J16" s="141">
        <v>0.3235007614607639</v>
      </c>
      <c r="K16" s="113">
        <v>4.2980417516584879E-2</v>
      </c>
    </row>
    <row r="17" spans="1:12" s="20" customFormat="1" collapsed="1">
      <c r="A17" s="21">
        <v>14</v>
      </c>
      <c r="B17" s="66" t="s">
        <v>85</v>
      </c>
      <c r="C17" s="139">
        <v>40427</v>
      </c>
      <c r="D17" s="139">
        <v>40708</v>
      </c>
      <c r="E17" s="140">
        <v>1.1680954434919677E-2</v>
      </c>
      <c r="F17" s="140">
        <v>2.1256830582057962E-2</v>
      </c>
      <c r="G17" s="140">
        <v>4.9411168177310172E-2</v>
      </c>
      <c r="H17" s="140">
        <v>0.10199337213808501</v>
      </c>
      <c r="I17" s="140">
        <v>8.2722019101749922E-2</v>
      </c>
      <c r="J17" s="141">
        <v>1.8729418353576039</v>
      </c>
      <c r="K17" s="113">
        <v>0.17721360003203235</v>
      </c>
    </row>
    <row r="18" spans="1:12" s="20" customFormat="1" collapsed="1">
      <c r="A18" s="21">
        <v>15</v>
      </c>
      <c r="B18" s="66" t="s">
        <v>86</v>
      </c>
      <c r="C18" s="139">
        <v>41026</v>
      </c>
      <c r="D18" s="139">
        <v>41242</v>
      </c>
      <c r="E18" s="140">
        <v>7.6650474648876088E-3</v>
      </c>
      <c r="F18" s="140">
        <v>3.1856780793627193E-2</v>
      </c>
      <c r="G18" s="140">
        <v>9.1671061267022402E-2</v>
      </c>
      <c r="H18" s="140">
        <v>0.21282401168436493</v>
      </c>
      <c r="I18" s="140">
        <v>0.21115709092005419</v>
      </c>
      <c r="J18" s="141">
        <v>0.74907171746774925</v>
      </c>
      <c r="K18" s="113">
        <v>0.11817135802905088</v>
      </c>
    </row>
    <row r="19" spans="1:12" s="20" customFormat="1" ht="15.75" thickBot="1">
      <c r="A19" s="137"/>
      <c r="B19" s="142" t="s">
        <v>87</v>
      </c>
      <c r="C19" s="143" t="s">
        <v>4</v>
      </c>
      <c r="D19" s="143" t="s">
        <v>4</v>
      </c>
      <c r="E19" s="144">
        <f>AVERAGE(E4:E18)</f>
        <v>6.4941579307393272E-3</v>
      </c>
      <c r="F19" s="144">
        <f>AVERAGE(F4:F18)</f>
        <v>3.7492387924916153E-2</v>
      </c>
      <c r="G19" s="144">
        <f>AVERAGE(G4:G18)</f>
        <v>0.11081568872546825</v>
      </c>
      <c r="H19" s="144">
        <f>AVERAGE(H4:H18)</f>
        <v>0.2504087466752602</v>
      </c>
      <c r="I19" s="144">
        <f>AVERAGE(I4:I18)</f>
        <v>0.22069136418750943</v>
      </c>
      <c r="J19" s="143" t="s">
        <v>4</v>
      </c>
      <c r="K19" s="143" t="s">
        <v>4</v>
      </c>
      <c r="L19" s="145"/>
    </row>
    <row r="20" spans="1:12" s="20" customFormat="1">
      <c r="A20" s="177" t="s">
        <v>88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</row>
    <row r="21" spans="1:12" s="20" customFormat="1" ht="15" collapsed="1" thickBot="1">
      <c r="A21" s="172"/>
      <c r="B21" s="172"/>
      <c r="C21" s="172"/>
      <c r="D21" s="172"/>
      <c r="E21" s="172"/>
      <c r="F21" s="172"/>
      <c r="G21" s="172"/>
      <c r="H21" s="172"/>
      <c r="I21" s="156"/>
      <c r="J21" s="156"/>
      <c r="K21" s="156"/>
    </row>
    <row r="22" spans="1:12" s="20" customFormat="1" collapsed="1">
      <c r="E22" s="100"/>
      <c r="J22" s="19"/>
    </row>
    <row r="23" spans="1:12" s="20" customFormat="1" collapsed="1">
      <c r="E23" s="101"/>
      <c r="J23" s="19"/>
    </row>
    <row r="24" spans="1:12" s="20" customFormat="1">
      <c r="E24" s="100"/>
      <c r="F24" s="100"/>
      <c r="J24" s="19"/>
    </row>
    <row r="25" spans="1:12" s="20" customFormat="1" collapsed="1">
      <c r="E25" s="101"/>
      <c r="I25" s="101"/>
      <c r="J25" s="19"/>
    </row>
    <row r="26" spans="1:12" s="20" customFormat="1" collapsed="1"/>
    <row r="27" spans="1:12" s="20" customFormat="1" collapsed="1"/>
    <row r="28" spans="1:12" s="20" customFormat="1" collapsed="1"/>
    <row r="29" spans="1:12" s="20" customFormat="1" collapsed="1"/>
    <row r="30" spans="1:12" s="20" customFormat="1" collapsed="1"/>
    <row r="31" spans="1:12" s="20" customFormat="1" collapsed="1"/>
    <row r="32" spans="1:12" s="20" customFormat="1" collapsed="1"/>
    <row r="33" spans="3:8" s="20" customFormat="1" collapsed="1"/>
    <row r="34" spans="3:8" s="20" customFormat="1" collapsed="1"/>
    <row r="35" spans="3:8" s="20" customFormat="1" collapsed="1"/>
    <row r="36" spans="3:8" s="20" customFormat="1" collapsed="1"/>
    <row r="37" spans="3:8" s="20" customFormat="1" collapsed="1"/>
    <row r="38" spans="3:8" s="20" customFormat="1" collapsed="1"/>
    <row r="39" spans="3:8" s="20" customFormat="1"/>
    <row r="40" spans="3:8" s="20" customFormat="1"/>
    <row r="41" spans="3:8" s="27" customFormat="1">
      <c r="C41" s="28"/>
      <c r="D41" s="28"/>
      <c r="E41" s="29"/>
      <c r="F41" s="29"/>
      <c r="G41" s="29"/>
      <c r="H41" s="29"/>
    </row>
    <row r="42" spans="3:8" s="27" customFormat="1">
      <c r="C42" s="28"/>
      <c r="D42" s="28"/>
      <c r="E42" s="29"/>
      <c r="F42" s="29"/>
      <c r="G42" s="29"/>
      <c r="H42" s="29"/>
    </row>
    <row r="43" spans="3:8" s="27" customFormat="1">
      <c r="C43" s="28"/>
      <c r="D43" s="28"/>
      <c r="E43" s="29"/>
      <c r="F43" s="29"/>
      <c r="G43" s="29"/>
      <c r="H43" s="29"/>
    </row>
    <row r="44" spans="3:8" s="27" customFormat="1">
      <c r="C44" s="28"/>
      <c r="D44" s="28"/>
      <c r="E44" s="29"/>
      <c r="F44" s="29"/>
      <c r="G44" s="29"/>
      <c r="H44" s="29"/>
    </row>
    <row r="45" spans="3:8" s="27" customFormat="1">
      <c r="C45" s="28"/>
      <c r="D45" s="28"/>
      <c r="E45" s="29"/>
      <c r="F45" s="29"/>
      <c r="G45" s="29"/>
      <c r="H45" s="29"/>
    </row>
    <row r="46" spans="3:8" s="27" customFormat="1">
      <c r="C46" s="28"/>
      <c r="D46" s="28"/>
      <c r="E46" s="29"/>
      <c r="F46" s="29"/>
      <c r="G46" s="29"/>
      <c r="H46" s="29"/>
    </row>
    <row r="47" spans="3:8" s="27" customFormat="1">
      <c r="C47" s="28"/>
      <c r="D47" s="28"/>
      <c r="E47" s="29"/>
      <c r="F47" s="29"/>
      <c r="G47" s="29"/>
      <c r="H47" s="29"/>
    </row>
    <row r="48" spans="3:8" s="27" customFormat="1">
      <c r="C48" s="28"/>
      <c r="D48" s="28"/>
      <c r="E48" s="29"/>
      <c r="F48" s="29"/>
      <c r="G48" s="29"/>
      <c r="H48" s="29"/>
    </row>
    <row r="49" spans="3:8" s="27" customFormat="1">
      <c r="C49" s="28"/>
      <c r="D49" s="28"/>
      <c r="E49" s="29"/>
      <c r="F49" s="29"/>
      <c r="G49" s="29"/>
      <c r="H49" s="29"/>
    </row>
    <row r="50" spans="3:8" s="27" customFormat="1">
      <c r="C50" s="28"/>
      <c r="D50" s="28"/>
      <c r="E50" s="29"/>
      <c r="F50" s="29"/>
      <c r="G50" s="29"/>
      <c r="H50" s="29"/>
    </row>
    <row r="51" spans="3:8" s="27" customFormat="1">
      <c r="C51" s="28"/>
      <c r="D51" s="28"/>
      <c r="E51" s="29"/>
      <c r="F51" s="29"/>
      <c r="G51" s="29"/>
      <c r="H51" s="29"/>
    </row>
    <row r="52" spans="3:8" s="27" customFormat="1">
      <c r="C52" s="28"/>
      <c r="D52" s="28"/>
      <c r="E52" s="29"/>
      <c r="F52" s="29"/>
      <c r="G52" s="29"/>
      <c r="H52" s="29"/>
    </row>
    <row r="53" spans="3:8" s="27" customFormat="1">
      <c r="C53" s="28"/>
      <c r="D53" s="28"/>
      <c r="E53" s="29"/>
      <c r="F53" s="29"/>
      <c r="G53" s="29"/>
      <c r="H53" s="29"/>
    </row>
    <row r="54" spans="3:8" s="27" customFormat="1">
      <c r="C54" s="28"/>
      <c r="D54" s="28"/>
      <c r="E54" s="29"/>
      <c r="F54" s="29"/>
      <c r="G54" s="29"/>
      <c r="H54" s="29"/>
    </row>
    <row r="55" spans="3:8" s="27" customFormat="1">
      <c r="C55" s="28"/>
      <c r="D55" s="28"/>
      <c r="E55" s="29"/>
      <c r="F55" s="29"/>
      <c r="G55" s="29"/>
      <c r="H55" s="29"/>
    </row>
    <row r="56" spans="3:8" s="27" customFormat="1">
      <c r="C56" s="28"/>
      <c r="D56" s="28"/>
      <c r="E56" s="29"/>
      <c r="F56" s="29"/>
      <c r="G56" s="29"/>
      <c r="H56" s="29"/>
    </row>
    <row r="57" spans="3:8" s="27" customFormat="1">
      <c r="C57" s="28"/>
      <c r="D57" s="28"/>
      <c r="E57" s="29"/>
      <c r="F57" s="29"/>
      <c r="G57" s="29"/>
      <c r="H57" s="29"/>
    </row>
    <row r="58" spans="3:8" s="27" customFormat="1">
      <c r="C58" s="28"/>
      <c r="D58" s="28"/>
      <c r="E58" s="29"/>
      <c r="F58" s="29"/>
      <c r="G58" s="29"/>
      <c r="H58" s="29"/>
    </row>
    <row r="59" spans="3:8" s="27" customFormat="1">
      <c r="C59" s="28"/>
      <c r="D59" s="28"/>
      <c r="E59" s="29"/>
      <c r="F59" s="29"/>
      <c r="G59" s="29"/>
      <c r="H59" s="29"/>
    </row>
    <row r="60" spans="3:8" s="27" customFormat="1">
      <c r="C60" s="28"/>
      <c r="D60" s="28"/>
      <c r="E60" s="29"/>
      <c r="F60" s="29"/>
      <c r="G60" s="29"/>
      <c r="H60" s="29"/>
    </row>
  </sheetData>
  <mergeCells count="5">
    <mergeCell ref="A21:H21"/>
    <mergeCell ref="A1:I1"/>
    <mergeCell ref="A2:A3"/>
    <mergeCell ref="E2:K2"/>
    <mergeCell ref="A20:K20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68"/>
  <sheetViews>
    <sheetView topLeftCell="A34" zoomScale="85" workbookViewId="0">
      <selection activeCell="H71" sqref="H71"/>
    </sheetView>
  </sheetViews>
  <sheetFormatPr defaultRowHeight="14.25"/>
  <cols>
    <col min="1" max="1" width="3.85546875" style="27" customWidth="1"/>
    <col min="2" max="2" width="61.85546875" style="27" bestFit="1" customWidth="1"/>
    <col min="3" max="3" width="24.7109375" style="27" customWidth="1"/>
    <col min="4" max="4" width="24.7109375" style="39" customWidth="1"/>
    <col min="5" max="7" width="24.7109375" style="27" customWidth="1"/>
    <col min="8" max="16384" width="9.140625" style="27"/>
  </cols>
  <sheetData>
    <row r="1" spans="1:8" ht="16.5" thickBot="1">
      <c r="A1" s="179" t="s">
        <v>90</v>
      </c>
      <c r="B1" s="179"/>
      <c r="C1" s="179"/>
      <c r="D1" s="179"/>
      <c r="E1" s="179"/>
      <c r="F1" s="179"/>
      <c r="G1" s="179"/>
    </row>
    <row r="2" spans="1:8" ht="15.75" customHeight="1" thickBot="1">
      <c r="A2" s="203" t="s">
        <v>91</v>
      </c>
      <c r="B2" s="84"/>
      <c r="C2" s="180" t="s">
        <v>92</v>
      </c>
      <c r="D2" s="181"/>
      <c r="E2" s="180" t="s">
        <v>93</v>
      </c>
      <c r="F2" s="181"/>
      <c r="G2" s="85"/>
    </row>
    <row r="3" spans="1:8" ht="45.75" thickBot="1">
      <c r="A3" s="204"/>
      <c r="B3" s="205" t="s">
        <v>74</v>
      </c>
      <c r="C3" s="40" t="s">
        <v>94</v>
      </c>
      <c r="D3" s="33" t="s">
        <v>95</v>
      </c>
      <c r="E3" s="33" t="s">
        <v>96</v>
      </c>
      <c r="F3" s="33" t="s">
        <v>95</v>
      </c>
      <c r="G3" s="206" t="s">
        <v>97</v>
      </c>
    </row>
    <row r="4" spans="1:8" ht="15" customHeight="1">
      <c r="A4" s="21">
        <v>1</v>
      </c>
      <c r="B4" s="35" t="s">
        <v>46</v>
      </c>
      <c r="C4" s="36">
        <v>1167.84933</v>
      </c>
      <c r="D4" s="90">
        <v>0.17671636390852105</v>
      </c>
      <c r="E4" s="37">
        <v>1023070</v>
      </c>
      <c r="F4" s="90">
        <v>0.1799241591539254</v>
      </c>
      <c r="G4" s="38">
        <v>1181.7620351894939</v>
      </c>
      <c r="H4" s="50"/>
    </row>
    <row r="5" spans="1:8" ht="14.25" customHeight="1">
      <c r="A5" s="21">
        <v>2</v>
      </c>
      <c r="B5" s="35" t="s">
        <v>98</v>
      </c>
      <c r="C5" s="36">
        <v>186.38173000000046</v>
      </c>
      <c r="D5" s="90">
        <v>6.9757930796599723E-3</v>
      </c>
      <c r="E5" s="37">
        <v>21</v>
      </c>
      <c r="F5" s="90">
        <v>4.2692471894122672E-4</v>
      </c>
      <c r="G5" s="38">
        <v>11.431298393417277</v>
      </c>
      <c r="H5" s="50"/>
    </row>
    <row r="6" spans="1:8">
      <c r="A6" s="21">
        <v>3</v>
      </c>
      <c r="B6" s="207" t="s">
        <v>51</v>
      </c>
      <c r="C6" s="36">
        <v>75.89956000000052</v>
      </c>
      <c r="D6" s="90">
        <v>1.597373483535279E-2</v>
      </c>
      <c r="E6" s="37">
        <v>9</v>
      </c>
      <c r="F6" s="90">
        <v>1.9719544259421558E-3</v>
      </c>
      <c r="G6" s="38">
        <v>9.4461843076252148</v>
      </c>
    </row>
    <row r="7" spans="1:8">
      <c r="A7" s="21">
        <v>4</v>
      </c>
      <c r="B7" s="197" t="s">
        <v>62</v>
      </c>
      <c r="C7" s="36">
        <v>22.731739999999991</v>
      </c>
      <c r="D7" s="90">
        <v>1.6688445880906441E-2</v>
      </c>
      <c r="E7" s="37">
        <v>3</v>
      </c>
      <c r="F7" s="90">
        <v>5.1107325383304937E-3</v>
      </c>
      <c r="G7" s="38">
        <v>6.9659848722315409</v>
      </c>
    </row>
    <row r="8" spans="1:8">
      <c r="A8" s="21">
        <v>5</v>
      </c>
      <c r="B8" s="35" t="s">
        <v>99</v>
      </c>
      <c r="C8" s="36">
        <v>20.56179600000009</v>
      </c>
      <c r="D8" s="90">
        <v>1.1618225367866058E-2</v>
      </c>
      <c r="E8" s="37">
        <v>40</v>
      </c>
      <c r="F8" s="90">
        <v>3.9231071008238522E-3</v>
      </c>
      <c r="G8" s="38">
        <v>6.9108717536289328</v>
      </c>
    </row>
    <row r="9" spans="1:8">
      <c r="A9" s="21">
        <v>6</v>
      </c>
      <c r="B9" s="35" t="s">
        <v>65</v>
      </c>
      <c r="C9" s="36">
        <v>23.057630000000007</v>
      </c>
      <c r="D9" s="90">
        <v>2.4120431697588672E-2</v>
      </c>
      <c r="E9" s="37">
        <v>8</v>
      </c>
      <c r="F9" s="90">
        <v>5.6219255094869993E-3</v>
      </c>
      <c r="G9" s="38">
        <v>5.4169838681604006</v>
      </c>
    </row>
    <row r="10" spans="1:8">
      <c r="A10" s="21">
        <v>7</v>
      </c>
      <c r="B10" s="35" t="s">
        <v>54</v>
      </c>
      <c r="C10" s="36">
        <v>31.951720000000204</v>
      </c>
      <c r="D10" s="90">
        <v>8.3719728867174201E-3</v>
      </c>
      <c r="E10" s="37">
        <v>0</v>
      </c>
      <c r="F10" s="90">
        <v>0</v>
      </c>
      <c r="G10" s="38">
        <v>0</v>
      </c>
      <c r="H10" s="50"/>
    </row>
    <row r="11" spans="1:8">
      <c r="A11" s="21">
        <v>8</v>
      </c>
      <c r="B11" s="35" t="s">
        <v>100</v>
      </c>
      <c r="C11" s="36">
        <v>24.415609999999873</v>
      </c>
      <c r="D11" s="90">
        <v>8.3195393376769029E-3</v>
      </c>
      <c r="E11" s="37">
        <v>0</v>
      </c>
      <c r="F11" s="90">
        <v>0</v>
      </c>
      <c r="G11" s="38">
        <v>0</v>
      </c>
    </row>
    <row r="12" spans="1:8">
      <c r="A12" s="21">
        <v>9</v>
      </c>
      <c r="B12" s="35" t="s">
        <v>64</v>
      </c>
      <c r="C12" s="36">
        <v>12.163839999999968</v>
      </c>
      <c r="D12" s="90">
        <v>1.182033538009347E-2</v>
      </c>
      <c r="E12" s="37">
        <v>0</v>
      </c>
      <c r="F12" s="90">
        <v>0</v>
      </c>
      <c r="G12" s="38">
        <v>0</v>
      </c>
    </row>
    <row r="13" spans="1:8">
      <c r="A13" s="21">
        <v>10</v>
      </c>
      <c r="B13" s="35" t="s">
        <v>49</v>
      </c>
      <c r="C13" s="36">
        <v>-49.794209999999957</v>
      </c>
      <c r="D13" s="90">
        <v>-8.2297605516360329E-3</v>
      </c>
      <c r="E13" s="37">
        <v>-14</v>
      </c>
      <c r="F13" s="90">
        <v>-3.8429865495470767E-3</v>
      </c>
      <c r="G13" s="38">
        <v>-22.997454400219542</v>
      </c>
    </row>
    <row r="14" spans="1:8">
      <c r="A14" s="21">
        <v>11</v>
      </c>
      <c r="B14" s="35" t="s">
        <v>66</v>
      </c>
      <c r="C14" s="36">
        <v>-56.54640000000002</v>
      </c>
      <c r="D14" s="90">
        <v>-6.8947390779282691E-2</v>
      </c>
      <c r="E14" s="37">
        <v>-400</v>
      </c>
      <c r="F14" s="90">
        <v>-4.9701789264413522E-2</v>
      </c>
      <c r="G14" s="38">
        <v>-39.722347912524825</v>
      </c>
    </row>
    <row r="15" spans="1:8">
      <c r="A15" s="21">
        <v>12</v>
      </c>
      <c r="B15" s="35" t="s">
        <v>61</v>
      </c>
      <c r="C15" s="36">
        <v>-45.621439999999943</v>
      </c>
      <c r="D15" s="90">
        <v>-2.6084792958805617E-2</v>
      </c>
      <c r="E15" s="37">
        <v>-47</v>
      </c>
      <c r="F15" s="90">
        <v>-3.523238380809595E-2</v>
      </c>
      <c r="G15" s="38">
        <v>-60.970364347406559</v>
      </c>
    </row>
    <row r="16" spans="1:8" ht="13.5" customHeight="1">
      <c r="A16" s="21">
        <v>13</v>
      </c>
      <c r="B16" s="208" t="s">
        <v>101</v>
      </c>
      <c r="C16" s="36">
        <v>-129.84779999999981</v>
      </c>
      <c r="D16" s="90">
        <v>-4.0967527738656952E-2</v>
      </c>
      <c r="E16" s="37">
        <v>-67</v>
      </c>
      <c r="F16" s="90">
        <v>-5.095057034220532E-2</v>
      </c>
      <c r="G16" s="38">
        <v>-161.54435675285163</v>
      </c>
    </row>
    <row r="17" spans="1:8">
      <c r="A17" s="21">
        <v>14</v>
      </c>
      <c r="B17" s="35" t="s">
        <v>85</v>
      </c>
      <c r="C17" s="36">
        <v>-2180.0601600000005</v>
      </c>
      <c r="D17" s="90">
        <v>-0.33863644707871349</v>
      </c>
      <c r="E17" s="37">
        <v>-785</v>
      </c>
      <c r="F17" s="90">
        <v>-0.3462726069695633</v>
      </c>
      <c r="G17" s="38">
        <v>-2236.3813402431988</v>
      </c>
    </row>
    <row r="18" spans="1:8">
      <c r="A18" s="21">
        <v>15</v>
      </c>
      <c r="B18" s="35" t="s">
        <v>56</v>
      </c>
      <c r="C18" s="36" t="s">
        <v>89</v>
      </c>
      <c r="D18" s="90" t="s">
        <v>89</v>
      </c>
      <c r="E18" s="37" t="s">
        <v>89</v>
      </c>
      <c r="F18" s="90" t="s">
        <v>89</v>
      </c>
      <c r="G18" s="38" t="s">
        <v>103</v>
      </c>
    </row>
    <row r="19" spans="1:8" ht="15.75" thickBot="1">
      <c r="A19" s="83"/>
      <c r="B19" s="86" t="s">
        <v>69</v>
      </c>
      <c r="C19" s="87">
        <v>-896.85705399999893</v>
      </c>
      <c r="D19" s="91">
        <v>-1.3155500603024234E-2</v>
      </c>
      <c r="E19" s="88">
        <v>1021838</v>
      </c>
      <c r="F19" s="91">
        <v>0.17704606387767399</v>
      </c>
      <c r="G19" s="89">
        <v>-1299.682505271644</v>
      </c>
      <c r="H19" s="50"/>
    </row>
    <row r="20" spans="1:8" ht="15" customHeight="1" thickBot="1">
      <c r="A20" s="178"/>
      <c r="B20" s="178"/>
      <c r="C20" s="178"/>
      <c r="D20" s="178"/>
      <c r="E20" s="178"/>
      <c r="F20" s="178"/>
      <c r="G20" s="178"/>
      <c r="H20" s="155"/>
    </row>
    <row r="21" spans="1:8">
      <c r="A21" s="27" t="s">
        <v>102</v>
      </c>
    </row>
    <row r="42" spans="2:5" ht="15">
      <c r="B42" s="56"/>
      <c r="C42" s="57"/>
      <c r="D42" s="58"/>
      <c r="E42" s="59"/>
    </row>
    <row r="43" spans="2:5" ht="15">
      <c r="B43" s="56"/>
      <c r="C43" s="57"/>
      <c r="D43" s="58"/>
      <c r="E43" s="59"/>
    </row>
    <row r="44" spans="2:5" ht="15">
      <c r="B44" s="56"/>
      <c r="C44" s="57"/>
      <c r="D44" s="58"/>
      <c r="E44" s="59"/>
    </row>
    <row r="45" spans="2:5" ht="15">
      <c r="B45" s="56"/>
      <c r="C45" s="57"/>
      <c r="D45" s="58"/>
      <c r="E45" s="59"/>
    </row>
    <row r="46" spans="2:5" ht="15">
      <c r="B46" s="56"/>
      <c r="C46" s="57"/>
      <c r="D46" s="58"/>
      <c r="E46" s="59"/>
    </row>
    <row r="47" spans="2:5" ht="15">
      <c r="B47" s="56"/>
      <c r="C47" s="57"/>
      <c r="D47" s="58"/>
      <c r="E47" s="59"/>
    </row>
    <row r="48" spans="2:5" ht="15.75" thickBot="1">
      <c r="B48" s="74"/>
      <c r="C48" s="74"/>
      <c r="D48" s="74"/>
      <c r="E48" s="74"/>
    </row>
    <row r="51" spans="2:6" ht="14.25" customHeight="1"/>
    <row r="52" spans="2:6">
      <c r="F52" s="50"/>
    </row>
    <row r="54" spans="2:6">
      <c r="F54"/>
    </row>
    <row r="55" spans="2:6">
      <c r="F55"/>
    </row>
    <row r="56" spans="2:6" ht="30.75" thickBot="1">
      <c r="B56" s="40" t="s">
        <v>74</v>
      </c>
      <c r="C56" s="33" t="s">
        <v>104</v>
      </c>
      <c r="D56" s="33" t="s">
        <v>105</v>
      </c>
      <c r="E56" s="34" t="s">
        <v>106</v>
      </c>
      <c r="F56"/>
    </row>
    <row r="57" spans="2:6">
      <c r="B57" s="35" t="str">
        <f t="shared" ref="B57:D61" si="0">B4</f>
        <v>ОТP Fond Aktsii</v>
      </c>
      <c r="C57" s="36">
        <f t="shared" si="0"/>
        <v>1167.84933</v>
      </c>
      <c r="D57" s="90">
        <f t="shared" si="0"/>
        <v>0.17671636390852105</v>
      </c>
      <c r="E57" s="38">
        <f>G4</f>
        <v>1181.7620351894939</v>
      </c>
    </row>
    <row r="58" spans="2:6">
      <c r="B58" s="35" t="str">
        <f t="shared" si="0"/>
        <v>КІNTO- Klasychnyi</v>
      </c>
      <c r="C58" s="36">
        <f t="shared" si="0"/>
        <v>186.38173000000046</v>
      </c>
      <c r="D58" s="90">
        <f t="shared" si="0"/>
        <v>6.9757930796599723E-3</v>
      </c>
      <c r="E58" s="38">
        <f>G5</f>
        <v>11.431298393417277</v>
      </c>
    </row>
    <row r="59" spans="2:6">
      <c r="B59" s="35" t="str">
        <f t="shared" si="0"/>
        <v>KINTO-Ekviti</v>
      </c>
      <c r="C59" s="36">
        <f t="shared" si="0"/>
        <v>75.89956000000052</v>
      </c>
      <c r="D59" s="90">
        <f t="shared" si="0"/>
        <v>1.597373483535279E-2</v>
      </c>
      <c r="E59" s="38">
        <f>G6</f>
        <v>9.4461843076252148</v>
      </c>
    </row>
    <row r="60" spans="2:6">
      <c r="B60" s="35" t="str">
        <f t="shared" si="0"/>
        <v>UNIVER.UA/Volodymyr Velykyi: Fond Zbalansovanyi</v>
      </c>
      <c r="C60" s="36">
        <f t="shared" si="0"/>
        <v>22.731739999999991</v>
      </c>
      <c r="D60" s="90">
        <f t="shared" si="0"/>
        <v>1.6688445880906441E-2</v>
      </c>
      <c r="E60" s="38">
        <f>G7</f>
        <v>6.9659848722315409</v>
      </c>
    </row>
    <row r="61" spans="2:6">
      <c r="B61" s="115" t="str">
        <f t="shared" si="0"/>
        <v>KINTO- Kaznacheiskyi</v>
      </c>
      <c r="C61" s="116">
        <f t="shared" si="0"/>
        <v>20.56179600000009</v>
      </c>
      <c r="D61" s="117">
        <f t="shared" si="0"/>
        <v>1.1618225367866058E-2</v>
      </c>
      <c r="E61" s="118">
        <f>G8</f>
        <v>6.9108717536289328</v>
      </c>
    </row>
    <row r="62" spans="2:6">
      <c r="B62" s="114" t="str">
        <f t="shared" ref="B62:D65" si="1">B13</f>
        <v>Sofiivskyi</v>
      </c>
      <c r="C62" s="36">
        <f t="shared" si="1"/>
        <v>-49.794209999999957</v>
      </c>
      <c r="D62" s="90">
        <f t="shared" si="1"/>
        <v>-8.2297605516360329E-3</v>
      </c>
      <c r="E62" s="38">
        <f>G13</f>
        <v>-22.997454400219542</v>
      </c>
    </row>
    <row r="63" spans="2:6">
      <c r="B63" s="114" t="str">
        <f t="shared" si="1"/>
        <v>Nadbannia</v>
      </c>
      <c r="C63" s="36">
        <f t="shared" si="1"/>
        <v>-56.54640000000002</v>
      </c>
      <c r="D63" s="90">
        <f t="shared" si="1"/>
        <v>-6.8947390779282691E-2</v>
      </c>
      <c r="E63" s="38">
        <f>G14</f>
        <v>-39.722347912524825</v>
      </c>
    </row>
    <row r="64" spans="2:6">
      <c r="B64" s="114" t="str">
        <f t="shared" si="1"/>
        <v>VSI</v>
      </c>
      <c r="C64" s="36">
        <f t="shared" si="1"/>
        <v>-45.621439999999943</v>
      </c>
      <c r="D64" s="90">
        <f t="shared" si="1"/>
        <v>-2.6084792958805617E-2</v>
      </c>
      <c r="E64" s="38">
        <f>G15</f>
        <v>-60.970364347406559</v>
      </c>
    </row>
    <row r="65" spans="2:5">
      <c r="B65" s="114" t="str">
        <f t="shared" si="1"/>
        <v>UNIVER.UA/Taras Shevchenko: Fond Zaoshchadzhen</v>
      </c>
      <c r="C65" s="36">
        <f t="shared" si="1"/>
        <v>-129.84779999999981</v>
      </c>
      <c r="D65" s="90">
        <f t="shared" si="1"/>
        <v>-4.0967527738656952E-2</v>
      </c>
      <c r="E65" s="38">
        <f>G16</f>
        <v>-161.54435675285163</v>
      </c>
    </row>
    <row r="66" spans="2:5">
      <c r="B66" s="114" t="str">
        <f>B17</f>
        <v xml:space="preserve">UNIVER.UA/Myhailo Hrushevskyi: Fond Derzhavnykh Paperiv   </v>
      </c>
      <c r="C66" s="36">
        <f>C17</f>
        <v>-2180.0601600000005</v>
      </c>
      <c r="D66" s="90">
        <f>D17</f>
        <v>-0.33863644707871349</v>
      </c>
      <c r="E66" s="38">
        <f>G17</f>
        <v>-2236.3813402431988</v>
      </c>
    </row>
    <row r="67" spans="2:5">
      <c r="B67" s="125" t="s">
        <v>71</v>
      </c>
      <c r="C67" s="126">
        <f>C19-SUM(C57:C66)</f>
        <v>91.588799999999992</v>
      </c>
      <c r="D67" s="127"/>
      <c r="E67" s="126">
        <f>G19-SUM(E57:E66)</f>
        <v>5.4169838681605142</v>
      </c>
    </row>
    <row r="68" spans="2:5" ht="15">
      <c r="B68" s="123" t="s">
        <v>69</v>
      </c>
      <c r="C68" s="124">
        <f>SUM(C57:C67)</f>
        <v>-896.85705399999893</v>
      </c>
      <c r="D68" s="124"/>
      <c r="E68" s="124">
        <f>SUM(E57:E67)</f>
        <v>-1299.682505271644</v>
      </c>
    </row>
  </sheetData>
  <mergeCells count="5">
    <mergeCell ref="A20:G20"/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04"/>
  <sheetViews>
    <sheetView zoomScale="80" workbookViewId="0">
      <selection activeCell="A16" sqref="A16:A22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2" t="s">
        <v>74</v>
      </c>
      <c r="B1" s="63" t="s">
        <v>107</v>
      </c>
      <c r="C1" s="10"/>
    </row>
    <row r="2" spans="1:3" ht="14.25">
      <c r="A2" s="35" t="s">
        <v>66</v>
      </c>
      <c r="B2" s="163">
        <v>-2.0252170631755884E-2</v>
      </c>
      <c r="C2" s="10"/>
    </row>
    <row r="3" spans="1:3" ht="14.25">
      <c r="A3" s="128" t="s">
        <v>49</v>
      </c>
      <c r="B3" s="133">
        <v>-4.4036973517975753E-3</v>
      </c>
      <c r="C3" s="10"/>
    </row>
    <row r="4" spans="1:3" ht="14.25">
      <c r="A4" s="129" t="s">
        <v>46</v>
      </c>
      <c r="B4" s="164">
        <v>-2.7186452794617511E-3</v>
      </c>
      <c r="C4" s="10"/>
    </row>
    <row r="5" spans="1:3" ht="14.25">
      <c r="A5" s="128" t="s">
        <v>108</v>
      </c>
      <c r="B5" s="134">
        <v>6.5460736800186936E-3</v>
      </c>
      <c r="C5" s="10"/>
    </row>
    <row r="6" spans="1:3" ht="14.25">
      <c r="A6" s="128" t="s">
        <v>60</v>
      </c>
      <c r="B6" s="134">
        <v>7.6650474648876088E-3</v>
      </c>
      <c r="C6" s="10"/>
    </row>
    <row r="7" spans="1:3" ht="14.25">
      <c r="A7" s="209" t="s">
        <v>58</v>
      </c>
      <c r="B7" s="134">
        <v>8.3195393376649385E-3</v>
      </c>
      <c r="C7" s="10"/>
    </row>
    <row r="8" spans="1:3" ht="14.25">
      <c r="A8" s="35" t="s">
        <v>54</v>
      </c>
      <c r="B8" s="134">
        <v>8.371972886692447E-3</v>
      </c>
      <c r="C8" s="10"/>
    </row>
    <row r="9" spans="1:3" ht="14.25">
      <c r="A9" s="128" t="s">
        <v>61</v>
      </c>
      <c r="B9" s="134">
        <v>9.481652053580758E-3</v>
      </c>
      <c r="C9" s="10"/>
    </row>
    <row r="10" spans="1:3" ht="15">
      <c r="A10" s="208" t="s">
        <v>101</v>
      </c>
      <c r="B10" s="134">
        <v>1.0518991204874428E-2</v>
      </c>
      <c r="C10" s="10"/>
    </row>
    <row r="11" spans="1:3" ht="14.25">
      <c r="A11" s="197" t="s">
        <v>62</v>
      </c>
      <c r="B11" s="135">
        <v>1.1518843613705254E-2</v>
      </c>
      <c r="C11" s="10"/>
    </row>
    <row r="12" spans="1:3" ht="14.25">
      <c r="A12" s="210" t="s">
        <v>85</v>
      </c>
      <c r="B12" s="135">
        <v>1.1680954434919677E-2</v>
      </c>
      <c r="C12" s="10"/>
    </row>
    <row r="13" spans="1:3" ht="14.25">
      <c r="A13" s="211" t="s">
        <v>109</v>
      </c>
      <c r="B13" s="134">
        <v>1.1820335380076985E-2</v>
      </c>
      <c r="C13" s="10"/>
    </row>
    <row r="14" spans="1:3" ht="14.25">
      <c r="A14" s="207" t="s">
        <v>51</v>
      </c>
      <c r="B14" s="134">
        <v>1.3974223876579206E-2</v>
      </c>
      <c r="C14" s="10"/>
    </row>
    <row r="15" spans="1:3" ht="14.25">
      <c r="A15" s="128" t="s">
        <v>65</v>
      </c>
      <c r="B15" s="135">
        <v>1.8395090360365796E-2</v>
      </c>
      <c r="C15" s="10"/>
    </row>
    <row r="16" spans="1:3" ht="14.25">
      <c r="A16" s="193" t="s">
        <v>110</v>
      </c>
      <c r="B16" s="133">
        <v>6.4941579307393272E-3</v>
      </c>
      <c r="C16" s="10"/>
    </row>
    <row r="17" spans="1:3" ht="14.25">
      <c r="A17" s="138" t="s">
        <v>15</v>
      </c>
      <c r="B17" s="133">
        <v>7.3852811816450536E-3</v>
      </c>
      <c r="C17" s="10"/>
    </row>
    <row r="18" spans="1:3" ht="14.25">
      <c r="A18" s="138" t="s">
        <v>14</v>
      </c>
      <c r="B18" s="133">
        <v>9.7232362115882154E-3</v>
      </c>
      <c r="C18" s="54"/>
    </row>
    <row r="19" spans="1:3" ht="14.25">
      <c r="A19" s="138" t="s">
        <v>111</v>
      </c>
      <c r="B19" s="133">
        <v>2.7628183981766252E-2</v>
      </c>
      <c r="C19" s="9"/>
    </row>
    <row r="20" spans="1:3" ht="14.25">
      <c r="A20" s="138" t="s">
        <v>112</v>
      </c>
      <c r="B20" s="133">
        <v>8.5334202631504041E-3</v>
      </c>
      <c r="C20" s="69"/>
    </row>
    <row r="21" spans="1:3" ht="14.25">
      <c r="A21" s="138" t="s">
        <v>113</v>
      </c>
      <c r="B21" s="133">
        <v>1.2328767123287671E-2</v>
      </c>
      <c r="C21" s="10"/>
    </row>
    <row r="22" spans="1:3" ht="15" thickBot="1">
      <c r="A22" s="212" t="s">
        <v>114</v>
      </c>
      <c r="B22" s="136">
        <v>1.8189982428005402E-2</v>
      </c>
      <c r="C22" s="10"/>
    </row>
    <row r="23" spans="1:3">
      <c r="B23" s="10"/>
      <c r="C23" s="10"/>
    </row>
    <row r="24" spans="1:3">
      <c r="C24" s="10"/>
    </row>
    <row r="25" spans="1:3">
      <c r="B25" s="10"/>
      <c r="C25" s="10"/>
    </row>
    <row r="26" spans="1:3">
      <c r="C26" s="10"/>
    </row>
    <row r="27" spans="1:3">
      <c r="B27" s="10"/>
    </row>
    <row r="28" spans="1:3">
      <c r="B28" s="10"/>
    </row>
    <row r="29" spans="1:3">
      <c r="B29" s="10"/>
    </row>
    <row r="30" spans="1:3">
      <c r="B30" s="10"/>
    </row>
    <row r="31" spans="1:3">
      <c r="B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7"/>
  <sheetViews>
    <sheetView zoomScale="85" workbookViewId="0">
      <selection activeCell="N43" sqref="N43"/>
    </sheetView>
  </sheetViews>
  <sheetFormatPr defaultRowHeight="14.25"/>
  <cols>
    <col min="1" max="1" width="4.7109375" style="29" customWidth="1"/>
    <col min="2" max="2" width="35.85546875" style="27" customWidth="1"/>
    <col min="3" max="4" width="12.7109375" style="29" customWidth="1"/>
    <col min="5" max="5" width="16.7109375" style="39" customWidth="1"/>
    <col min="6" max="6" width="14.7109375" style="43" customWidth="1"/>
    <col min="7" max="7" width="14.7109375" style="39" customWidth="1"/>
    <col min="8" max="8" width="12.7109375" style="43" customWidth="1"/>
    <col min="9" max="9" width="39.140625" style="27" bestFit="1" customWidth="1"/>
    <col min="10" max="10" width="22.85546875" style="27" bestFit="1" customWidth="1"/>
    <col min="11" max="20" width="4.7109375" style="27" customWidth="1"/>
    <col min="21" max="16384" width="9.140625" style="27"/>
  </cols>
  <sheetData>
    <row r="1" spans="1:13" s="41" customFormat="1" ht="16.5" thickBot="1">
      <c r="A1" s="167" t="s">
        <v>115</v>
      </c>
      <c r="B1" s="167"/>
      <c r="C1" s="167"/>
      <c r="D1" s="167"/>
      <c r="E1" s="167"/>
      <c r="F1" s="167"/>
      <c r="G1" s="167"/>
      <c r="H1" s="167"/>
      <c r="I1" s="167"/>
      <c r="J1" s="167"/>
      <c r="K1" s="13"/>
      <c r="L1" s="14"/>
      <c r="M1" s="14"/>
    </row>
    <row r="2" spans="1:13" ht="45.75" thickBot="1">
      <c r="A2" s="15" t="s">
        <v>91</v>
      </c>
      <c r="B2" s="15" t="s">
        <v>74</v>
      </c>
      <c r="C2" s="42" t="s">
        <v>116</v>
      </c>
      <c r="D2" s="42" t="s">
        <v>117</v>
      </c>
      <c r="E2" s="42" t="s">
        <v>39</v>
      </c>
      <c r="F2" s="42" t="s">
        <v>40</v>
      </c>
      <c r="G2" s="42" t="s">
        <v>41</v>
      </c>
      <c r="H2" s="42" t="s">
        <v>42</v>
      </c>
      <c r="I2" s="17" t="s">
        <v>43</v>
      </c>
      <c r="J2" s="18" t="s">
        <v>44</v>
      </c>
    </row>
    <row r="3" spans="1:13" ht="20.25" customHeight="1">
      <c r="A3" s="21">
        <v>1</v>
      </c>
      <c r="B3" s="197" t="s">
        <v>118</v>
      </c>
      <c r="C3" s="102" t="s">
        <v>121</v>
      </c>
      <c r="D3" s="103" t="s">
        <v>122</v>
      </c>
      <c r="E3" s="78">
        <v>1535233.56</v>
      </c>
      <c r="F3" s="79">
        <v>762</v>
      </c>
      <c r="G3" s="78">
        <v>2014.7422047244095</v>
      </c>
      <c r="H3" s="49">
        <v>1000</v>
      </c>
      <c r="I3" s="77" t="s">
        <v>124</v>
      </c>
      <c r="J3" s="80" t="s">
        <v>11</v>
      </c>
    </row>
    <row r="4" spans="1:13">
      <c r="A4" s="21">
        <v>2</v>
      </c>
      <c r="B4" s="197" t="s">
        <v>119</v>
      </c>
      <c r="C4" s="102" t="s">
        <v>121</v>
      </c>
      <c r="D4" s="103" t="s">
        <v>123</v>
      </c>
      <c r="E4" s="78">
        <v>1276893.0401000001</v>
      </c>
      <c r="F4" s="79">
        <v>2941</v>
      </c>
      <c r="G4" s="78">
        <v>434.16968381502892</v>
      </c>
      <c r="H4" s="49">
        <v>1000</v>
      </c>
      <c r="I4" s="197" t="s">
        <v>125</v>
      </c>
      <c r="J4" s="80" t="s">
        <v>0</v>
      </c>
    </row>
    <row r="5" spans="1:13">
      <c r="A5" s="21">
        <v>3</v>
      </c>
      <c r="B5" s="213" t="s">
        <v>120</v>
      </c>
      <c r="C5" s="102" t="s">
        <v>121</v>
      </c>
      <c r="D5" s="103" t="s">
        <v>122</v>
      </c>
      <c r="E5" s="78">
        <v>414680.84</v>
      </c>
      <c r="F5" s="79">
        <v>679</v>
      </c>
      <c r="G5" s="78">
        <v>610.72288659793821</v>
      </c>
      <c r="H5" s="49">
        <v>1000</v>
      </c>
      <c r="I5" s="197" t="s">
        <v>126</v>
      </c>
      <c r="J5" s="80" t="s">
        <v>2</v>
      </c>
    </row>
    <row r="6" spans="1:13" ht="15.75" customHeight="1" thickBot="1">
      <c r="A6" s="168" t="s">
        <v>69</v>
      </c>
      <c r="B6" s="169"/>
      <c r="C6" s="104" t="s">
        <v>4</v>
      </c>
      <c r="D6" s="104" t="s">
        <v>4</v>
      </c>
      <c r="E6" s="92">
        <f>SUM(E3:E5)</f>
        <v>3226807.4401000002</v>
      </c>
      <c r="F6" s="93">
        <f>SUM(F3:F5)</f>
        <v>4382</v>
      </c>
      <c r="G6" s="104" t="s">
        <v>4</v>
      </c>
      <c r="H6" s="104" t="s">
        <v>4</v>
      </c>
      <c r="I6" s="104" t="s">
        <v>4</v>
      </c>
      <c r="J6" s="104" t="s">
        <v>4</v>
      </c>
    </row>
    <row r="7" spans="1:13">
      <c r="A7" s="171"/>
      <c r="B7" s="171"/>
      <c r="C7" s="171"/>
      <c r="D7" s="171"/>
      <c r="E7" s="171"/>
      <c r="F7" s="171"/>
      <c r="G7" s="171"/>
      <c r="H7" s="171"/>
    </row>
  </sheetData>
  <mergeCells count="3">
    <mergeCell ref="A1:J1"/>
    <mergeCell ref="A6:B6"/>
    <mergeCell ref="A7:H7"/>
  </mergeCells>
  <phoneticPr fontId="11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28"/>
  <sheetViews>
    <sheetView zoomScale="85" workbookViewId="0">
      <selection activeCell="A8" sqref="A8:K8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4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>
      <c r="A1" s="183" t="s">
        <v>127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1" customFormat="1" ht="15.75" customHeight="1" thickBot="1">
      <c r="A2" s="174" t="s">
        <v>37</v>
      </c>
      <c r="B2" s="95"/>
      <c r="C2" s="96"/>
      <c r="D2" s="97"/>
      <c r="E2" s="176" t="s">
        <v>73</v>
      </c>
      <c r="F2" s="176"/>
      <c r="G2" s="176"/>
      <c r="H2" s="176"/>
      <c r="I2" s="176"/>
      <c r="J2" s="176"/>
      <c r="K2" s="176"/>
    </row>
    <row r="3" spans="1:11" customFormat="1" ht="64.5" thickBot="1">
      <c r="A3" s="175"/>
      <c r="B3" s="199" t="s">
        <v>74</v>
      </c>
      <c r="C3" s="200" t="s">
        <v>75</v>
      </c>
      <c r="D3" s="200" t="s">
        <v>76</v>
      </c>
      <c r="E3" s="17" t="s">
        <v>77</v>
      </c>
      <c r="F3" s="17" t="s">
        <v>78</v>
      </c>
      <c r="G3" s="17" t="s">
        <v>79</v>
      </c>
      <c r="H3" s="17" t="s">
        <v>80</v>
      </c>
      <c r="I3" s="17" t="s">
        <v>81</v>
      </c>
      <c r="J3" s="18" t="s">
        <v>82</v>
      </c>
      <c r="K3" s="201" t="s">
        <v>83</v>
      </c>
    </row>
    <row r="4" spans="1:11" customFormat="1" collapsed="1">
      <c r="A4" s="21">
        <v>1</v>
      </c>
      <c r="B4" s="25" t="s">
        <v>128</v>
      </c>
      <c r="C4" s="98">
        <v>38441</v>
      </c>
      <c r="D4" s="98">
        <v>38625</v>
      </c>
      <c r="E4" s="94">
        <v>-5.8291264720492508E-3</v>
      </c>
      <c r="F4" s="94">
        <v>-1.1947928989344825E-2</v>
      </c>
      <c r="G4" s="94">
        <v>-0.10705445363333443</v>
      </c>
      <c r="H4" s="94">
        <v>-0.12138022437430473</v>
      </c>
      <c r="I4" s="94">
        <v>-0.12125924050150072</v>
      </c>
      <c r="J4" s="99">
        <v>-0.38927711340206161</v>
      </c>
      <c r="K4" s="153">
        <v>-3.969167103895177E-2</v>
      </c>
    </row>
    <row r="5" spans="1:11" customFormat="1" collapsed="1">
      <c r="A5" s="21">
        <v>2</v>
      </c>
      <c r="B5" s="197" t="s">
        <v>119</v>
      </c>
      <c r="C5" s="98">
        <v>39048</v>
      </c>
      <c r="D5" s="98">
        <v>39140</v>
      </c>
      <c r="E5" s="94">
        <v>9.741093190449801E-3</v>
      </c>
      <c r="F5" s="94">
        <v>6.5102019457017768E-2</v>
      </c>
      <c r="G5" s="94">
        <v>-8.4654461233098388E-2</v>
      </c>
      <c r="H5" s="94">
        <v>0.14808676753558658</v>
      </c>
      <c r="I5" s="94">
        <v>0.15059385093087663</v>
      </c>
      <c r="J5" s="99">
        <v>-0.56583031618497359</v>
      </c>
      <c r="K5" s="154">
        <v>-7.4579863481774589E-2</v>
      </c>
    </row>
    <row r="6" spans="1:11" customFormat="1">
      <c r="A6" s="21">
        <v>3</v>
      </c>
      <c r="B6" s="197" t="s">
        <v>118</v>
      </c>
      <c r="C6" s="98">
        <v>39100</v>
      </c>
      <c r="D6" s="98">
        <v>39268</v>
      </c>
      <c r="E6" s="94">
        <v>-1.64871327534033E-3</v>
      </c>
      <c r="F6" s="94">
        <v>2.0162866983195693E-2</v>
      </c>
      <c r="G6" s="94">
        <v>9.8224185608859704E-2</v>
      </c>
      <c r="H6" s="94">
        <v>0.21768205550786224</v>
      </c>
      <c r="I6" s="94">
        <v>0.23438761181917589</v>
      </c>
      <c r="J6" s="99">
        <v>1.0147422047245627</v>
      </c>
      <c r="K6" s="154">
        <v>6.9580297512877642E-2</v>
      </c>
    </row>
    <row r="7" spans="1:11" ht="15.75" thickBot="1">
      <c r="A7" s="137"/>
      <c r="B7" s="142" t="s">
        <v>87</v>
      </c>
      <c r="C7" s="143" t="s">
        <v>4</v>
      </c>
      <c r="D7" s="143" t="s">
        <v>4</v>
      </c>
      <c r="E7" s="144">
        <f>AVERAGE(E4:E6)</f>
        <v>7.5441781435340671E-4</v>
      </c>
      <c r="F7" s="144">
        <f>AVERAGE(F4:F6)</f>
        <v>2.4438985816956211E-2</v>
      </c>
      <c r="G7" s="144">
        <f>AVERAGE(G4:G6)</f>
        <v>-3.1161576419191039E-2</v>
      </c>
      <c r="H7" s="144">
        <f>AVERAGE(H4:H6)</f>
        <v>8.1462866223048033E-2</v>
      </c>
      <c r="I7" s="144">
        <f>AVERAGE(I4:I6)</f>
        <v>8.7907407416183928E-2</v>
      </c>
      <c r="J7" s="143" t="s">
        <v>4</v>
      </c>
      <c r="K7" s="143" t="s">
        <v>4</v>
      </c>
    </row>
    <row r="8" spans="1:11">
      <c r="A8" s="184" t="s">
        <v>88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</row>
    <row r="9" spans="1:11" ht="15" thickBot="1">
      <c r="A9" s="182"/>
      <c r="B9" s="182"/>
      <c r="C9" s="182"/>
      <c r="D9" s="182"/>
      <c r="E9" s="182"/>
      <c r="F9" s="182"/>
      <c r="G9" s="182"/>
      <c r="H9" s="182"/>
      <c r="I9" s="182"/>
      <c r="J9" s="182"/>
      <c r="K9" s="182"/>
    </row>
    <row r="10" spans="1:11">
      <c r="B10" s="27"/>
      <c r="C10" s="28"/>
      <c r="D10" s="28"/>
      <c r="E10" s="27"/>
      <c r="F10" s="27"/>
      <c r="G10" s="27"/>
      <c r="H10" s="27"/>
      <c r="I10" s="27"/>
    </row>
    <row r="11" spans="1:11">
      <c r="B11" s="27"/>
      <c r="C11" s="28"/>
      <c r="D11" s="28"/>
      <c r="E11" s="109"/>
      <c r="F11" s="27"/>
      <c r="G11" s="27"/>
      <c r="H11" s="27"/>
      <c r="I11" s="27"/>
    </row>
    <row r="12" spans="1:11">
      <c r="B12" s="27"/>
      <c r="C12" s="28"/>
      <c r="D12" s="28"/>
      <c r="E12" s="27"/>
      <c r="F12" s="27"/>
      <c r="G12" s="27"/>
      <c r="H12" s="27"/>
      <c r="I12" s="27"/>
    </row>
    <row r="13" spans="1:11">
      <c r="B13" s="27"/>
      <c r="C13" s="28"/>
      <c r="D13" s="28"/>
      <c r="E13" s="27"/>
      <c r="F13" s="27"/>
      <c r="G13" s="27"/>
      <c r="H13" s="27"/>
      <c r="I13" s="27"/>
    </row>
    <row r="14" spans="1:11">
      <c r="B14" s="27"/>
      <c r="C14" s="28"/>
      <c r="D14" s="28"/>
      <c r="E14" s="27"/>
      <c r="F14" s="27"/>
      <c r="G14" s="27"/>
      <c r="H14" s="27"/>
      <c r="I14" s="27"/>
    </row>
    <row r="15" spans="1:11">
      <c r="B15" s="27"/>
      <c r="C15" s="28"/>
      <c r="D15" s="28"/>
      <c r="E15" s="27"/>
      <c r="F15" s="27"/>
      <c r="G15" s="27"/>
      <c r="H15" s="27"/>
      <c r="I15" s="27"/>
    </row>
    <row r="16" spans="1:11">
      <c r="B16" s="27"/>
      <c r="C16" s="28"/>
      <c r="D16" s="28"/>
      <c r="E16" s="27"/>
      <c r="F16" s="27"/>
      <c r="G16" s="27"/>
      <c r="H16" s="27"/>
      <c r="I16" s="27"/>
    </row>
    <row r="17" spans="2:9">
      <c r="B17" s="27"/>
      <c r="C17" s="28"/>
      <c r="D17" s="28"/>
      <c r="E17" s="27"/>
      <c r="F17" s="27"/>
      <c r="G17" s="27"/>
      <c r="H17" s="27"/>
      <c r="I17" s="27"/>
    </row>
    <row r="21" spans="2:9">
      <c r="C21" s="5"/>
    </row>
    <row r="22" spans="2:9">
      <c r="C22" s="5"/>
    </row>
    <row r="23" spans="2:9">
      <c r="C23" s="5"/>
    </row>
    <row r="24" spans="2:9">
      <c r="C24" s="5"/>
    </row>
    <row r="25" spans="2:9">
      <c r="C25" s="5"/>
    </row>
    <row r="26" spans="2:9">
      <c r="C26" s="5"/>
    </row>
    <row r="27" spans="2:9">
      <c r="C27" s="5"/>
    </row>
    <row r="28" spans="2:9">
      <c r="C28" s="5"/>
    </row>
  </sheetData>
  <mergeCells count="5">
    <mergeCell ref="A9:K9"/>
    <mergeCell ref="A2:A3"/>
    <mergeCell ref="A1:J1"/>
    <mergeCell ref="E2:K2"/>
    <mergeCell ref="A8:K8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38"/>
  <sheetViews>
    <sheetView zoomScale="85" workbookViewId="0">
      <selection activeCell="J43" sqref="J43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29" customFormat="1" ht="16.5" thickBot="1">
      <c r="A1" s="179" t="s">
        <v>129</v>
      </c>
      <c r="B1" s="179"/>
      <c r="C1" s="179"/>
      <c r="D1" s="179"/>
      <c r="E1" s="179"/>
      <c r="F1" s="179"/>
      <c r="G1" s="179"/>
    </row>
    <row r="2" spans="1:11" s="29" customFormat="1" ht="15.75" customHeight="1" thickBot="1">
      <c r="A2" s="174" t="s">
        <v>91</v>
      </c>
      <c r="B2" s="84"/>
      <c r="C2" s="180" t="s">
        <v>92</v>
      </c>
      <c r="D2" s="181"/>
      <c r="E2" s="180" t="s">
        <v>93</v>
      </c>
      <c r="F2" s="181"/>
      <c r="G2" s="85"/>
    </row>
    <row r="3" spans="1:11" s="29" customFormat="1" ht="45.75" thickBot="1">
      <c r="A3" s="175"/>
      <c r="B3" s="33" t="s">
        <v>74</v>
      </c>
      <c r="C3" s="33" t="s">
        <v>94</v>
      </c>
      <c r="D3" s="33" t="s">
        <v>95</v>
      </c>
      <c r="E3" s="33" t="s">
        <v>96</v>
      </c>
      <c r="F3" s="33" t="s">
        <v>95</v>
      </c>
      <c r="G3" s="34" t="s">
        <v>130</v>
      </c>
    </row>
    <row r="4" spans="1:11" s="29" customFormat="1">
      <c r="A4" s="21">
        <v>1</v>
      </c>
      <c r="B4" s="197" t="s">
        <v>119</v>
      </c>
      <c r="C4" s="36">
        <v>12.318340000000084</v>
      </c>
      <c r="D4" s="94">
        <v>9.7410931904821241E-3</v>
      </c>
      <c r="E4" s="37">
        <v>0</v>
      </c>
      <c r="F4" s="94">
        <v>0</v>
      </c>
      <c r="G4" s="38">
        <v>0</v>
      </c>
    </row>
    <row r="5" spans="1:11" s="29" customFormat="1">
      <c r="A5" s="21">
        <v>2</v>
      </c>
      <c r="B5" s="25" t="s">
        <v>128</v>
      </c>
      <c r="C5" s="36">
        <v>-2.4313999999999649</v>
      </c>
      <c r="D5" s="94">
        <v>-5.8291264720497418E-3</v>
      </c>
      <c r="E5" s="37">
        <v>0</v>
      </c>
      <c r="F5" s="94">
        <v>0</v>
      </c>
      <c r="G5" s="38">
        <v>0</v>
      </c>
    </row>
    <row r="6" spans="1:11" s="29" customFormat="1">
      <c r="A6" s="21">
        <v>3</v>
      </c>
      <c r="B6" s="197" t="s">
        <v>118</v>
      </c>
      <c r="C6" s="36">
        <v>-2.5353399999998509</v>
      </c>
      <c r="D6" s="94">
        <v>-1.6487132754472087E-3</v>
      </c>
      <c r="E6" s="37">
        <v>0</v>
      </c>
      <c r="F6" s="94">
        <v>0</v>
      </c>
      <c r="G6" s="38">
        <v>0</v>
      </c>
    </row>
    <row r="7" spans="1:11" s="29" customFormat="1" ht="15.75" thickBot="1">
      <c r="A7" s="105"/>
      <c r="B7" s="86" t="s">
        <v>69</v>
      </c>
      <c r="C7" s="106">
        <v>7.3516000000002695</v>
      </c>
      <c r="D7" s="91">
        <v>2.283491485869215E-3</v>
      </c>
      <c r="E7" s="88">
        <v>0</v>
      </c>
      <c r="F7" s="91">
        <v>0</v>
      </c>
      <c r="G7" s="89">
        <v>0</v>
      </c>
    </row>
    <row r="8" spans="1:11" s="29" customFormat="1" ht="15" customHeight="1" thickBot="1">
      <c r="A8" s="182"/>
      <c r="B8" s="182"/>
      <c r="C8" s="182"/>
      <c r="D8" s="182"/>
      <c r="E8" s="182"/>
      <c r="F8" s="182"/>
      <c r="G8" s="182"/>
      <c r="H8" s="7"/>
      <c r="I8" s="7"/>
      <c r="J8" s="7"/>
      <c r="K8" s="7"/>
    </row>
    <row r="9" spans="1:11" s="29" customFormat="1">
      <c r="D9" s="39"/>
    </row>
    <row r="10" spans="1:11" s="29" customFormat="1">
      <c r="A10" s="27"/>
      <c r="D10" s="39"/>
    </row>
    <row r="11" spans="1:11" s="29" customFormat="1">
      <c r="A11" s="27"/>
      <c r="D11" s="39"/>
    </row>
    <row r="12" spans="1:11" s="29" customFormat="1">
      <c r="D12" s="39"/>
    </row>
    <row r="13" spans="1:11" s="29" customFormat="1">
      <c r="D13" s="39"/>
    </row>
    <row r="14" spans="1:11" s="29" customFormat="1">
      <c r="D14" s="39"/>
    </row>
    <row r="15" spans="1:11" s="29" customFormat="1">
      <c r="D15" s="39"/>
    </row>
    <row r="16" spans="1:11" s="29" customFormat="1">
      <c r="D16" s="39"/>
    </row>
    <row r="17" spans="4:9" s="29" customFormat="1">
      <c r="D17" s="39"/>
    </row>
    <row r="18" spans="4:9" s="29" customFormat="1">
      <c r="D18" s="39"/>
    </row>
    <row r="19" spans="4:9" s="29" customFormat="1">
      <c r="D19" s="39"/>
    </row>
    <row r="20" spans="4:9" s="29" customFormat="1">
      <c r="D20" s="39"/>
    </row>
    <row r="21" spans="4:9" s="29" customFormat="1">
      <c r="D21" s="39"/>
    </row>
    <row r="22" spans="4:9" s="29" customFormat="1">
      <c r="D22" s="39"/>
    </row>
    <row r="23" spans="4:9" s="29" customFormat="1">
      <c r="D23" s="39"/>
    </row>
    <row r="24" spans="4:9" s="29" customFormat="1">
      <c r="D24" s="39"/>
    </row>
    <row r="25" spans="4:9" s="29" customFormat="1">
      <c r="D25" s="39"/>
    </row>
    <row r="26" spans="4:9" s="29" customFormat="1">
      <c r="D26" s="39"/>
    </row>
    <row r="27" spans="4:9" s="29" customFormat="1">
      <c r="D27" s="39"/>
    </row>
    <row r="28" spans="4:9" s="29" customFormat="1">
      <c r="D28" s="39"/>
    </row>
    <row r="29" spans="4:9" s="29" customFormat="1">
      <c r="D29" s="39"/>
    </row>
    <row r="30" spans="4:9" s="29" customFormat="1"/>
    <row r="31" spans="4:9" s="29" customFormat="1"/>
    <row r="32" spans="4:9" s="29" customFormat="1">
      <c r="H32" s="22"/>
      <c r="I32" s="22"/>
    </row>
    <row r="35" spans="1:5" ht="30.75" thickBot="1">
      <c r="B35" s="40" t="s">
        <v>74</v>
      </c>
      <c r="C35" s="33" t="s">
        <v>131</v>
      </c>
      <c r="D35" s="33" t="s">
        <v>132</v>
      </c>
      <c r="E35" s="34" t="s">
        <v>133</v>
      </c>
    </row>
    <row r="36" spans="1:5">
      <c r="A36" s="22">
        <v>1</v>
      </c>
      <c r="B36" s="35" t="str">
        <f t="shared" ref="B36:D38" si="0">B4</f>
        <v>ТАSК Ukrainskyi Kapital</v>
      </c>
      <c r="C36" s="110">
        <f t="shared" si="0"/>
        <v>12.318340000000084</v>
      </c>
      <c r="D36" s="94">
        <f t="shared" si="0"/>
        <v>9.7410931904821241E-3</v>
      </c>
      <c r="E36" s="111">
        <f>G4</f>
        <v>0</v>
      </c>
    </row>
    <row r="37" spans="1:5">
      <c r="A37" s="22">
        <v>2</v>
      </c>
      <c r="B37" s="35" t="str">
        <f t="shared" si="0"/>
        <v>Оptimum</v>
      </c>
      <c r="C37" s="110">
        <f t="shared" si="0"/>
        <v>-2.4313999999999649</v>
      </c>
      <c r="D37" s="94">
        <f t="shared" si="0"/>
        <v>-5.8291264720497418E-3</v>
      </c>
      <c r="E37" s="111">
        <f>G5</f>
        <v>0</v>
      </c>
    </row>
    <row r="38" spans="1:5">
      <c r="A38" s="22">
        <v>3</v>
      </c>
      <c r="B38" s="35" t="str">
        <f t="shared" si="0"/>
        <v>Zbalansovanyi Fond "Parytet"</v>
      </c>
      <c r="C38" s="110">
        <f t="shared" si="0"/>
        <v>-2.5353399999998509</v>
      </c>
      <c r="D38" s="94">
        <f t="shared" si="0"/>
        <v>-1.6487132754472087E-3</v>
      </c>
      <c r="E38" s="111">
        <f>G6</f>
        <v>0</v>
      </c>
    </row>
  </sheetData>
  <mergeCells count="5">
    <mergeCell ref="A8:G8"/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4"/>
  <sheetViews>
    <sheetView zoomScale="85" workbookViewId="0">
      <selection activeCell="A39" sqref="A39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2" t="s">
        <v>74</v>
      </c>
      <c r="B1" s="63" t="s">
        <v>107</v>
      </c>
      <c r="C1" s="10"/>
      <c r="D1" s="10"/>
    </row>
    <row r="2" spans="1:4" ht="14.25">
      <c r="A2" s="70" t="s">
        <v>134</v>
      </c>
      <c r="B2" s="130">
        <v>-5.8291264720492508E-3</v>
      </c>
      <c r="C2" s="10"/>
      <c r="D2" s="10"/>
    </row>
    <row r="3" spans="1:4" ht="14.25">
      <c r="A3" s="138" t="s">
        <v>118</v>
      </c>
      <c r="B3" s="130">
        <v>-1.64871327534033E-3</v>
      </c>
      <c r="C3" s="10"/>
      <c r="D3" s="10"/>
    </row>
    <row r="4" spans="1:4" ht="14.25">
      <c r="A4" s="25" t="s">
        <v>119</v>
      </c>
      <c r="B4" s="130">
        <v>9.741093190449801E-3</v>
      </c>
      <c r="C4" s="10"/>
      <c r="D4" s="10"/>
    </row>
    <row r="5" spans="1:4" ht="14.25">
      <c r="A5" s="193" t="s">
        <v>110</v>
      </c>
      <c r="B5" s="131">
        <v>7.5441781435340671E-4</v>
      </c>
      <c r="C5" s="10"/>
      <c r="D5" s="10"/>
    </row>
    <row r="6" spans="1:4" ht="14.25">
      <c r="A6" s="138" t="s">
        <v>15</v>
      </c>
      <c r="B6" s="131">
        <v>7.3852811816450536E-3</v>
      </c>
      <c r="C6" s="10"/>
      <c r="D6" s="10"/>
    </row>
    <row r="7" spans="1:4" ht="14.25">
      <c r="A7" s="138" t="s">
        <v>14</v>
      </c>
      <c r="B7" s="131">
        <v>9.7232362115882154E-3</v>
      </c>
      <c r="C7" s="10"/>
      <c r="D7" s="10"/>
    </row>
    <row r="8" spans="1:4" ht="14.25">
      <c r="A8" s="138" t="s">
        <v>111</v>
      </c>
      <c r="B8" s="131">
        <v>2.7628183981766252E-2</v>
      </c>
      <c r="C8" s="10"/>
      <c r="D8" s="10"/>
    </row>
    <row r="9" spans="1:4" ht="14.25">
      <c r="A9" s="138" t="s">
        <v>112</v>
      </c>
      <c r="B9" s="131">
        <v>8.5334202631504041E-3</v>
      </c>
      <c r="C9" s="10"/>
      <c r="D9" s="10"/>
    </row>
    <row r="10" spans="1:4" ht="14.25">
      <c r="A10" s="138" t="s">
        <v>113</v>
      </c>
      <c r="B10" s="131">
        <v>1.2328767123287671E-2</v>
      </c>
      <c r="C10" s="10"/>
      <c r="D10" s="10"/>
    </row>
    <row r="11" spans="1:4" ht="15" thickBot="1">
      <c r="A11" s="212" t="s">
        <v>114</v>
      </c>
      <c r="B11" s="132">
        <v>1.8189982428005402E-2</v>
      </c>
      <c r="C11" s="10"/>
      <c r="D11" s="10"/>
    </row>
    <row r="12" spans="1:4">
      <c r="B12" s="10"/>
      <c r="C12" s="10"/>
      <c r="D12" s="10"/>
    </row>
    <row r="13" spans="1:4" ht="14.25">
      <c r="A13" s="51"/>
      <c r="B13" s="52"/>
      <c r="C13" s="10"/>
      <c r="D13" s="10"/>
    </row>
    <row r="14" spans="1:4" ht="14.25">
      <c r="A14" s="51"/>
      <c r="B14" s="52"/>
      <c r="C14" s="10"/>
      <c r="D14" s="10"/>
    </row>
    <row r="15" spans="1:4" ht="14.25">
      <c r="A15" s="51"/>
      <c r="B15" s="52"/>
      <c r="C15" s="10"/>
      <c r="D15" s="10"/>
    </row>
    <row r="16" spans="1:4" ht="14.25">
      <c r="A16" s="51"/>
      <c r="B16" s="52"/>
      <c r="C16" s="10"/>
      <c r="D16" s="10"/>
    </row>
    <row r="17" spans="1:4" ht="14.25">
      <c r="A17" s="51"/>
      <c r="B17" s="52"/>
      <c r="C17" s="10"/>
      <c r="D17" s="10"/>
    </row>
    <row r="18" spans="1:4">
      <c r="B18" s="10"/>
    </row>
    <row r="22" spans="1:4">
      <c r="A22" s="7"/>
      <c r="B22" s="8"/>
    </row>
    <row r="23" spans="1:4">
      <c r="B23" s="8"/>
    </row>
    <row r="24" spans="1:4">
      <c r="B24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2017-12-15T13:44:58Z</dcterms:modified>
</cp:coreProperties>
</file>