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1_{8F203A5C-B186-447F-949B-C1D666FBB5B6}" xr6:coauthVersionLast="45" xr6:coauthVersionMax="45" xr10:uidLastSave="{00000000-0000-0000-0000-000000000000}"/>
  <bookViews>
    <workbookView xWindow="14220" yWindow="1485" windowWidth="9600" windowHeight="8070" tabRatio="904" xr2:uid="{00000000-000D-0000-FFFF-FFFF00000000}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NAV'!$B$3:$G$20</definedName>
    <definedName name="_xlnm._FilterDatabase" localSheetId="12" hidden="1">'C_diagram(ROR)'!$A$1:$B$1</definedName>
    <definedName name="_xlnm._FilterDatabase" localSheetId="11" hidden="1">'C_dynamics NAV'!$B$34:$E$34</definedName>
    <definedName name="_xlnm._FilterDatabase" localSheetId="9" hidden="1">C_NAV!$A$2:$J$2</definedName>
    <definedName name="_xlnm._FilterDatabase" localSheetId="0" hidden="1">'IDX + ROR'!$A$26:$C$26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NAV'!$B$34:$E$34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20" l="1"/>
  <c r="D36" i="20"/>
  <c r="C36" i="20"/>
  <c r="B36" i="20"/>
  <c r="K6" i="24"/>
  <c r="I6" i="24"/>
  <c r="G6" i="24"/>
  <c r="F6" i="24"/>
  <c r="E6" i="24"/>
  <c r="H6" i="24"/>
  <c r="K7" i="16"/>
  <c r="K21" i="21"/>
  <c r="E64" i="14"/>
  <c r="E65" i="14"/>
  <c r="E66" i="14"/>
  <c r="E67" i="14"/>
  <c r="D64" i="14"/>
  <c r="D65" i="14"/>
  <c r="D66" i="14"/>
  <c r="D67" i="14"/>
  <c r="C64" i="14"/>
  <c r="C65" i="14"/>
  <c r="C66" i="14"/>
  <c r="C67" i="14"/>
  <c r="B64" i="14"/>
  <c r="B65" i="14"/>
  <c r="B66" i="14"/>
  <c r="B67" i="14"/>
  <c r="E68" i="14"/>
  <c r="D68" i="14"/>
  <c r="C68" i="14"/>
  <c r="B68" i="14"/>
  <c r="C20" i="12"/>
  <c r="C24" i="12" s="1"/>
  <c r="D24" i="12" s="1"/>
  <c r="C27" i="12"/>
  <c r="D27" i="12"/>
  <c r="C28" i="12"/>
  <c r="D28" i="12" s="1"/>
  <c r="C29" i="12"/>
  <c r="D29" i="12"/>
  <c r="C30" i="12"/>
  <c r="D30" i="12"/>
  <c r="C31" i="12"/>
  <c r="D31" i="12"/>
  <c r="C32" i="12"/>
  <c r="D32" i="12"/>
  <c r="C33" i="12"/>
  <c r="D33" i="12"/>
  <c r="C34" i="12"/>
  <c r="D34" i="12"/>
  <c r="B27" i="12"/>
  <c r="B28" i="12"/>
  <c r="B29" i="12"/>
  <c r="B30" i="12"/>
  <c r="B31" i="12"/>
  <c r="B32" i="12"/>
  <c r="B33" i="12"/>
  <c r="B34" i="12"/>
  <c r="I7" i="16"/>
  <c r="H7" i="16"/>
  <c r="G7" i="16"/>
  <c r="F7" i="16"/>
  <c r="E7" i="16"/>
  <c r="B36" i="17"/>
  <c r="C26" i="12"/>
  <c r="B26" i="12"/>
  <c r="C25" i="12"/>
  <c r="B25" i="12"/>
  <c r="E35" i="20"/>
  <c r="D35" i="20"/>
  <c r="C35" i="20"/>
  <c r="B35" i="20"/>
  <c r="E36" i="17"/>
  <c r="D36" i="17"/>
  <c r="C36" i="17"/>
  <c r="E35" i="17"/>
  <c r="D35" i="17"/>
  <c r="C35" i="17"/>
  <c r="B35" i="17"/>
  <c r="E6" i="22"/>
  <c r="E63" i="14"/>
  <c r="E62" i="14"/>
  <c r="E61" i="14"/>
  <c r="E60" i="14"/>
  <c r="E69" i="14" s="1"/>
  <c r="E59" i="14"/>
  <c r="D63" i="14"/>
  <c r="D62" i="14"/>
  <c r="D61" i="14"/>
  <c r="D60" i="14"/>
  <c r="D59" i="14"/>
  <c r="C63" i="14"/>
  <c r="C62" i="14"/>
  <c r="C61" i="14"/>
  <c r="C60" i="14"/>
  <c r="C59" i="14"/>
  <c r="B63" i="14"/>
  <c r="B62" i="14"/>
  <c r="B61" i="14"/>
  <c r="B60" i="14"/>
  <c r="B59" i="14"/>
  <c r="I21" i="21"/>
  <c r="H21" i="21"/>
  <c r="G21" i="21"/>
  <c r="F21" i="21"/>
  <c r="E21" i="21"/>
  <c r="C69" i="14"/>
  <c r="D26" i="12"/>
  <c r="D25" i="12"/>
  <c r="F5" i="23"/>
  <c r="E5" i="23"/>
  <c r="F6" i="22"/>
  <c r="D20" i="12"/>
  <c r="C70" i="14" l="1"/>
  <c r="E70" i="14"/>
</calcChain>
</file>

<file path=xl/sharedStrings.xml><?xml version="1.0" encoding="utf-8"?>
<sst xmlns="http://schemas.openxmlformats.org/spreadsheetml/2006/main" count="370" uniqueCount="139">
  <si>
    <t>http://www.task.ua/</t>
  </si>
  <si>
    <t>http://univer.ua/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</si>
  <si>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</si>
  <si>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</si>
  <si>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</si>
  <si>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</si>
  <si>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</si>
  <si>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</si>
  <si>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</si>
  <si>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</si>
  <si>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</si>
  <si>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</si>
  <si>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</si>
  <si>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</si>
  <si>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</si>
  <si>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</si>
  <si>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</si>
  <si>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</si>
  <si>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</si>
  <si>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</si>
  <si>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March'20</t>
  </si>
  <si>
    <t>YTD 2020</t>
  </si>
  <si>
    <t>April'20</t>
  </si>
  <si>
    <t>Index</t>
  </si>
  <si>
    <t>Monthly change</t>
  </si>
  <si>
    <t>YTD change</t>
  </si>
  <si>
    <t>SHANGHAI SE COMPOSITE (China)</t>
  </si>
  <si>
    <t>CAC 40 (France)</t>
  </si>
  <si>
    <t>FTSE 100  (UK)</t>
  </si>
  <si>
    <t>HANG SENG (Hong Kong)</t>
  </si>
  <si>
    <t>ММВБ (MICEX) (Russia)</t>
  </si>
  <si>
    <t>NIKKEI 225 (Japan)</t>
  </si>
  <si>
    <t>WIG20 (Poland)</t>
  </si>
  <si>
    <t>DAX (Germany)</t>
  </si>
  <si>
    <t>РТС (RTSI) (Russia)</t>
  </si>
  <si>
    <t>DJIA (USA)</t>
  </si>
  <si>
    <t>S&amp;P 500 (USA)</t>
  </si>
  <si>
    <t>** as of April 24, 2019</t>
  </si>
  <si>
    <t>КІNТО-Klasychnyi</t>
  </si>
  <si>
    <t>OTP Klasychnyi'</t>
  </si>
  <si>
    <t>UNIVER.UA/Myhailo Hrushevskyi: Fond Derzhavnykh Paperiv</t>
  </si>
  <si>
    <t>OTP Fond Aktsii</t>
  </si>
  <si>
    <t>Sofiivskyi</t>
  </si>
  <si>
    <t>КІNTO-Ekviti</t>
  </si>
  <si>
    <t>Altus – Depozyt</t>
  </si>
  <si>
    <t>Altus – Zbalansovanyi</t>
  </si>
  <si>
    <t>KINTO-Kaznacheiskyi</t>
  </si>
  <si>
    <t>UNIVER.UA/Iaroslav Mudryi: Fond Aktsii</t>
  </si>
  <si>
    <t>VSI</t>
  </si>
  <si>
    <t>UNIVER.UA/Volodymyr Velykyi: Fond Zbalansovanyi</t>
  </si>
  <si>
    <t>UNIVER.UA/Taras Shevchenko: Fond Zaoshchadzhen</t>
  </si>
  <si>
    <t>ТАSK Resurs</t>
  </si>
  <si>
    <t>Nadbannia</t>
  </si>
  <si>
    <t>Bonum Optimum</t>
  </si>
  <si>
    <t>Argentum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</si>
  <si>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</si>
  <si>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</si>
  <si>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</si>
  <si>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</si>
  <si>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</si>
  <si>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</si>
  <si>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</si>
  <si>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</si>
  <si>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Open-Ended Funds. Ranking by NAV</t>
  </si>
  <si>
    <t>* All funds are diversified unit CII.</t>
  </si>
  <si>
    <t>Others</t>
  </si>
  <si>
    <t>Total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</si>
  <si>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</si>
  <si>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</si>
  <si>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</si>
  <si>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</si>
  <si>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</si>
  <si>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"Vsesvit"</t>
  </si>
  <si>
    <t>LLC AMC "OZON"</t>
  </si>
  <si>
    <t>LLC AMC "TASK-Invest"</t>
  </si>
  <si>
    <t>LLC AMC “ART-KAPITAL Menedzhment”</t>
  </si>
  <si>
    <t>LLC AMC "Bonum Grup"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</si>
  <si>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</si>
  <si>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</si>
  <si>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</si>
  <si>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</si>
  <si>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</si>
  <si>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</si>
  <si>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</si>
  <si>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</si>
  <si>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</si>
  <si>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Since fund's inception</t>
  </si>
  <si>
    <t>Since fund's inception, % per annum (average)*</t>
  </si>
  <si>
    <t>YTD</t>
  </si>
  <si>
    <t>OTP Klasychnyi</t>
  </si>
  <si>
    <t>Average</t>
  </si>
  <si>
    <t>*The indicator "since the fund's inception, % per annum (average)" is calculated based on compound interest formula.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</si>
  <si>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</si>
  <si>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</si>
  <si>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</si>
  <si>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</si>
  <si>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</si>
  <si>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</si>
  <si>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</si>
  <si>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</si>
  <si>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n/a</t>
  </si>
  <si>
    <t>NAV change, UAH, k</t>
  </si>
  <si>
    <t>NAV change, %</t>
  </si>
  <si>
    <t>Net inflow/ outflow of capital, UAH, k</t>
  </si>
  <si>
    <t>Funds' average rate of return</t>
  </si>
  <si>
    <t>EURO Deposits</t>
  </si>
  <si>
    <t>USD Deposits</t>
  </si>
  <si>
    <t>UAH Deposits</t>
  </si>
  <si>
    <t>"Gold" deposit (at official rate of gold)</t>
  </si>
  <si>
    <t>1 month*</t>
  </si>
  <si>
    <t>Zbalansovanyi Fond Parytet</t>
  </si>
  <si>
    <t>ТАSК Ukrainskyi Kapital</t>
  </si>
  <si>
    <t>Interval Funds. Ranking by NAV</t>
  </si>
  <si>
    <t>Form</t>
  </si>
  <si>
    <t>Type</t>
  </si>
  <si>
    <t>unit</t>
  </si>
  <si>
    <t>diversified</t>
  </si>
  <si>
    <t>specialized</t>
  </si>
  <si>
    <t>LLC AMC "ТАSК-Іnvest"</t>
  </si>
  <si>
    <t xml:space="preserve"> LLC AMC “ART-KAPITAL Menedzhment”</t>
  </si>
  <si>
    <t>LLC AMC "UnIver Menedzhment"</t>
  </si>
  <si>
    <t>UNIVER.UA/Otaman: Fond Perspektivnih Akciy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</si>
  <si>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</si>
  <si>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</si>
  <si>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</si>
  <si>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</si>
  <si>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</si>
  <si>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</si>
  <si>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</si>
  <si>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</si>
  <si>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</si>
  <si>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</si>
  <si>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</si>
  <si>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ТАSК Universal</t>
  </si>
  <si>
    <t>non-diversified</t>
  </si>
  <si>
    <t>Since fund's inception, % per annum (average)</t>
  </si>
  <si>
    <t>Rates of Return of Closed-End CII. Ranking by Date of Reaching Compliance with Standards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</si>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</sst>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3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 indent="1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20" fillId="0" borderId="46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47" xfId="0" applyFont="1" applyFill="1" applyBorder="1" applyAlignment="1">
      <alignment horizontal="left" vertical="center" wrapText="1" shrinkToFit="1"/>
    </xf>
    <xf numFmtId="4" fontId="10" fillId="0" borderId="48" xfId="0" applyNumberFormat="1" applyFont="1" applyFill="1" applyBorder="1" applyAlignment="1">
      <alignment horizontal="right" vertical="center" indent="1"/>
    </xf>
    <xf numFmtId="10" fontId="15" fillId="0" borderId="48" xfId="5" applyNumberFormat="1" applyFont="1" applyFill="1" applyBorder="1" applyAlignment="1">
      <alignment horizontal="right" vertical="center" wrapText="1" indent="1"/>
    </xf>
    <xf numFmtId="4" fontId="10" fillId="0" borderId="49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10" fontId="13" fillId="0" borderId="20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50" xfId="4" applyFont="1" applyFill="1" applyBorder="1" applyAlignment="1">
      <alignment vertical="center" wrapText="1"/>
    </xf>
    <xf numFmtId="10" fontId="21" fillId="0" borderId="50" xfId="5" applyNumberFormat="1" applyFont="1" applyFill="1" applyBorder="1" applyAlignment="1">
      <alignment horizontal="center" vertical="center" wrapText="1"/>
    </xf>
    <xf numFmtId="10" fontId="21" fillId="0" borderId="50" xfId="5" applyNumberFormat="1" applyFont="1" applyFill="1" applyBorder="1" applyAlignment="1">
      <alignment horizontal="right" vertical="center" wrapText="1" indent="1"/>
    </xf>
    <xf numFmtId="0" fontId="10" fillId="0" borderId="51" xfId="0" applyFont="1" applyFill="1" applyBorder="1" applyAlignment="1">
      <alignment horizontal="center" vertical="center"/>
    </xf>
    <xf numFmtId="0" fontId="20" fillId="0" borderId="52" xfId="0" applyFont="1" applyBorder="1" applyAlignment="1">
      <alignment horizontal="left" vertical="center" wrapText="1"/>
    </xf>
    <xf numFmtId="10" fontId="20" fillId="0" borderId="53" xfId="0" applyNumberFormat="1" applyFont="1" applyBorder="1" applyAlignment="1">
      <alignment horizontal="right" vertical="center" indent="1"/>
    </xf>
    <xf numFmtId="0" fontId="15" fillId="0" borderId="54" xfId="3" applyFont="1" applyFill="1" applyBorder="1" applyAlignment="1">
      <alignment vertical="center" wrapText="1"/>
    </xf>
    <xf numFmtId="4" fontId="15" fillId="0" borderId="55" xfId="3" applyNumberFormat="1" applyFont="1" applyFill="1" applyBorder="1" applyAlignment="1">
      <alignment horizontal="right" vertical="center" wrapText="1" indent="1"/>
    </xf>
    <xf numFmtId="3" fontId="15" fillId="0" borderId="55" xfId="3" applyNumberFormat="1" applyFont="1" applyFill="1" applyBorder="1" applyAlignment="1">
      <alignment horizontal="right" vertical="center" wrapText="1" indent="1"/>
    </xf>
    <xf numFmtId="3" fontId="10" fillId="0" borderId="55" xfId="0" applyNumberFormat="1" applyFont="1" applyBorder="1" applyAlignment="1">
      <alignment horizontal="right" vertical="center" indent="1"/>
    </xf>
    <xf numFmtId="0" fontId="16" fillId="0" borderId="56" xfId="1" applyFont="1" applyFill="1" applyBorder="1" applyAlignment="1" applyProtection="1">
      <alignment vertical="center" wrapText="1"/>
    </xf>
    <xf numFmtId="0" fontId="15" fillId="0" borderId="50" xfId="4" applyFont="1" applyFill="1" applyBorder="1" applyAlignment="1">
      <alignment vertical="center" wrapText="1"/>
    </xf>
    <xf numFmtId="14" fontId="15" fillId="0" borderId="50" xfId="4" applyNumberFormat="1" applyFont="1" applyFill="1" applyBorder="1" applyAlignment="1">
      <alignment horizontal="center" vertical="center" wrapText="1"/>
    </xf>
    <xf numFmtId="10" fontId="15" fillId="0" borderId="50" xfId="5" applyNumberFormat="1" applyFont="1" applyFill="1" applyBorder="1" applyAlignment="1">
      <alignment horizontal="right" vertical="center" wrapText="1" indent="1"/>
    </xf>
    <xf numFmtId="10" fontId="15" fillId="0" borderId="50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 wrapText="1" shrinkToFit="1"/>
    </xf>
    <xf numFmtId="10" fontId="15" fillId="0" borderId="55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5" fillId="0" borderId="25" xfId="4" applyFont="1" applyBorder="1" applyAlignment="1">
      <alignment vertical="center" wrapText="1"/>
    </xf>
    <xf numFmtId="0" fontId="15" fillId="0" borderId="21" xfId="4" applyFont="1" applyBorder="1" applyAlignment="1">
      <alignment vertical="center" wrapText="1"/>
    </xf>
    <xf numFmtId="0" fontId="11" fillId="0" borderId="62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15" fillId="0" borderId="64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22" fillId="0" borderId="25" xfId="4" applyFont="1" applyBorder="1" applyAlignment="1">
      <alignment vertical="center" wrapText="1"/>
    </xf>
    <xf numFmtId="0" fontId="22" fillId="0" borderId="5" xfId="4" applyFont="1" applyBorder="1" applyAlignment="1">
      <alignment vertical="center" wrapText="1"/>
    </xf>
    <xf numFmtId="0" fontId="10" fillId="0" borderId="5" xfId="0" applyFont="1" applyBorder="1" applyAlignment="1">
      <alignment horizontal="left"/>
    </xf>
    <xf numFmtId="0" fontId="22" fillId="0" borderId="64" xfId="4" applyFont="1" applyBorder="1" applyAlignment="1">
      <alignment vertical="center" wrapText="1"/>
    </xf>
    <xf numFmtId="0" fontId="22" fillId="0" borderId="0" xfId="4" applyFont="1" applyAlignment="1">
      <alignment vertical="center" wrapText="1"/>
    </xf>
    <xf numFmtId="0" fontId="22" fillId="0" borderId="65" xfId="4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22" fillId="0" borderId="8" xfId="3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7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0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1" xfId="0" applyFont="1" applyBorder="1" applyAlignment="1">
      <alignment horizontal="center" vertical="center" wrapText="1"/>
    </xf>
    <xf numFmtId="0" fontId="22" fillId="0" borderId="66" xfId="11" applyFont="1" applyBorder="1" applyAlignment="1">
      <alignment vertical="center" wrapText="1"/>
    </xf>
    <xf numFmtId="0" fontId="22" fillId="0" borderId="55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0" fontId="21" fillId="0" borderId="67" xfId="5" applyNumberFormat="1" applyFont="1" applyFill="1" applyBorder="1" applyAlignment="1">
      <alignment horizontal="right" vertical="center" wrapText="1" indent="1"/>
    </xf>
    <xf numFmtId="0" fontId="11" fillId="0" borderId="5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5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22" fillId="0" borderId="8" xfId="3" applyFont="1" applyFill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60" xfId="0" applyBorder="1"/>
    <xf numFmtId="0" fontId="22" fillId="0" borderId="21" xfId="4" applyFont="1" applyBorder="1" applyAlignment="1">
      <alignment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</cellXfs>
  <cellStyles count="12">
    <cellStyle name="Відсотковий" xfId="9" builtinId="5"/>
    <cellStyle name="Гиперссылка" xfId="1" xr:uid="{00000000-0005-0000-0000-000001000000}"/>
    <cellStyle name="Звичайний" xfId="0" builtinId="0"/>
    <cellStyle name="Обычный_Nastya_Otkrit" xfId="2" xr:uid="{00000000-0005-0000-0000-000003000000}"/>
    <cellStyle name="Обычный_Відкр_1" xfId="3" xr:uid="{00000000-0005-0000-0000-000004000000}"/>
    <cellStyle name="Обычный_Відкр_1 2" xfId="11" xr:uid="{E7975763-5653-4B6D-9D7C-03A6F67ADC4E}"/>
    <cellStyle name="Обычный_Відкр_2" xfId="4" xr:uid="{00000000-0005-0000-0000-000005000000}"/>
    <cellStyle name="Обычный_З_2_28.10" xfId="5" xr:uid="{00000000-0005-0000-0000-000006000000}"/>
    <cellStyle name="Обычный_Лист2" xfId="6" xr:uid="{00000000-0005-0000-0000-000007000000}"/>
    <cellStyle name="Обычный_Лист5" xfId="7" xr:uid="{00000000-0005-0000-0000-000008000000}"/>
    <cellStyle name="Открывавшаяся гиперссылка" xfId="8" xr:uid="{00000000-0005-0000-0000-000009000000}"/>
    <cellStyle name="Процентный 2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2167428024361E-2"/>
          <c:y val="0.29118882898119081"/>
          <c:w val="0.94700933744769755"/>
          <c:h val="0.32567171662370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79043247734333E-3"/>
                  <c:y val="2.23925007834240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8D-4CE0-ABD7-E4670117370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8D-4CE0-ABD7-E4670117370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B8D-4CE0-ABD7-E4670117370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March'20</c:v>
                </c:pt>
                <c:pt idx="1">
                  <c:v>April'20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-4.0738586252838105E-2</c:v>
                </c:pt>
                <c:pt idx="1">
                  <c:v>-2.1165884194053186E-2</c:v>
                </c:pt>
                <c:pt idx="2">
                  <c:v>-1.8188953203178593E-2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D-4CE0-ABD7-E46701173704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4620969230393408E-3"/>
                  <c:y val="2.293586095860089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8D-4CE0-ABD7-E4670117370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B8D-4CE0-ABD7-E4670117370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B8D-4CE0-ABD7-E4670117370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March'20</c:v>
                </c:pt>
                <c:pt idx="1">
                  <c:v>April'20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-0.11492883526845932</c:v>
                </c:pt>
                <c:pt idx="1">
                  <c:v>-8.7741163567475966E-2</c:v>
                </c:pt>
                <c:pt idx="2">
                  <c:v>-0.1565726401179941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8D-4CE0-ABD7-E46701173704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8544202120159334E-4"/>
                  <c:y val="-1.299424351740269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D-4CE0-ABD7-E46701173704}"/>
                </c:ext>
              </c:extLst>
            </c:dLbl>
            <c:dLbl>
              <c:idx val="1"/>
              <c:layout>
                <c:manualLayout>
                  <c:x val="1.3958371279020332E-3"/>
                  <c:y val="-2.82074414796103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8D-4CE0-ABD7-E46701173704}"/>
                </c:ext>
              </c:extLst>
            </c:dLbl>
            <c:dLbl>
              <c:idx val="2"/>
              <c:layout>
                <c:manualLayout>
                  <c:x val="1.9656680234091395E-3"/>
                  <c:y val="-1.61831059650989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D-4CE0-ABD7-E4670117370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B8D-4CE0-ABD7-E4670117370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B8D-4CE0-ABD7-E4670117370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March'20</c:v>
                </c:pt>
                <c:pt idx="1">
                  <c:v>April'20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-2.8374195827806543E-2</c:v>
                </c:pt>
                <c:pt idx="1">
                  <c:v>3.0352820454591159E-3</c:v>
                </c:pt>
                <c:pt idx="2">
                  <c:v>1.9644797577524867E-2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B8D-4CE0-ABD7-E46701173704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6287875922313E-3"/>
                  <c:y val="-3.83141862557961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8D-4CE0-ABD7-E46701173704}"/>
                </c:ext>
              </c:extLst>
            </c:dLbl>
            <c:dLbl>
              <c:idx val="1"/>
              <c:layout>
                <c:manualLayout>
                  <c:x val="1.677917932732309E-3"/>
                  <c:y val="4.3085505428972493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8D-4CE0-ABD7-E4670117370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B8D-4CE0-ABD7-E4670117370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B8D-4CE0-ABD7-E4670117370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March'20</c:v>
                </c:pt>
                <c:pt idx="1">
                  <c:v>April'20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-5.3786379013694374E-2</c:v>
                </c:pt>
                <c:pt idx="1">
                  <c:v>-5.4174576713694744E-3</c:v>
                </c:pt>
                <c:pt idx="2">
                  <c:v>-4.3620056309598254E-2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B8D-4CE0-ABD7-E46701173704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B8D-4CE0-ABD7-E4670117370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B8D-4CE0-ABD7-E4670117370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B8D-4CE0-ABD7-E4670117370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March'20</c:v>
                </c:pt>
                <c:pt idx="1">
                  <c:v>April'20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-0.11894832159942137</c:v>
                </c:pt>
                <c:pt idx="1">
                  <c:v>-1.8469943057782767E-2</c:v>
                </c:pt>
                <c:pt idx="2">
                  <c:v>-0.10569421983600136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8D-4CE0-ABD7-E467011737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24639432"/>
        <c:axId val="1"/>
      </c:barChart>
      <c:catAx>
        <c:axId val="424639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46394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85E-2"/>
          <c:y val="0.85824075910245712"/>
          <c:w val="0.64273557920637958"/>
          <c:h val="8.4291503126134176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ROR'!$B$26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029-41D9-9322-1E1BB5B66FC3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029-41D9-9322-1E1BB5B66FC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029-41D9-9322-1E1BB5B66FC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029-41D9-9322-1E1BB5B66FC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029-41D9-9322-1E1BB5B66FC3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029-41D9-9322-1E1BB5B66FC3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029-41D9-9322-1E1BB5B66FC3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029-41D9-9322-1E1BB5B66FC3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29-41D9-9322-1E1BB5B66FC3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029-41D9-9322-1E1BB5B66FC3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029-41D9-9322-1E1BB5B66FC3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029-41D9-9322-1E1BB5B66FC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ROR'!$A$27:$A$39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SHANGHAI SE COMPOSITE (China)</c:v>
                </c:pt>
                <c:pt idx="3">
                  <c:v>CAC 40 (France)</c:v>
                </c:pt>
                <c:pt idx="4">
                  <c:v>FTSE 100  (UK)</c:v>
                </c:pt>
                <c:pt idx="5">
                  <c:v>HANG SENG (Hong Kong)</c:v>
                </c:pt>
                <c:pt idx="6">
                  <c:v>ММВБ (MICEX) (Russia)</c:v>
                </c:pt>
                <c:pt idx="7">
                  <c:v>NIKKEI 225 (Japan)</c:v>
                </c:pt>
                <c:pt idx="8">
                  <c:v>WIG20 (Poland)</c:v>
                </c:pt>
                <c:pt idx="9">
                  <c:v>DAX (Germany)</c:v>
                </c:pt>
                <c:pt idx="10">
                  <c:v>РТС (RTSI) (Russia)</c:v>
                </c:pt>
                <c:pt idx="11">
                  <c:v>DJIA (USA)</c:v>
                </c:pt>
                <c:pt idx="12">
                  <c:v>S&amp;P 500 (USA)</c:v>
                </c:pt>
              </c:strCache>
            </c:strRef>
          </c:cat>
          <c:val>
            <c:numRef>
              <c:f>'IDX + ROR'!$B$27:$B$39</c:f>
              <c:numCache>
                <c:formatCode>0.00%</c:formatCode>
                <c:ptCount val="13"/>
                <c:pt idx="0">
                  <c:v>-8.7741163567475966E-2</c:v>
                </c:pt>
                <c:pt idx="1">
                  <c:v>-2.1165884194053186E-2</c:v>
                </c:pt>
                <c:pt idx="2">
                  <c:v>3.9915645565938185E-2</c:v>
                </c:pt>
                <c:pt idx="3">
                  <c:v>4.0048952257900172E-2</c:v>
                </c:pt>
                <c:pt idx="4">
                  <c:v>4.0418127067186616E-2</c:v>
                </c:pt>
                <c:pt idx="5">
                  <c:v>4.4065959765255069E-2</c:v>
                </c:pt>
                <c:pt idx="6">
                  <c:v>5.6500890860607278E-2</c:v>
                </c:pt>
                <c:pt idx="7">
                  <c:v>6.7488466729150209E-2</c:v>
                </c:pt>
                <c:pt idx="8">
                  <c:v>8.9791385738082097E-2</c:v>
                </c:pt>
                <c:pt idx="9">
                  <c:v>9.3177828950546715E-2</c:v>
                </c:pt>
                <c:pt idx="10">
                  <c:v>0.10901581167935004</c:v>
                </c:pt>
                <c:pt idx="11">
                  <c:v>0.11080632709712401</c:v>
                </c:pt>
                <c:pt idx="12">
                  <c:v>0.12684410293315374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29-41D9-9322-1E1BB5B66FC3}"/>
            </c:ext>
          </c:extLst>
        </c:ser>
        <c:ser>
          <c:idx val="1"/>
          <c:order val="1"/>
          <c:tx>
            <c:strRef>
              <c:f>'IDX + ROR'!$C$26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ROR'!$A$27:$A$39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SHANGHAI SE COMPOSITE (China)</c:v>
                </c:pt>
                <c:pt idx="3">
                  <c:v>CAC 40 (France)</c:v>
                </c:pt>
                <c:pt idx="4">
                  <c:v>FTSE 100  (UK)</c:v>
                </c:pt>
                <c:pt idx="5">
                  <c:v>HANG SENG (Hong Kong)</c:v>
                </c:pt>
                <c:pt idx="6">
                  <c:v>ММВБ (MICEX) (Russia)</c:v>
                </c:pt>
                <c:pt idx="7">
                  <c:v>NIKKEI 225 (Japan)</c:v>
                </c:pt>
                <c:pt idx="8">
                  <c:v>WIG20 (Poland)</c:v>
                </c:pt>
                <c:pt idx="9">
                  <c:v>DAX (Germany)</c:v>
                </c:pt>
                <c:pt idx="10">
                  <c:v>РТС (RTSI) (Russia)</c:v>
                </c:pt>
                <c:pt idx="11">
                  <c:v>DJIA (USA)</c:v>
                </c:pt>
                <c:pt idx="12">
                  <c:v>S&amp;P 500 (USA)</c:v>
                </c:pt>
              </c:strCache>
            </c:strRef>
          </c:cat>
          <c:val>
            <c:numRef>
              <c:f>'IDX + ROR'!$C$27:$C$39</c:f>
              <c:numCache>
                <c:formatCode>0.00%</c:formatCode>
                <c:ptCount val="13"/>
                <c:pt idx="0">
                  <c:v>-0.1565726401179941</c:v>
                </c:pt>
                <c:pt idx="1">
                  <c:v>-1.8188953203178593E-2</c:v>
                </c:pt>
                <c:pt idx="2">
                  <c:v>-6.230574534772404E-2</c:v>
                </c:pt>
                <c:pt idx="3">
                  <c:v>-0.23517328364051215</c:v>
                </c:pt>
                <c:pt idx="4">
                  <c:v>-0.21759934450920382</c:v>
                </c:pt>
                <c:pt idx="5">
                  <c:v>-0.12579607836181594</c:v>
                </c:pt>
                <c:pt idx="6">
                  <c:v>-0.12978557850466366</c:v>
                </c:pt>
                <c:pt idx="7">
                  <c:v>-0.14638312658359476</c:v>
                </c:pt>
                <c:pt idx="8">
                  <c:v>-0.23320419145245086</c:v>
                </c:pt>
                <c:pt idx="9">
                  <c:v>-0.18019233135155011</c:v>
                </c:pt>
                <c:pt idx="10">
                  <c:v>-0.27366810422746179</c:v>
                </c:pt>
                <c:pt idx="11">
                  <c:v>-0.14691482786024734</c:v>
                </c:pt>
                <c:pt idx="12">
                  <c:v>-9.853657630665047E-2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29-41D9-9322-1E1BB5B66F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24640088"/>
        <c:axId val="1"/>
      </c:barChart>
      <c:catAx>
        <c:axId val="4246400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46400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E5F3-475C-94C0-370DD6809A8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5F3-475C-94C0-370DD6809A8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E5F3-475C-94C0-370DD6809A8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5F3-475C-94C0-370DD6809A8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E5F3-475C-94C0-370DD6809A8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5F3-475C-94C0-370DD6809A8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E5F3-475C-94C0-370DD6809A8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5F3-475C-94C0-370DD6809A8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5F3-475C-94C0-370DD6809A8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5F3-475C-94C0-370DD6809A8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E5F3-475C-94C0-370DD6809A81}"/>
              </c:ext>
            </c:extLst>
          </c:dPt>
          <c:dLbls>
            <c:dLbl>
              <c:idx val="0"/>
              <c:layout>
                <c:manualLayout>
                  <c:x val="-2.8209189079619501E-2"/>
                  <c:y val="-0.1242703101230183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F3-475C-94C0-370DD6809A81}"/>
                </c:ext>
              </c:extLst>
            </c:dLbl>
            <c:dLbl>
              <c:idx val="1"/>
              <c:layout>
                <c:manualLayout>
                  <c:x val="2.8040718665181763E-2"/>
                  <c:y val="-0.1032930882625272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F3-475C-94C0-370DD6809A81}"/>
                </c:ext>
              </c:extLst>
            </c:dLbl>
            <c:dLbl>
              <c:idx val="2"/>
              <c:layout>
                <c:manualLayout>
                  <c:x val="9.3173605960631067E-2"/>
                  <c:y val="-0.1073159348105974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F3-475C-94C0-370DD6809A81}"/>
                </c:ext>
              </c:extLst>
            </c:dLbl>
            <c:dLbl>
              <c:idx val="3"/>
              <c:layout>
                <c:manualLayout>
                  <c:x val="0.12263774475536426"/>
                  <c:y val="-4.872694458357751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F3-475C-94C0-370DD6809A81}"/>
                </c:ext>
              </c:extLst>
            </c:dLbl>
            <c:dLbl>
              <c:idx val="4"/>
              <c:layout>
                <c:manualLayout>
                  <c:x val="9.2438184214353236E-2"/>
                  <c:y val="6.625478235804338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F3-475C-94C0-370DD6809A81}"/>
                </c:ext>
              </c:extLst>
            </c:dLbl>
            <c:dLbl>
              <c:idx val="5"/>
              <c:layout>
                <c:manualLayout>
                  <c:x val="6.4520472103291926E-2"/>
                  <c:y val="0.1234722253323978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F3-475C-94C0-370DD6809A81}"/>
                </c:ext>
              </c:extLst>
            </c:dLbl>
            <c:dLbl>
              <c:idx val="6"/>
              <c:layout>
                <c:manualLayout>
                  <c:x val="6.0194349653260759E-2"/>
                  <c:y val="7.303352082242553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F3-475C-94C0-370DD6809A81}"/>
                </c:ext>
              </c:extLst>
            </c:dLbl>
            <c:dLbl>
              <c:idx val="7"/>
              <c:layout>
                <c:manualLayout>
                  <c:x val="-8.541975415449532E-2"/>
                  <c:y val="0.1131293882656774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F3-475C-94C0-370DD6809A81}"/>
                </c:ext>
              </c:extLst>
            </c:dLbl>
            <c:dLbl>
              <c:idx val="8"/>
              <c:layout>
                <c:manualLayout>
                  <c:x val="-7.9112451028025776E-2"/>
                  <c:y val="1.33284858290452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F3-475C-94C0-370DD6809A81}"/>
                </c:ext>
              </c:extLst>
            </c:dLbl>
            <c:dLbl>
              <c:idx val="9"/>
              <c:layout>
                <c:manualLayout>
                  <c:x val="-0.10045274426622103"/>
                  <c:y val="-8.84399427241542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F3-475C-94C0-370DD6809A81}"/>
                </c:ext>
              </c:extLst>
            </c:dLbl>
            <c:dLbl>
              <c:idx val="10"/>
              <c:layout>
                <c:manualLayout>
                  <c:x val="-6.2777170144846073E-2"/>
                  <c:y val="-0.142432096229042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F3-475C-94C0-370DD6809A8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UNIVER.UA/Iaroslav Mudryi: Fond Aktsii</c:v>
                </c:pt>
              </c:strCache>
            </c:strRef>
          </c:cat>
          <c:val>
            <c:numRef>
              <c:f>O_NAV!$C$24:$C$34</c:f>
              <c:numCache>
                <c:formatCode>#,##0.00</c:formatCode>
                <c:ptCount val="11"/>
                <c:pt idx="0">
                  <c:v>8362190.7200999856</c:v>
                </c:pt>
                <c:pt idx="1">
                  <c:v>28925509.559999999</c:v>
                </c:pt>
                <c:pt idx="2">
                  <c:v>11899797.279999999</c:v>
                </c:pt>
                <c:pt idx="3">
                  <c:v>8031486.04</c:v>
                </c:pt>
                <c:pt idx="4">
                  <c:v>5811937.79</c:v>
                </c:pt>
                <c:pt idx="5">
                  <c:v>5052083.9801000003</c:v>
                </c:pt>
                <c:pt idx="6">
                  <c:v>4883180.6500000004</c:v>
                </c:pt>
                <c:pt idx="7">
                  <c:v>4546333.0999999996</c:v>
                </c:pt>
                <c:pt idx="8">
                  <c:v>3595011.79</c:v>
                </c:pt>
                <c:pt idx="9">
                  <c:v>3295327.64</c:v>
                </c:pt>
                <c:pt idx="10">
                  <c:v>3103688.27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F3-475C-94C0-370DD6809A8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5F3-475C-94C0-370DD6809A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E5F3-475C-94C0-370DD6809A8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5F3-475C-94C0-370DD6809A8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5F3-475C-94C0-370DD6809A8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5F3-475C-94C0-370DD6809A8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5F3-475C-94C0-370DD6809A8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5F3-475C-94C0-370DD6809A8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5F3-475C-94C0-370DD6809A8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5F3-475C-94C0-370DD6809A8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5F3-475C-94C0-370DD6809A8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5F3-475C-94C0-370DD6809A8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UNIVER.UA/Iaroslav Mudryi: Fond Aktsii</c:v>
                </c:pt>
              </c:strCache>
            </c:strRef>
          </c:cat>
          <c:val>
            <c:numRef>
              <c:f>O_NAV!$D$24:$D$34</c:f>
              <c:numCache>
                <c:formatCode>0.00%</c:formatCode>
                <c:ptCount val="11"/>
                <c:pt idx="0">
                  <c:v>9.5560744012465823E-2</c:v>
                </c:pt>
                <c:pt idx="1">
                  <c:v>0.33055251990954859</c:v>
                </c:pt>
                <c:pt idx="2">
                  <c:v>0.13598750850551281</c:v>
                </c:pt>
                <c:pt idx="3">
                  <c:v>9.1781544716903571E-2</c:v>
                </c:pt>
                <c:pt idx="4">
                  <c:v>6.6417176784975981E-2</c:v>
                </c:pt>
                <c:pt idx="5">
                  <c:v>5.7733782941755608E-2</c:v>
                </c:pt>
                <c:pt idx="6">
                  <c:v>5.5803603586752078E-2</c:v>
                </c:pt>
                <c:pt idx="7">
                  <c:v>5.1954205316104708E-2</c:v>
                </c:pt>
                <c:pt idx="8">
                  <c:v>4.1082775182372168E-2</c:v>
                </c:pt>
                <c:pt idx="9">
                  <c:v>3.7658069707297695E-2</c:v>
                </c:pt>
                <c:pt idx="10">
                  <c:v>3.5468069336311026E-2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5F3-475C-94C0-370DD6809A8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037064375667561E-2"/>
          <c:y val="0.38398395788945983"/>
          <c:w val="0.89795984649577676"/>
          <c:h val="0.344969545055771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NAV'!$C$58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878-4597-B377-7BFF45634FCF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878-4597-B377-7BFF45634FCF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878-4597-B377-7BFF45634FCF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878-4597-B377-7BFF45634FCF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878-4597-B377-7BFF45634FCF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878-4597-B377-7BFF45634FCF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878-4597-B377-7BFF45634FCF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878-4597-B377-7BFF45634FC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2192506224391"/>
                  <c:y val="0.7638611354806367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78-4597-B377-7BFF45634FCF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878-4597-B377-7BFF45634FCF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878-4597-B377-7BFF45634FCF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878-4597-B377-7BFF45634FCF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878-4597-B377-7BFF45634FCF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878-4597-B377-7BFF45634FCF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878-4597-B377-7BFF45634FCF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78-4597-B377-7BFF45634FCF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878-4597-B377-7BFF45634FCF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6878-4597-B377-7BFF45634FCF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878-4597-B377-7BFF45634FCF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878-4597-B377-7BFF45634FCF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878-4597-B377-7BFF45634FCF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NAV'!$B$59:$B$69</c:f>
              <c:strCache>
                <c:ptCount val="11"/>
                <c:pt idx="0">
                  <c:v>UNIVER.UA/Iaroslav Mudryi: Fond Aktsii</c:v>
                </c:pt>
                <c:pt idx="1">
                  <c:v>KINTO-Kaznacheiskyi</c:v>
                </c:pt>
                <c:pt idx="2">
                  <c:v>OTP Klasychnyi</c:v>
                </c:pt>
                <c:pt idx="3">
                  <c:v>UNIVER.UA/Myhailo Hrushevskyi: Fond Derzhavnykh Paperiv</c:v>
                </c:pt>
                <c:pt idx="4">
                  <c:v>Altus – Zbalansovanyi</c:v>
                </c:pt>
                <c:pt idx="5">
                  <c:v>UNIVER.UA/Volodymyr Velykyi: Fond Zbalansovanyi</c:v>
                </c:pt>
                <c:pt idx="6">
                  <c:v>КІNТО-Klasychnyi</c:v>
                </c:pt>
                <c:pt idx="7">
                  <c:v>OTP Fond Aktsii</c:v>
                </c:pt>
                <c:pt idx="8">
                  <c:v>VSI</c:v>
                </c:pt>
                <c:pt idx="9">
                  <c:v>Argentum</c:v>
                </c:pt>
                <c:pt idx="10">
                  <c:v>Others</c:v>
                </c:pt>
              </c:strCache>
            </c:strRef>
          </c:cat>
          <c:val>
            <c:numRef>
              <c:f>' O_dynamics NAV'!$C$59:$C$69</c:f>
              <c:numCache>
                <c:formatCode>#,##0.00</c:formatCode>
                <c:ptCount val="11"/>
                <c:pt idx="0">
                  <c:v>444.36026000000015</c:v>
                </c:pt>
                <c:pt idx="1">
                  <c:v>111.73556000000006</c:v>
                </c:pt>
                <c:pt idx="2">
                  <c:v>352.1275099999998</c:v>
                </c:pt>
                <c:pt idx="3">
                  <c:v>192.9796299999999</c:v>
                </c:pt>
                <c:pt idx="4">
                  <c:v>28.765030000000259</c:v>
                </c:pt>
                <c:pt idx="5">
                  <c:v>-33.57129000000004</c:v>
                </c:pt>
                <c:pt idx="6">
                  <c:v>14.110910000000148</c:v>
                </c:pt>
                <c:pt idx="7">
                  <c:v>-105.65854999999982</c:v>
                </c:pt>
                <c:pt idx="8">
                  <c:v>-112.85482000000006</c:v>
                </c:pt>
                <c:pt idx="9">
                  <c:v>0</c:v>
                </c:pt>
                <c:pt idx="10">
                  <c:v>54.699720000000639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878-4597-B377-7BFF45634FCF}"/>
            </c:ext>
          </c:extLst>
        </c:ser>
        <c:ser>
          <c:idx val="0"/>
          <c:order val="1"/>
          <c:tx>
            <c:strRef>
              <c:f>' O_dynamics NAV'!$E$58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238426688701904E-3"/>
                  <c:y val="-6.301780449422089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78-4597-B377-7BFF45634FCF}"/>
                </c:ext>
              </c:extLst>
            </c:dLbl>
            <c:dLbl>
              <c:idx val="1"/>
              <c:layout>
                <c:manualLayout>
                  <c:x val="4.8595554848732403E-3"/>
                  <c:y val="-2.044961976512604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78-4597-B377-7BFF45634FCF}"/>
                </c:ext>
              </c:extLst>
            </c:dLbl>
            <c:dLbl>
              <c:idx val="2"/>
              <c:layout>
                <c:manualLayout>
                  <c:x val="4.5187021274613048E-3"/>
                  <c:y val="3.836349289360219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78-4597-B377-7BFF45634FCF}"/>
                </c:ext>
              </c:extLst>
            </c:dLbl>
            <c:dLbl>
              <c:idx val="3"/>
              <c:layout>
                <c:manualLayout>
                  <c:x val="4.5187105487351498E-3"/>
                  <c:y val="-2.704310089227668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78-4597-B377-7BFF45634FCF}"/>
                </c:ext>
              </c:extLst>
            </c:dLbl>
            <c:dLbl>
              <c:idx val="4"/>
              <c:layout>
                <c:manualLayout>
                  <c:x val="2.251064227267674E-3"/>
                  <c:y val="-2.704310089227668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78-4597-B377-7BFF45634FCF}"/>
                </c:ext>
              </c:extLst>
            </c:dLbl>
            <c:dLbl>
              <c:idx val="5"/>
              <c:layout>
                <c:manualLayout>
                  <c:x val="1.4952141918952999E-3"/>
                  <c:y val="-2.704310089227668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78-4597-B377-7BFF45634FCF}"/>
                </c:ext>
              </c:extLst>
            </c:dLbl>
            <c:dLbl>
              <c:idx val="6"/>
              <c:layout>
                <c:manualLayout>
                  <c:x val="3.5087518660947836E-3"/>
                  <c:y val="3.869935189925399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78-4597-B377-7BFF45634FC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381756499902932"/>
                  <c:y val="0.7351136733926557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78-4597-B377-7BFF45634FC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3545027831682719"/>
                  <c:y val="0.7597543551823536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78-4597-B377-7BFF45634FCF}"/>
                </c:ext>
              </c:extLst>
            </c:dLbl>
            <c:dLbl>
              <c:idx val="9"/>
              <c:layout>
                <c:manualLayout>
                  <c:x val="2.2511063336368986E-3"/>
                  <c:y val="-4.757700238369189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78-4597-B377-7BFF45634FCF}"/>
                </c:ext>
              </c:extLst>
            </c:dLbl>
            <c:dLbl>
              <c:idx val="10"/>
              <c:layout>
                <c:manualLayout>
                  <c:x val="1.4952562982644135E-3"/>
                  <c:y val="-4.99322835194820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78-4597-B377-7BFF45634FCF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78-4597-B377-7BFF45634FCF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78-4597-B377-7BFF45634FCF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78-4597-B377-7BFF45634FCF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78-4597-B377-7BFF45634FCF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78-4597-B377-7BFF45634FC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78-4597-B377-7BFF45634FCF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78-4597-B377-7BFF45634FCF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78-4597-B377-7BFF45634FCF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78-4597-B377-7BFF45634FCF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78-4597-B377-7BFF45634FCF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78-4597-B377-7BFF45634FCF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NAV'!$B$59:$B$69</c:f>
              <c:strCache>
                <c:ptCount val="11"/>
                <c:pt idx="0">
                  <c:v>UNIVER.UA/Iaroslav Mudryi: Fond Aktsii</c:v>
                </c:pt>
                <c:pt idx="1">
                  <c:v>KINTO-Kaznacheiskyi</c:v>
                </c:pt>
                <c:pt idx="2">
                  <c:v>OTP Klasychnyi</c:v>
                </c:pt>
                <c:pt idx="3">
                  <c:v>UNIVER.UA/Myhailo Hrushevskyi: Fond Derzhavnykh Paperiv</c:v>
                </c:pt>
                <c:pt idx="4">
                  <c:v>Altus – Zbalansovanyi</c:v>
                </c:pt>
                <c:pt idx="5">
                  <c:v>UNIVER.UA/Volodymyr Velykyi: Fond Zbalansovanyi</c:v>
                </c:pt>
                <c:pt idx="6">
                  <c:v>КІNТО-Klasychnyi</c:v>
                </c:pt>
                <c:pt idx="7">
                  <c:v>OTP Fond Aktsii</c:v>
                </c:pt>
                <c:pt idx="8">
                  <c:v>VSI</c:v>
                </c:pt>
                <c:pt idx="9">
                  <c:v>Argentum</c:v>
                </c:pt>
                <c:pt idx="10">
                  <c:v>Others</c:v>
                </c:pt>
              </c:strCache>
            </c:strRef>
          </c:cat>
          <c:val>
            <c:numRef>
              <c:f>' O_dynamics NAV'!$E$59:$E$69</c:f>
              <c:numCache>
                <c:formatCode>#,##0.00</c:formatCode>
                <c:ptCount val="11"/>
                <c:pt idx="0">
                  <c:v>460.62200155357675</c:v>
                </c:pt>
                <c:pt idx="1">
                  <c:v>92.767343592232123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-8.7410986946662792</c:v>
                </c:pt>
                <c:pt idx="7">
                  <c:v>-29.860844423314674</c:v>
                </c:pt>
                <c:pt idx="8">
                  <c:v>-80.780878313253126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6878-4597-B377-7BFF45634F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26175112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09545469494111E-2"/>
                  <c:y val="-9.103473591562377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878-4597-B377-7BFF45634FCF}"/>
                </c:ext>
              </c:extLst>
            </c:dLbl>
            <c:dLbl>
              <c:idx val="1"/>
              <c:layout>
                <c:manualLayout>
                  <c:x val="-1.587438630834262E-2"/>
                  <c:y val="-5.91655023842588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878-4597-B377-7BFF45634FCF}"/>
                </c:ext>
              </c:extLst>
            </c:dLbl>
            <c:dLbl>
              <c:idx val="2"/>
              <c:layout>
                <c:manualLayout>
                  <c:x val="-6.804076407313453E-3"/>
                  <c:y val="5.24475571937648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878-4597-B377-7BFF45634FCF}"/>
                </c:ext>
              </c:extLst>
            </c:dLbl>
            <c:dLbl>
              <c:idx val="3"/>
              <c:layout>
                <c:manualLayout>
                  <c:x val="-1.5118511009148738E-2"/>
                  <c:y val="5.07588736511084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878-4597-B377-7BFF45634FCF}"/>
                </c:ext>
              </c:extLst>
            </c:dLbl>
            <c:dLbl>
              <c:idx val="4"/>
              <c:layout>
                <c:manualLayout>
                  <c:x val="-1.889779487110621E-2"/>
                  <c:y val="4.394680147771584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878-4597-B377-7BFF45634FCF}"/>
                </c:ext>
              </c:extLst>
            </c:dLbl>
            <c:dLbl>
              <c:idx val="5"/>
              <c:layout>
                <c:manualLayout>
                  <c:x val="-1.8897865822634918E-2"/>
                  <c:y val="0.115990146120073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878-4597-B377-7BFF45634FCF}"/>
                </c:ext>
              </c:extLst>
            </c:dLbl>
            <c:dLbl>
              <c:idx val="6"/>
              <c:layout>
                <c:manualLayout>
                  <c:x val="-1.8897857401360962E-2"/>
                  <c:y val="9.92632479633890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878-4597-B377-7BFF45634FCF}"/>
                </c:ext>
              </c:extLst>
            </c:dLbl>
            <c:dLbl>
              <c:idx val="7"/>
              <c:layout>
                <c:manualLayout>
                  <c:x val="-1.5874415153502075E-2"/>
                  <c:y val="0.1083637745215765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878-4597-B377-7BFF45634FCF}"/>
                </c:ext>
              </c:extLst>
            </c:dLbl>
            <c:dLbl>
              <c:idx val="8"/>
              <c:layout>
                <c:manualLayout>
                  <c:x val="-1.9653699015459658E-2"/>
                  <c:y val="0.1037636577734956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878-4597-B377-7BFF45634FCF}"/>
                </c:ext>
              </c:extLst>
            </c:dLbl>
            <c:dLbl>
              <c:idx val="9"/>
              <c:layout>
                <c:manualLayout>
                  <c:x val="-2.1165407507478307E-2"/>
                  <c:y val="5.600171080417298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878-4597-B377-7BFF45634FCF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6878-4597-B377-7BFF45634FCF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878-4597-B377-7BFF45634FCF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878-4597-B377-7BFF45634FCF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6878-4597-B377-7BFF45634FCF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6878-4597-B377-7BFF45634FCF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6878-4597-B377-7BFF45634FC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878-4597-B377-7BFF45634FCF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78-4597-B377-7BFF45634FCF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878-4597-B377-7BFF45634FCF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6878-4597-B377-7BFF45634FCF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6878-4597-B377-7BFF45634FCF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6878-4597-B377-7BFF45634F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NAV'!$B$59:$B$68</c:f>
              <c:strCache>
                <c:ptCount val="10"/>
                <c:pt idx="0">
                  <c:v>UNIVER.UA/Iaroslav Mudryi: Fond Aktsii</c:v>
                </c:pt>
                <c:pt idx="1">
                  <c:v>KINTO-Kaznacheiskyi</c:v>
                </c:pt>
                <c:pt idx="2">
                  <c:v>OTP Klasychnyi</c:v>
                </c:pt>
                <c:pt idx="3">
                  <c:v>UNIVER.UA/Myhailo Hrushevskyi: Fond Derzhavnykh Paperiv</c:v>
                </c:pt>
                <c:pt idx="4">
                  <c:v>Altus – Zbalansovanyi</c:v>
                </c:pt>
                <c:pt idx="5">
                  <c:v>UNIVER.UA/Volodymyr Velykyi: Fond Zbalansovanyi</c:v>
                </c:pt>
                <c:pt idx="6">
                  <c:v>КІNТО-Klasychnyi</c:v>
                </c:pt>
                <c:pt idx="7">
                  <c:v>OTP Fond Aktsii</c:v>
                </c:pt>
                <c:pt idx="8">
                  <c:v>VSI</c:v>
                </c:pt>
                <c:pt idx="9">
                  <c:v>Argentum</c:v>
                </c:pt>
              </c:strCache>
            </c:strRef>
          </c:cat>
          <c:val>
            <c:numRef>
              <c:f>' O_dynamics NAV'!$D$59:$D$68</c:f>
              <c:numCache>
                <c:formatCode>0.00%</c:formatCode>
                <c:ptCount val="10"/>
                <c:pt idx="0">
                  <c:v>0.1670949421542024</c:v>
                </c:pt>
                <c:pt idx="1">
                  <c:v>3.5097323147003201E-2</c:v>
                </c:pt>
                <c:pt idx="2">
                  <c:v>3.0493382389129388E-2</c:v>
                </c:pt>
                <c:pt idx="3">
                  <c:v>2.4619438947425683E-2</c:v>
                </c:pt>
                <c:pt idx="4">
                  <c:v>8.0659112887635012E-3</c:v>
                </c:pt>
                <c:pt idx="5">
                  <c:v>-1.9897749884486969E-2</c:v>
                </c:pt>
                <c:pt idx="6">
                  <c:v>4.8807427723667558E-4</c:v>
                </c:pt>
                <c:pt idx="7">
                  <c:v>-1.7854977583685577E-2</c:v>
                </c:pt>
                <c:pt idx="8">
                  <c:v>-5.5285561907171599E-2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6878-4597-B377-7BFF45634F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617511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1500"/>
          <c:min val="-1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61751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2562411838042559E-2"/>
          <c:y val="0.75564757488407064"/>
          <c:w val="0.48299355379697079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423746161719549E-2"/>
          <c:y val="1.7801056221907835E-2"/>
          <c:w val="0.96417604912998978"/>
          <c:h val="0.945550221669575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906-455D-B64F-8D236881D4AD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906-455D-B64F-8D236881D4AD}"/>
              </c:ext>
            </c:extLst>
          </c:dPt>
          <c:dPt>
            <c:idx val="18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06-455D-B64F-8D236881D4AD}"/>
              </c:ext>
            </c:extLst>
          </c:dPt>
          <c:dPt>
            <c:idx val="1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06-455D-B64F-8D236881D4AD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4906-455D-B64F-8D236881D4AD}"/>
              </c:ext>
            </c:extLst>
          </c:dPt>
          <c:dPt>
            <c:idx val="2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4906-455D-B64F-8D236881D4AD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4906-455D-B64F-8D236881D4AD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906-455D-B64F-8D236881D4AD}"/>
              </c:ext>
            </c:extLst>
          </c:dPt>
          <c:dPt>
            <c:idx val="2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906-455D-B64F-8D236881D4AD}"/>
              </c:ext>
            </c:extLst>
          </c:dPt>
          <c:dPt>
            <c:idx val="2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906-455D-B64F-8D236881D4AD}"/>
              </c:ext>
            </c:extLst>
          </c:dPt>
          <c:dPt>
            <c:idx val="2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906-455D-B64F-8D236881D4AD}"/>
              </c:ext>
            </c:extLst>
          </c:dPt>
          <c:dPt>
            <c:idx val="2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4906-455D-B64F-8D236881D4AD}"/>
              </c:ext>
            </c:extLst>
          </c:dPt>
          <c:dPt>
            <c:idx val="2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4906-455D-B64F-8D236881D4AD}"/>
              </c:ext>
            </c:extLst>
          </c:dPt>
          <c:dPt>
            <c:idx val="2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906-455D-B64F-8D236881D4AD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906-455D-B64F-8D236881D4AD}"/>
              </c:ext>
            </c:extLst>
          </c:dPt>
          <c:dPt>
            <c:idx val="31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906-455D-B64F-8D236881D4AD}"/>
              </c:ext>
            </c:extLst>
          </c:dPt>
          <c:dPt>
            <c:idx val="32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906-455D-B64F-8D236881D4AD}"/>
              </c:ext>
            </c:extLst>
          </c:dPt>
          <c:dPt>
            <c:idx val="3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906-455D-B64F-8D236881D4AD}"/>
              </c:ext>
            </c:extLst>
          </c:dPt>
          <c:dPt>
            <c:idx val="3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906-455D-B64F-8D236881D4AD}"/>
              </c:ext>
            </c:extLst>
          </c:dPt>
          <c:dPt>
            <c:idx val="3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906-455D-B64F-8D236881D4AD}"/>
              </c:ext>
            </c:extLst>
          </c:dPt>
          <c:dPt>
            <c:idx val="3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06-455D-B64F-8D236881D4AD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906-455D-B64F-8D236881D4AD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906-455D-B64F-8D236881D4AD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906-455D-B64F-8D236881D4AD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06-455D-B64F-8D236881D4AD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906-455D-B64F-8D236881D4AD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906-455D-B64F-8D236881D4AD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906-455D-B64F-8D236881D4AD}"/>
              </c:ext>
            </c:extLst>
          </c:dPt>
          <c:cat>
            <c:strRef>
              <c:f>'O_diagram(ROR)'!$A$2:$A$24</c:f>
              <c:strCache>
                <c:ptCount val="23"/>
                <c:pt idx="0">
                  <c:v>UNIVER.UA/Volodymyr Velykyi: Fond Zbalansovanyi</c:v>
                </c:pt>
                <c:pt idx="1">
                  <c:v>VSI</c:v>
                </c:pt>
                <c:pt idx="2">
                  <c:v>OTP Fond Aktsii</c:v>
                </c:pt>
                <c:pt idx="3">
                  <c:v>UNIVER.UA/Iaroslav Mudryi: Fond Aktsii</c:v>
                </c:pt>
                <c:pt idx="4">
                  <c:v>ТАSK Resurs</c:v>
                </c:pt>
                <c:pt idx="5">
                  <c:v>КІNTO-Ekviti</c:v>
                </c:pt>
                <c:pt idx="6">
                  <c:v>Altus – Depozyt</c:v>
                </c:pt>
                <c:pt idx="7">
                  <c:v>Bonum Optimum</c:v>
                </c:pt>
                <c:pt idx="8">
                  <c:v>КІNТО-Klasychnyi</c:v>
                </c:pt>
                <c:pt idx="9">
                  <c:v>Altus – Zbalansovanyi</c:v>
                </c:pt>
                <c:pt idx="10">
                  <c:v>KINTO-Kaznacheiskyi</c:v>
                </c:pt>
                <c:pt idx="11">
                  <c:v>Sofiivskyi</c:v>
                </c:pt>
                <c:pt idx="12">
                  <c:v>Nadbannia</c:v>
                </c:pt>
                <c:pt idx="13">
                  <c:v>UNIVER.UA/Taras Shevchenko: Fond Zaoshchadzhen</c:v>
                </c:pt>
                <c:pt idx="14">
                  <c:v>UNIVER.UA/Myhailo Hrushevskyi: Fond Derzhavnykh Paperiv</c:v>
                </c:pt>
                <c:pt idx="15">
                  <c:v>OTP Klasychnyi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'O_diagram(ROR)'!$B$2:$B$24</c:f>
              <c:numCache>
                <c:formatCode>0.00%</c:formatCode>
                <c:ptCount val="23"/>
                <c:pt idx="0">
                  <c:v>-1.9897749884499327E-2</c:v>
                </c:pt>
                <c:pt idx="1">
                  <c:v>-1.5757761150146155E-2</c:v>
                </c:pt>
                <c:pt idx="2">
                  <c:v>-1.288208108333555E-2</c:v>
                </c:pt>
                <c:pt idx="3">
                  <c:v>-8.6483071777885279E-3</c:v>
                </c:pt>
                <c:pt idx="4">
                  <c:v>-5.1178718768665199E-3</c:v>
                </c:pt>
                <c:pt idx="5">
                  <c:v>-4.6939814122902712E-3</c:v>
                </c:pt>
                <c:pt idx="6">
                  <c:v>-2.4598446274773922E-3</c:v>
                </c:pt>
                <c:pt idx="7">
                  <c:v>0</c:v>
                </c:pt>
                <c:pt idx="8">
                  <c:v>7.9047357427741716E-4</c:v>
                </c:pt>
                <c:pt idx="9">
                  <c:v>8.0659112888017415E-3</c:v>
                </c:pt>
                <c:pt idx="10">
                  <c:v>8.3862179972009621E-3</c:v>
                </c:pt>
                <c:pt idx="11">
                  <c:v>1.1918029015560494E-2</c:v>
                </c:pt>
                <c:pt idx="12">
                  <c:v>1.2196429753676963E-2</c:v>
                </c:pt>
                <c:pt idx="13">
                  <c:v>2.1552226973358568E-2</c:v>
                </c:pt>
                <c:pt idx="14">
                  <c:v>2.4619438947467653E-2</c:v>
                </c:pt>
                <c:pt idx="15">
                  <c:v>3.0493382389405799E-2</c:v>
                </c:pt>
                <c:pt idx="16">
                  <c:v>3.0352820454591159E-3</c:v>
                </c:pt>
                <c:pt idx="17">
                  <c:v>-8.7741163567475966E-2</c:v>
                </c:pt>
                <c:pt idx="18">
                  <c:v>-2.1165884194053186E-2</c:v>
                </c:pt>
                <c:pt idx="19">
                  <c:v>-5.5335827414878302E-2</c:v>
                </c:pt>
                <c:pt idx="20">
                  <c:v>-4.6063404279104159E-2</c:v>
                </c:pt>
                <c:pt idx="21">
                  <c:v>1.0684931506849314E-2</c:v>
                </c:pt>
                <c:pt idx="22">
                  <c:v>1.6667284599380938E-2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906-455D-B64F-8D236881D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6173144"/>
        <c:axId val="1"/>
      </c:barChart>
      <c:catAx>
        <c:axId val="426173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4"/>
          <c:min val="-0.09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6173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000000000000001E-2"/>
          <c:y val="0.34133422222453702"/>
          <c:w val="0.93279999999999996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F4B-4BC7-8653-178CB9E83978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F4B-4BC7-8653-178CB9E839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19999999999999"/>
                  <c:y val="0.5360013958369683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4B-4BC7-8653-178CB9E83978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F4B-4BC7-8653-178CB9E8397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4B-4BC7-8653-178CB9E83978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F4B-4BC7-8653-178CB9E8397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4B-4BC7-8653-178CB9E83978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F4B-4BC7-8653-178CB9E83978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F4B-4BC7-8653-178CB9E83978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F4B-4BC7-8653-178CB9E83978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F4B-4BC7-8653-178CB9E83978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F4B-4BC7-8653-178CB9E83978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F4B-4BC7-8653-178CB9E83978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F4B-4BC7-8653-178CB9E83978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F4B-4BC7-8653-178CB9E83978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NAV'!$B$35:$B$36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NAV'!$C$35:$C$36</c:f>
              <c:numCache>
                <c:formatCode>#,##0.00</c:formatCode>
                <c:ptCount val="2"/>
                <c:pt idx="0">
                  <c:v>-8.087300000000047</c:v>
                </c:pt>
                <c:pt idx="1">
                  <c:v>-1.806659999999916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F4B-4BC7-8653-178CB9E83978}"/>
            </c:ext>
          </c:extLst>
        </c:ser>
        <c:ser>
          <c:idx val="0"/>
          <c:order val="1"/>
          <c:tx>
            <c:strRef>
              <c:f>'І_dynamics NAV'!$E$34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725311574005806E-2"/>
                  <c:y val="-6.037971722042956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4B-4BC7-8653-178CB9E83978}"/>
                </c:ext>
              </c:extLst>
            </c:dLbl>
            <c:dLbl>
              <c:idx val="1"/>
              <c:layout>
                <c:manualLayout>
                  <c:x val="3.5253301127809999E-3"/>
                  <c:y val="-7.046244997845341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4B-4BC7-8653-178CB9E839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2960000000000003"/>
                  <c:y val="0.5226680277813223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F4B-4BC7-8653-178CB9E8397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4B-4BC7-8653-178CB9E83978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3F4B-4BC7-8653-178CB9E8397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F4B-4BC7-8653-178CB9E8397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F4B-4BC7-8653-178CB9E8397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4B-4BC7-8653-178CB9E8397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4B-4BC7-8653-178CB9E8397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4B-4BC7-8653-178CB9E8397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4B-4BC7-8653-178CB9E8397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4B-4BC7-8653-178CB9E83978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3F4B-4BC7-8653-178CB9E83978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3F4B-4BC7-8653-178CB9E83978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F4B-4BC7-8653-178CB9E83978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3F4B-4BC7-8653-178CB9E8397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NAV'!$B$35:$B$36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F4B-4BC7-8653-178CB9E83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26498672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647671586942808E-3"/>
                  <c:y val="-5.3873285657424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F4B-4BC7-8653-178CB9E83978}"/>
                </c:ext>
              </c:extLst>
            </c:dLbl>
            <c:dLbl>
              <c:idx val="1"/>
              <c:layout>
                <c:manualLayout>
                  <c:x val="-3.864748619919145E-3"/>
                  <c:y val="-5.670911864587802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F4B-4BC7-8653-178CB9E839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440000000000002"/>
                  <c:y val="0.24533397222388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F4B-4BC7-8653-178CB9E8397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F4B-4BC7-8653-178CB9E8397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F4B-4BC7-8653-178CB9E8397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F4B-4BC7-8653-178CB9E8397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F4B-4BC7-8653-178CB9E8397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F4B-4BC7-8653-178CB9E8397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F4B-4BC7-8653-178CB9E8397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F4B-4BC7-8653-178CB9E8397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F4B-4BC7-8653-178CB9E8397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F4B-4BC7-8653-178CB9E83978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3F4B-4BC7-8653-178CB9E83978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F4B-4BC7-8653-178CB9E83978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3F4B-4BC7-8653-178CB9E8397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NAV'!$D$35:$D$36</c:f>
              <c:numCache>
                <c:formatCode>0.00%</c:formatCode>
                <c:ptCount val="2"/>
                <c:pt idx="0">
                  <c:v>-9.6224538754346566E-3</c:v>
                </c:pt>
                <c:pt idx="1">
                  <c:v>-1.2124614672395187E-3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3F4B-4BC7-8653-178CB9E83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64986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-1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6498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121841351642485"/>
          <c:y val="6.172846948359071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312748761686799E-2"/>
          <c:y val="0.12469155078163481"/>
          <c:w val="0.92893447064089796"/>
          <c:h val="0.8320997686388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026-4591-8500-A4D10EF81986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26-4591-8500-A4D10EF8198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26-4591-8500-A4D10EF81986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26-4591-8500-A4D10EF81986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26-4591-8500-A4D10EF81986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026-4591-8500-A4D10EF81986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26-4591-8500-A4D10EF81986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26-4591-8500-A4D10EF81986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26-4591-8500-A4D10EF81986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026-4591-8500-A4D10EF81986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026-4591-8500-A4D10EF81986}"/>
              </c:ext>
            </c:extLst>
          </c:dPt>
          <c:dPt>
            <c:idx val="1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026-4591-8500-A4D10EF81986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026-4591-8500-A4D10EF81986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026-4591-8500-A4D10EF81986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026-4591-8500-A4D10EF81986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026-4591-8500-A4D10EF81986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026-4591-8500-A4D10EF81986}"/>
              </c:ext>
            </c:extLst>
          </c:dPt>
          <c:cat>
            <c:strRef>
              <c:f>'І_diagram(ROR)'!$A$2:$A$10</c:f>
              <c:strCache>
                <c:ptCount val="9"/>
                <c:pt idx="0">
                  <c:v>ТАSК Ukrainskyi Kapital</c:v>
                </c:pt>
                <c:pt idx="1">
                  <c:v>Zbalansovanyi Fond Parytet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'І_diagram(ROR)'!$B$2:$B$10</c:f>
              <c:numCache>
                <c:formatCode>0.00%</c:formatCode>
                <c:ptCount val="9"/>
                <c:pt idx="0">
                  <c:v>-9.6224538754103861E-3</c:v>
                </c:pt>
                <c:pt idx="1">
                  <c:v>-1.2124614673285627E-3</c:v>
                </c:pt>
                <c:pt idx="2">
                  <c:v>-5.4174576713694701E-3</c:v>
                </c:pt>
                <c:pt idx="3">
                  <c:v>-8.7741163567475966E-2</c:v>
                </c:pt>
                <c:pt idx="4">
                  <c:v>-2.1165884194053186E-2</c:v>
                </c:pt>
                <c:pt idx="5">
                  <c:v>-5.5335827414878302E-2</c:v>
                </c:pt>
                <c:pt idx="6">
                  <c:v>-4.6063404279104159E-2</c:v>
                </c:pt>
                <c:pt idx="7">
                  <c:v>1.0684931506849314E-2</c:v>
                </c:pt>
                <c:pt idx="8">
                  <c:v>1.6667284599380938E-2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026-4591-8500-A4D10EF81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6496048"/>
        <c:axId val="1"/>
      </c:barChart>
      <c:catAx>
        <c:axId val="426496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09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649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139402560455195E-2"/>
          <c:y val="0.32840236686390534"/>
          <c:w val="0.92887624466571839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486929805953286E-3"/>
                  <c:y val="2.706366596871678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5C-45FB-B9CF-9820AFA21996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A5C-45FB-B9CF-9820AFA2199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5C-45FB-B9CF-9820AFA2199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5C-45FB-B9CF-9820AFA21996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A5C-45FB-B9CF-9820AFA2199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5C-45FB-B9CF-9820AFA2199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5C-45FB-B9CF-9820AFA2199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5C-45FB-B9CF-9820AFA2199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5C-45FB-B9CF-9820AFA2199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5C-45FB-B9CF-9820AFA2199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5C-45FB-B9CF-9820AFA2199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5C-45FB-B9CF-9820AFA21996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5C-45FB-B9CF-9820AFA21996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5C-45FB-B9CF-9820AFA21996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A5C-45FB-B9CF-9820AFA21996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5C-45FB-B9CF-9820AFA2199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NAV'!$C$35:$C$36</c:f>
              <c:numCache>
                <c:formatCode>#,##0.00</c:formatCode>
                <c:ptCount val="2"/>
                <c:pt idx="0">
                  <c:v>-14.037290000000038</c:v>
                </c:pt>
                <c:pt idx="1">
                  <c:v>-187.37097000000068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A5C-45FB-B9CF-9820AFA21996}"/>
            </c:ext>
          </c:extLst>
        </c:ser>
        <c:ser>
          <c:idx val="0"/>
          <c:order val="1"/>
          <c:tx>
            <c:strRef>
              <c:f>'C_dynamics NAV'!$E$34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9A5C-45FB-B9CF-9820AFA21996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9A5C-45FB-B9CF-9820AFA21996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9A5C-45FB-B9CF-9820AFA21996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9A5C-45FB-B9CF-9820AFA21996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9A5C-45FB-B9CF-9820AFA21996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9A5C-45FB-B9CF-9820AFA21996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9A5C-45FB-B9CF-9820AFA21996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A5C-45FB-B9CF-9820AFA2199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A5C-45FB-B9CF-9820AFA2199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A5C-45FB-B9CF-9820AFA21996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A5C-45FB-B9CF-9820AFA21996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A5C-45FB-B9CF-9820AFA21996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9A5C-45FB-B9CF-9820AFA21996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A5C-45FB-B9CF-9820AFA21996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A5C-45FB-B9CF-9820AFA21996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A5C-45FB-B9CF-9820AFA21996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5C-45FB-B9CF-9820AFA21996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A5C-45FB-B9CF-9820AFA219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24948368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27055643021277E-3"/>
                  <c:y val="-5.525950177361804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A5C-45FB-B9CF-9820AFA21996}"/>
                </c:ext>
              </c:extLst>
            </c:dLbl>
            <c:dLbl>
              <c:idx val="1"/>
              <c:layout>
                <c:manualLayout>
                  <c:x val="-6.2851718505412268E-3"/>
                  <c:y val="3.071683932293056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A5C-45FB-B9CF-9820AFA2199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A5C-45FB-B9CF-9820AFA21996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9A5C-45FB-B9CF-9820AFA21996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9A5C-45FB-B9CF-9820AFA21996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9A5C-45FB-B9CF-9820AFA21996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9A5C-45FB-B9CF-9820AFA2199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A5C-45FB-B9CF-9820AFA2199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A5C-45FB-B9CF-9820AFA2199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A5C-45FB-B9CF-9820AFA2199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A5C-45FB-B9CF-9820AFA2199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A5C-45FB-B9CF-9820AFA21996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A5C-45FB-B9CF-9820AFA21996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A5C-45FB-B9CF-9820AFA21996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A5C-45FB-B9CF-9820AFA21996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A5C-45FB-B9CF-9820AFA21996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A5C-45FB-B9CF-9820AFA2199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NAV'!$D$35:$D$36</c:f>
              <c:numCache>
                <c:formatCode>0.00%</c:formatCode>
                <c:ptCount val="2"/>
                <c:pt idx="0">
                  <c:v>-1.7711898377007221E-2</c:v>
                </c:pt>
                <c:pt idx="1">
                  <c:v>-1.9227987738471099E-2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9A5C-45FB-B9CF-9820AFA219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494836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4948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982017982017984E-2"/>
          <c:y val="0.17840402851750251"/>
          <c:w val="0.965034965034965"/>
          <c:h val="0.76682433310154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78-4D4B-9271-DAC925AEAF73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78-4D4B-9271-DAC925AEAF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78-4D4B-9271-DAC925AEAF73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78-4D4B-9271-DAC925AEAF73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78-4D4B-9271-DAC925AEAF73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78-4D4B-9271-DAC925AEAF73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78-4D4B-9271-DAC925AEAF73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Іndeks Ukrainskoi Birzhi</c:v>
                </c:pt>
                <c:pt idx="1">
                  <c:v>ТАSК Universal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-1.9227987738504426E-2</c:v>
                </c:pt>
                <c:pt idx="1">
                  <c:v>-1.7711898377061108E-2</c:v>
                </c:pt>
                <c:pt idx="2">
                  <c:v>-1.8469943057782798E-2</c:v>
                </c:pt>
                <c:pt idx="3">
                  <c:v>-8.7741163567475966E-2</c:v>
                </c:pt>
                <c:pt idx="4">
                  <c:v>-2.1165884194053186E-2</c:v>
                </c:pt>
                <c:pt idx="5">
                  <c:v>-5.5335827414878302E-2</c:v>
                </c:pt>
                <c:pt idx="6">
                  <c:v>-4.6063404279104159E-2</c:v>
                </c:pt>
                <c:pt idx="7">
                  <c:v>1.0684931506849314E-2</c:v>
                </c:pt>
                <c:pt idx="8">
                  <c:v>1.6667284599380938E-2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78-4D4B-9271-DAC925AEA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4122704"/>
        <c:axId val="1"/>
      </c:barChart>
      <c:catAx>
        <c:axId val="42412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09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4122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12F03951-ED78-4E0A-8742-FB7F1EDC8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11</xdr:col>
      <xdr:colOff>561975</xdr:colOff>
      <xdr:row>45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37846DA9-F6A5-4512-9FCB-B28B582E8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63296908-6383-44F8-815E-A650FEC52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104775</xdr:rowOff>
    </xdr:from>
    <xdr:to>
      <xdr:col>7</xdr:col>
      <xdr:colOff>38100</xdr:colOff>
      <xdr:row>52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F22032D7-3B9C-46E3-B0D4-2389C0AEF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76200</xdr:rowOff>
    </xdr:from>
    <xdr:to>
      <xdr:col>18</xdr:col>
      <xdr:colOff>180975</xdr:colOff>
      <xdr:row>53</xdr:row>
      <xdr:rowOff>104775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5ABE1251-DEBA-43F8-8DFF-4BC24D1C3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7</xdr:col>
      <xdr:colOff>9525</xdr:colOff>
      <xdr:row>31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27D34C53-EBBC-4379-9BDE-87EA5AD3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47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A8382C21-1D6B-4EDB-9CB5-9FD6C215F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AE1300A3-A1DE-476D-AD30-C8C0C8CA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34BFC46A-033D-4837-B3F2-A3ED626EA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N41"/>
  <sheetViews>
    <sheetView tabSelected="1" zoomScale="70" zoomScaleNormal="70" workbookViewId="0">
      <selection activeCell="G7" sqref="G7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65" t="s">
        <v>13</v>
      </c>
      <c r="B1" s="65"/>
      <c r="C1" s="65"/>
      <c r="D1" s="66"/>
      <c r="E1" s="66"/>
      <c r="F1" s="66"/>
    </row>
    <row r="2" spans="1:14" ht="30.75" thickBot="1" x14ac:dyDescent="0.25">
      <c r="A2" s="25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"/>
      <c r="I2" s="1"/>
    </row>
    <row r="3" spans="1:14" ht="14.25" x14ac:dyDescent="0.2">
      <c r="A3" s="174" t="s">
        <v>20</v>
      </c>
      <c r="B3" s="80">
        <v>-4.0738586252838105E-2</v>
      </c>
      <c r="C3" s="80">
        <v>-0.11492883526845932</v>
      </c>
      <c r="D3" s="80">
        <v>-2.8374195827806543E-2</v>
      </c>
      <c r="E3" s="80">
        <v>-5.3786379013694374E-2</v>
      </c>
      <c r="F3" s="80">
        <v>-0.11894832159942137</v>
      </c>
      <c r="G3" s="53"/>
      <c r="H3" s="53"/>
      <c r="I3" s="2"/>
      <c r="J3" s="2"/>
      <c r="K3" s="2"/>
      <c r="L3" s="2"/>
    </row>
    <row r="4" spans="1:14" ht="14.25" x14ac:dyDescent="0.2">
      <c r="A4" s="79" t="s">
        <v>22</v>
      </c>
      <c r="B4" s="80">
        <v>-2.1165884194053186E-2</v>
      </c>
      <c r="C4" s="80">
        <v>-8.7741163567475966E-2</v>
      </c>
      <c r="D4" s="80">
        <v>3.0352820454591159E-3</v>
      </c>
      <c r="E4" s="80">
        <v>-5.4174576713694744E-3</v>
      </c>
      <c r="F4" s="80">
        <v>-1.8469943057782767E-2</v>
      </c>
      <c r="G4" s="53"/>
      <c r="H4" s="53"/>
      <c r="I4" s="2"/>
      <c r="J4" s="2"/>
      <c r="K4" s="2"/>
      <c r="L4" s="2"/>
    </row>
    <row r="5" spans="1:14" ht="15" thickBot="1" x14ac:dyDescent="0.25">
      <c r="A5" s="175" t="s">
        <v>21</v>
      </c>
      <c r="B5" s="70">
        <v>-1.8188953203178593E-2</v>
      </c>
      <c r="C5" s="70">
        <v>-0.1565726401179941</v>
      </c>
      <c r="D5" s="70">
        <v>1.9644797577524867E-2</v>
      </c>
      <c r="E5" s="70">
        <v>-4.3620056309598254E-2</v>
      </c>
      <c r="F5" s="70">
        <v>-0.10569421983600136</v>
      </c>
      <c r="G5" s="53"/>
      <c r="H5" s="53"/>
      <c r="I5" s="2"/>
      <c r="J5" s="2"/>
      <c r="K5" s="2"/>
      <c r="L5" s="2"/>
    </row>
    <row r="6" spans="1:14" ht="14.25" x14ac:dyDescent="0.2">
      <c r="A6" s="49"/>
      <c r="B6" s="50"/>
      <c r="C6" s="50"/>
      <c r="D6" s="50"/>
      <c r="E6" s="50"/>
      <c r="F6" s="50"/>
      <c r="G6" s="53"/>
      <c r="H6" s="53"/>
      <c r="I6" s="2"/>
      <c r="J6" s="2"/>
      <c r="K6" s="2"/>
      <c r="L6" s="2"/>
    </row>
    <row r="7" spans="1:14" ht="14.25" x14ac:dyDescent="0.2">
      <c r="A7" s="49"/>
      <c r="B7" s="50"/>
      <c r="C7" s="50"/>
      <c r="D7" s="50"/>
      <c r="E7" s="50"/>
      <c r="F7" s="50"/>
      <c r="G7" s="53"/>
      <c r="H7" s="53"/>
      <c r="I7" s="2"/>
      <c r="J7" s="2"/>
      <c r="K7" s="2"/>
      <c r="L7" s="2"/>
    </row>
    <row r="8" spans="1:14" ht="14.25" x14ac:dyDescent="0.2">
      <c r="A8" s="63"/>
      <c r="B8" s="62"/>
      <c r="C8" s="62"/>
      <c r="D8" s="64"/>
      <c r="E8" s="64"/>
      <c r="F8" s="64"/>
      <c r="G8" s="10"/>
      <c r="J8" s="2"/>
      <c r="K8" s="2"/>
      <c r="L8" s="2"/>
      <c r="M8" s="2"/>
      <c r="N8" s="2"/>
    </row>
    <row r="9" spans="1:14" ht="14.25" x14ac:dyDescent="0.2">
      <c r="A9" s="63"/>
      <c r="B9" s="64"/>
      <c r="C9" s="64"/>
      <c r="D9" s="64"/>
      <c r="E9" s="64"/>
      <c r="F9" s="64"/>
      <c r="J9" s="4"/>
      <c r="K9" s="4"/>
      <c r="L9" s="4"/>
      <c r="M9" s="4"/>
      <c r="N9" s="4"/>
    </row>
    <row r="10" spans="1:14" ht="14.25" x14ac:dyDescent="0.2">
      <c r="A10" s="63"/>
      <c r="B10" s="64"/>
      <c r="C10" s="64"/>
      <c r="D10" s="64"/>
      <c r="E10" s="64"/>
      <c r="F10" s="64"/>
    </row>
    <row r="11" spans="1:14" ht="14.25" x14ac:dyDescent="0.2">
      <c r="A11" s="63"/>
      <c r="B11" s="64"/>
      <c r="C11" s="64"/>
      <c r="D11" s="64"/>
      <c r="E11" s="64"/>
      <c r="F11" s="64"/>
    </row>
    <row r="12" spans="1:14" ht="14.25" x14ac:dyDescent="0.2">
      <c r="A12" s="63"/>
      <c r="B12" s="64"/>
      <c r="C12" s="64"/>
      <c r="D12" s="64"/>
      <c r="E12" s="64"/>
      <c r="F12" s="64"/>
      <c r="N12" s="10"/>
    </row>
    <row r="13" spans="1:14" ht="14.25" x14ac:dyDescent="0.2">
      <c r="A13" s="63"/>
      <c r="B13" s="64"/>
      <c r="C13" s="64"/>
      <c r="D13" s="64"/>
      <c r="E13" s="64"/>
      <c r="F13" s="64"/>
    </row>
    <row r="14" spans="1:14" ht="14.25" x14ac:dyDescent="0.2">
      <c r="A14" s="63"/>
      <c r="B14" s="64"/>
      <c r="C14" s="64"/>
      <c r="D14" s="64"/>
      <c r="E14" s="64"/>
      <c r="F14" s="64"/>
    </row>
    <row r="15" spans="1:14" ht="14.25" x14ac:dyDescent="0.2">
      <c r="A15" s="63"/>
      <c r="B15" s="64"/>
      <c r="C15" s="64"/>
      <c r="D15" s="64"/>
      <c r="E15" s="64"/>
      <c r="F15" s="64"/>
    </row>
    <row r="16" spans="1:14" ht="14.25" x14ac:dyDescent="0.2">
      <c r="A16" s="63"/>
      <c r="B16" s="64"/>
      <c r="C16" s="64"/>
      <c r="D16" s="64"/>
      <c r="E16" s="64"/>
      <c r="F16" s="64"/>
    </row>
    <row r="17" spans="1:6" ht="14.25" x14ac:dyDescent="0.2">
      <c r="A17" s="63"/>
      <c r="B17" s="64"/>
      <c r="C17" s="64"/>
      <c r="D17" s="64"/>
      <c r="E17" s="64"/>
      <c r="F17" s="64"/>
    </row>
    <row r="18" spans="1:6" ht="14.25" x14ac:dyDescent="0.2">
      <c r="A18" s="63"/>
      <c r="B18" s="64"/>
      <c r="C18" s="64"/>
      <c r="D18" s="64"/>
      <c r="E18" s="64"/>
      <c r="F18" s="64"/>
    </row>
    <row r="19" spans="1:6" ht="14.25" x14ac:dyDescent="0.2">
      <c r="A19" s="63"/>
      <c r="B19" s="64"/>
      <c r="C19" s="64"/>
      <c r="D19" s="64"/>
      <c r="E19" s="64"/>
      <c r="F19" s="64"/>
    </row>
    <row r="20" spans="1:6" ht="14.25" x14ac:dyDescent="0.2">
      <c r="A20" s="63"/>
      <c r="B20" s="64"/>
      <c r="C20" s="64"/>
      <c r="D20" s="64"/>
      <c r="E20" s="64"/>
      <c r="F20" s="64"/>
    </row>
    <row r="21" spans="1:6" ht="14.25" x14ac:dyDescent="0.2">
      <c r="A21" s="63"/>
      <c r="B21" s="64"/>
      <c r="C21" s="64"/>
      <c r="D21" s="64"/>
      <c r="E21" s="64"/>
      <c r="F21" s="64"/>
    </row>
    <row r="22" spans="1:6" ht="14.25" x14ac:dyDescent="0.2">
      <c r="A22" s="63"/>
      <c r="B22" s="64"/>
      <c r="C22" s="64"/>
      <c r="D22" s="64"/>
      <c r="E22" s="64"/>
      <c r="F22" s="64"/>
    </row>
    <row r="23" spans="1:6" ht="14.25" x14ac:dyDescent="0.2">
      <c r="A23" s="63"/>
      <c r="B23" s="64"/>
      <c r="C23" s="64"/>
      <c r="D23" s="64"/>
      <c r="E23" s="64"/>
      <c r="F23" s="64"/>
    </row>
    <row r="24" spans="1:6" ht="14.25" x14ac:dyDescent="0.2">
      <c r="A24" s="63"/>
      <c r="B24" s="64"/>
      <c r="C24" s="64"/>
      <c r="D24" s="64"/>
      <c r="E24" s="64"/>
      <c r="F24" s="64"/>
    </row>
    <row r="25" spans="1:6" ht="14.25" x14ac:dyDescent="0.2">
      <c r="A25" s="63"/>
      <c r="B25" s="64"/>
      <c r="C25" s="64"/>
      <c r="D25" s="64"/>
      <c r="E25" s="64"/>
      <c r="F25" s="64"/>
    </row>
    <row r="26" spans="1:6" ht="15" x14ac:dyDescent="0.2">
      <c r="A26" s="176" t="s">
        <v>23</v>
      </c>
      <c r="B26" s="177" t="s">
        <v>24</v>
      </c>
      <c r="C26" s="178" t="s">
        <v>25</v>
      </c>
      <c r="D26" s="68"/>
      <c r="E26" s="64"/>
      <c r="F26" s="64"/>
    </row>
    <row r="27" spans="1:6" ht="14.25" x14ac:dyDescent="0.2">
      <c r="A27" s="179" t="s">
        <v>16</v>
      </c>
      <c r="B27" s="27">
        <v>-8.7741163567475966E-2</v>
      </c>
      <c r="C27" s="59">
        <v>-0.1565726401179941</v>
      </c>
      <c r="D27" s="68"/>
      <c r="E27" s="64"/>
      <c r="F27" s="64"/>
    </row>
    <row r="28" spans="1:6" ht="14.25" x14ac:dyDescent="0.2">
      <c r="A28" s="180" t="s">
        <v>15</v>
      </c>
      <c r="B28" s="27">
        <v>-2.1165884194053186E-2</v>
      </c>
      <c r="C28" s="59">
        <v>-1.8188953203178593E-2</v>
      </c>
      <c r="D28" s="68"/>
      <c r="E28" s="64"/>
      <c r="F28" s="64"/>
    </row>
    <row r="29" spans="1:6" ht="28.5" x14ac:dyDescent="0.2">
      <c r="A29" s="181" t="s">
        <v>26</v>
      </c>
      <c r="B29" s="27">
        <v>3.9915645565938185E-2</v>
      </c>
      <c r="C29" s="59">
        <v>-6.230574534772404E-2</v>
      </c>
      <c r="D29" s="68"/>
      <c r="E29" s="64"/>
      <c r="F29" s="64"/>
    </row>
    <row r="30" spans="1:6" ht="14.25" x14ac:dyDescent="0.2">
      <c r="A30" s="182" t="s">
        <v>27</v>
      </c>
      <c r="B30" s="27">
        <v>4.0048952257900172E-2</v>
      </c>
      <c r="C30" s="59">
        <v>-0.23517328364051215</v>
      </c>
      <c r="D30" s="68"/>
      <c r="E30" s="64"/>
      <c r="F30" s="64"/>
    </row>
    <row r="31" spans="1:6" ht="14.25" x14ac:dyDescent="0.2">
      <c r="A31" s="180" t="s">
        <v>28</v>
      </c>
      <c r="B31" s="27">
        <v>4.0418127067186616E-2</v>
      </c>
      <c r="C31" s="59">
        <v>-0.21759934450920382</v>
      </c>
      <c r="D31" s="68"/>
      <c r="E31" s="64"/>
      <c r="F31" s="64"/>
    </row>
    <row r="32" spans="1:6" ht="14.25" x14ac:dyDescent="0.2">
      <c r="A32" s="183" t="s">
        <v>29</v>
      </c>
      <c r="B32" s="27">
        <v>4.4065959765255069E-2</v>
      </c>
      <c r="C32" s="59">
        <v>-0.12579607836181594</v>
      </c>
      <c r="D32" s="68"/>
      <c r="E32" s="64"/>
      <c r="F32" s="64"/>
    </row>
    <row r="33" spans="1:6" ht="14.25" x14ac:dyDescent="0.2">
      <c r="A33" s="184" t="s">
        <v>30</v>
      </c>
      <c r="B33" s="27">
        <v>5.6500890860607278E-2</v>
      </c>
      <c r="C33" s="59">
        <v>-0.12978557850466366</v>
      </c>
      <c r="D33" s="68"/>
      <c r="E33" s="64"/>
      <c r="F33" s="64"/>
    </row>
    <row r="34" spans="1:6" ht="14.25" x14ac:dyDescent="0.2">
      <c r="A34" s="182" t="s">
        <v>31</v>
      </c>
      <c r="B34" s="27">
        <v>6.7488466729150209E-2</v>
      </c>
      <c r="C34" s="59">
        <v>-0.14638312658359476</v>
      </c>
      <c r="D34" s="68"/>
      <c r="E34" s="64"/>
      <c r="F34" s="64"/>
    </row>
    <row r="35" spans="1:6" ht="14.25" x14ac:dyDescent="0.2">
      <c r="A35" s="182" t="s">
        <v>32</v>
      </c>
      <c r="B35" s="27">
        <v>8.9791385738082097E-2</v>
      </c>
      <c r="C35" s="59">
        <v>-0.23320419145245086</v>
      </c>
      <c r="D35" s="68"/>
      <c r="E35" s="64"/>
      <c r="F35" s="64"/>
    </row>
    <row r="36" spans="1:6" ht="14.25" x14ac:dyDescent="0.2">
      <c r="A36" s="182" t="s">
        <v>33</v>
      </c>
      <c r="B36" s="27">
        <v>9.3177828950546715E-2</v>
      </c>
      <c r="C36" s="59">
        <v>-0.18019233135155011</v>
      </c>
      <c r="D36" s="68"/>
      <c r="E36" s="64"/>
      <c r="F36" s="64"/>
    </row>
    <row r="37" spans="1:6" ht="14.25" x14ac:dyDescent="0.2">
      <c r="A37" s="185" t="s">
        <v>34</v>
      </c>
      <c r="B37" s="27">
        <v>0.10901581167935004</v>
      </c>
      <c r="C37" s="59">
        <v>-0.27366810422746179</v>
      </c>
      <c r="D37" s="68"/>
      <c r="E37" s="64"/>
      <c r="F37" s="64"/>
    </row>
    <row r="38" spans="1:6" ht="14.25" x14ac:dyDescent="0.2">
      <c r="A38" s="186" t="s">
        <v>35</v>
      </c>
      <c r="B38" s="27">
        <v>0.11080632709712401</v>
      </c>
      <c r="C38" s="59">
        <v>-0.14691482786024734</v>
      </c>
      <c r="D38" s="68"/>
      <c r="E38" s="64"/>
      <c r="F38" s="64"/>
    </row>
    <row r="39" spans="1:6" ht="15" thickBot="1" x14ac:dyDescent="0.25">
      <c r="A39" s="181" t="s">
        <v>36</v>
      </c>
      <c r="B39" s="69">
        <v>0.12684410293315374</v>
      </c>
      <c r="C39" s="70">
        <v>-9.853657630665047E-2</v>
      </c>
      <c r="D39" s="68"/>
      <c r="E39" s="64"/>
      <c r="F39" s="64"/>
    </row>
    <row r="40" spans="1:6" ht="14.25" x14ac:dyDescent="0.2">
      <c r="A40" s="63"/>
      <c r="B40" s="64"/>
      <c r="C40" s="64"/>
      <c r="D40" s="68"/>
      <c r="E40" s="64"/>
      <c r="F40" s="64"/>
    </row>
    <row r="41" spans="1:6" ht="14.25" x14ac:dyDescent="0.2">
      <c r="A41" s="63" t="s">
        <v>37</v>
      </c>
      <c r="B41" s="64"/>
      <c r="C41" s="64"/>
      <c r="D41" s="68"/>
      <c r="E41" s="64"/>
      <c r="F41" s="64"/>
    </row>
  </sheetData>
  <autoFilter ref="A26:C26" xr:uid="{00000000-0009-0000-0000-000000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1:K47"/>
  <sheetViews>
    <sheetView zoomScale="60" zoomScaleNormal="60" workbookViewId="0">
      <selection activeCell="C47" sqref="C47"/>
    </sheetView>
  </sheetViews>
  <sheetFormatPr defaultRowHeight="14.25" x14ac:dyDescent="0.2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 x14ac:dyDescent="0.25">
      <c r="A1" s="189" t="s">
        <v>128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1" ht="45.75" thickBot="1" x14ac:dyDescent="0.25">
      <c r="A2" s="172" t="s">
        <v>55</v>
      </c>
      <c r="B2" s="219" t="s">
        <v>79</v>
      </c>
      <c r="C2" s="15" t="s">
        <v>113</v>
      </c>
      <c r="D2" s="41" t="s">
        <v>114</v>
      </c>
      <c r="E2" s="41" t="s">
        <v>57</v>
      </c>
      <c r="F2" s="41" t="s">
        <v>129</v>
      </c>
      <c r="G2" s="41" t="s">
        <v>130</v>
      </c>
      <c r="H2" s="41" t="s">
        <v>131</v>
      </c>
      <c r="I2" s="17" t="s">
        <v>61</v>
      </c>
      <c r="J2" s="18" t="s">
        <v>62</v>
      </c>
    </row>
    <row r="3" spans="1:11" ht="14.25" customHeight="1" x14ac:dyDescent="0.2">
      <c r="A3" s="21">
        <v>1</v>
      </c>
      <c r="B3" s="75" t="s">
        <v>132</v>
      </c>
      <c r="C3" s="222" t="s">
        <v>115</v>
      </c>
      <c r="D3" s="229" t="s">
        <v>134</v>
      </c>
      <c r="E3" s="76">
        <v>9557328.9199999999</v>
      </c>
      <c r="F3" s="77">
        <v>164425</v>
      </c>
      <c r="G3" s="76">
        <v>58.125765060057773</v>
      </c>
      <c r="H3" s="47">
        <v>100</v>
      </c>
      <c r="I3" s="207" t="s">
        <v>67</v>
      </c>
      <c r="J3" s="78" t="s">
        <v>6</v>
      </c>
      <c r="K3" s="44"/>
    </row>
    <row r="4" spans="1:11" ht="14.25" customHeight="1" x14ac:dyDescent="0.2">
      <c r="A4" s="131">
        <v>2</v>
      </c>
      <c r="B4" s="158" t="s">
        <v>133</v>
      </c>
      <c r="C4" s="222" t="s">
        <v>115</v>
      </c>
      <c r="D4" s="229" t="s">
        <v>134</v>
      </c>
      <c r="E4" s="159">
        <v>778497.18039999995</v>
      </c>
      <c r="F4" s="160">
        <v>648</v>
      </c>
      <c r="G4" s="159">
        <v>1201.3845376543209</v>
      </c>
      <c r="H4" s="161">
        <v>5000</v>
      </c>
      <c r="I4" s="210" t="s">
        <v>118</v>
      </c>
      <c r="J4" s="162" t="s">
        <v>0</v>
      </c>
      <c r="K4" s="44"/>
    </row>
    <row r="5" spans="1:11" ht="15.75" thickBot="1" x14ac:dyDescent="0.25">
      <c r="A5" s="190" t="s">
        <v>66</v>
      </c>
      <c r="B5" s="191"/>
      <c r="C5" s="101" t="s">
        <v>3</v>
      </c>
      <c r="D5" s="101" t="s">
        <v>3</v>
      </c>
      <c r="E5" s="90">
        <f>SUM(E3:E3)</f>
        <v>9557328.9199999999</v>
      </c>
      <c r="F5" s="91">
        <f>SUM(F3:F3)</f>
        <v>164425</v>
      </c>
      <c r="G5" s="101" t="s">
        <v>3</v>
      </c>
      <c r="H5" s="101" t="s">
        <v>3</v>
      </c>
      <c r="I5" s="101" t="s">
        <v>3</v>
      </c>
      <c r="J5" s="101" t="s">
        <v>3</v>
      </c>
    </row>
    <row r="6" spans="1:11" ht="15" thickBot="1" x14ac:dyDescent="0.25">
      <c r="A6" s="202"/>
      <c r="B6" s="202"/>
      <c r="C6" s="202"/>
      <c r="D6" s="202"/>
      <c r="E6" s="202"/>
      <c r="F6" s="202"/>
      <c r="G6" s="202"/>
      <c r="H6" s="202"/>
      <c r="I6" s="150"/>
      <c r="J6" s="150"/>
    </row>
    <row r="47" spans="3:3" x14ac:dyDescent="0.2">
      <c r="C47" s="20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  <pageSetUpPr fitToPage="1"/>
  </sheetPr>
  <dimension ref="A1:K47"/>
  <sheetViews>
    <sheetView topLeftCell="D1" zoomScale="60" zoomScaleNormal="60" workbookViewId="0">
      <selection activeCell="C47" sqref="C47"/>
    </sheetView>
  </sheetViews>
  <sheetFormatPr defaultRowHeight="14.25" x14ac:dyDescent="0.2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5" customFormat="1" ht="16.5" thickBot="1" x14ac:dyDescent="0.25">
      <c r="A1" s="189" t="s">
        <v>136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1" s="22" customFormat="1" ht="15.75" customHeight="1" thickBot="1" x14ac:dyDescent="0.25">
      <c r="A2" s="196" t="s">
        <v>55</v>
      </c>
      <c r="B2" s="93"/>
      <c r="C2" s="94"/>
      <c r="D2" s="95"/>
      <c r="E2" s="198" t="s">
        <v>78</v>
      </c>
      <c r="F2" s="198"/>
      <c r="G2" s="198"/>
      <c r="H2" s="198"/>
      <c r="I2" s="198"/>
      <c r="J2" s="198"/>
      <c r="K2" s="198"/>
    </row>
    <row r="3" spans="1:11" s="22" customFormat="1" ht="51.75" thickBot="1" x14ac:dyDescent="0.25">
      <c r="A3" s="197"/>
      <c r="B3" s="96" t="s">
        <v>79</v>
      </c>
      <c r="C3" s="211" t="s">
        <v>80</v>
      </c>
      <c r="D3" s="211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7" t="s">
        <v>88</v>
      </c>
      <c r="J3" s="18" t="s">
        <v>86</v>
      </c>
      <c r="K3" s="212" t="s">
        <v>135</v>
      </c>
    </row>
    <row r="4" spans="1:11" s="22" customFormat="1" collapsed="1" x14ac:dyDescent="0.2">
      <c r="A4" s="21">
        <v>1</v>
      </c>
      <c r="B4" s="26" t="s">
        <v>133</v>
      </c>
      <c r="C4" s="97">
        <v>38945</v>
      </c>
      <c r="D4" s="97">
        <v>39016</v>
      </c>
      <c r="E4" s="92">
        <v>-1.7711898377061108E-2</v>
      </c>
      <c r="F4" s="92">
        <v>-0.12451889687565187</v>
      </c>
      <c r="G4" s="92">
        <v>-0.13945895713507406</v>
      </c>
      <c r="H4" s="92" t="s">
        <v>100</v>
      </c>
      <c r="I4" s="92">
        <v>-0.12924299801689265</v>
      </c>
      <c r="J4" s="98">
        <v>-0.75972309246914205</v>
      </c>
      <c r="K4" s="109">
        <v>-0.10009527232963999</v>
      </c>
    </row>
    <row r="5" spans="1:11" s="22" customFormat="1" x14ac:dyDescent="0.2">
      <c r="A5" s="151">
        <v>2</v>
      </c>
      <c r="B5" s="163" t="s">
        <v>132</v>
      </c>
      <c r="C5" s="164">
        <v>40555</v>
      </c>
      <c r="D5" s="164">
        <v>40626</v>
      </c>
      <c r="E5" s="165">
        <v>-1.9227987738504426E-2</v>
      </c>
      <c r="F5" s="165">
        <v>-9.866021002458647E-2</v>
      </c>
      <c r="G5" s="165">
        <v>-0.10106294295273921</v>
      </c>
      <c r="H5" s="165">
        <v>-0.19391894515478836</v>
      </c>
      <c r="I5" s="165">
        <v>-8.2145441655110063E-2</v>
      </c>
      <c r="J5" s="166">
        <v>-0.41874234939943378</v>
      </c>
      <c r="K5" s="167">
        <v>-5.7820382062462428E-2</v>
      </c>
    </row>
    <row r="6" spans="1:11" s="22" customFormat="1" ht="15.75" collapsed="1" thickBot="1" x14ac:dyDescent="0.25">
      <c r="A6" s="151"/>
      <c r="B6" s="152" t="s">
        <v>90</v>
      </c>
      <c r="C6" s="153" t="s">
        <v>3</v>
      </c>
      <c r="D6" s="153" t="s">
        <v>3</v>
      </c>
      <c r="E6" s="154">
        <f>AVERAGE(E4:E5)</f>
        <v>-1.8469943057782767E-2</v>
      </c>
      <c r="F6" s="154">
        <f>AVERAGE(F4:F5)</f>
        <v>-0.11158955345011917</v>
      </c>
      <c r="G6" s="154">
        <f>AVERAGE(G4:G5)</f>
        <v>-0.12026095004390663</v>
      </c>
      <c r="H6" s="154">
        <f>AVERAGE(H4:H5)</f>
        <v>-0.19391894515478836</v>
      </c>
      <c r="I6" s="154">
        <f>AVERAGE(I4:I5)</f>
        <v>-0.10569421983600136</v>
      </c>
      <c r="J6" s="153" t="s">
        <v>3</v>
      </c>
      <c r="K6" s="154">
        <f>AVERAGE(K4:K5)</f>
        <v>-7.8957827196051211E-2</v>
      </c>
    </row>
    <row r="7" spans="1:11" s="22" customFormat="1" hidden="1" x14ac:dyDescent="0.2">
      <c r="A7" s="205" t="s">
        <v>8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1" s="22" customFormat="1" ht="15" hidden="1" thickBot="1" x14ac:dyDescent="0.25">
      <c r="A8" s="204" t="s">
        <v>9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</row>
    <row r="9" spans="1:11" s="22" customFormat="1" ht="15.75" hidden="1" customHeight="1" x14ac:dyDescent="0.2">
      <c r="C9" s="58"/>
      <c r="D9" s="58"/>
    </row>
    <row r="10" spans="1:11" ht="15" thickBot="1" x14ac:dyDescent="0.25">
      <c r="A10" s="203"/>
      <c r="B10" s="203"/>
      <c r="C10" s="203"/>
      <c r="D10" s="203"/>
      <c r="E10" s="203"/>
      <c r="F10" s="203"/>
      <c r="G10" s="203"/>
      <c r="H10" s="203"/>
      <c r="I10" s="155"/>
      <c r="J10" s="155"/>
      <c r="K10" s="155"/>
    </row>
    <row r="11" spans="1:11" x14ac:dyDescent="0.2">
      <c r="B11" s="28"/>
      <c r="C11" s="99"/>
      <c r="E11" s="99"/>
    </row>
    <row r="12" spans="1:11" x14ac:dyDescent="0.2">
      <c r="E12" s="99"/>
      <c r="F12" s="99"/>
    </row>
    <row r="47" spans="3:3" x14ac:dyDescent="0.2">
      <c r="C47" s="22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</sheetPr>
  <dimension ref="A1:H118"/>
  <sheetViews>
    <sheetView zoomScale="50" zoomScaleNormal="50" workbookViewId="0">
      <selection activeCell="C47" sqref="C47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46" customWidth="1"/>
    <col min="5" max="7" width="24.7109375" style="20" customWidth="1"/>
    <col min="8" max="16384" width="9.140625" style="20"/>
  </cols>
  <sheetData>
    <row r="1" spans="1:8" s="28" customFormat="1" ht="16.5" thickBot="1" x14ac:dyDescent="0.25">
      <c r="A1" s="195" t="s">
        <v>137</v>
      </c>
      <c r="B1" s="195"/>
      <c r="C1" s="195"/>
      <c r="D1" s="195"/>
      <c r="E1" s="195"/>
      <c r="F1" s="195"/>
      <c r="G1" s="195"/>
    </row>
    <row r="2" spans="1:8" s="28" customFormat="1" ht="15.75" customHeight="1" thickBot="1" x14ac:dyDescent="0.25">
      <c r="A2" s="206" t="s">
        <v>55</v>
      </c>
      <c r="B2" s="82"/>
      <c r="C2" s="216" t="s">
        <v>94</v>
      </c>
      <c r="D2" s="217"/>
      <c r="E2" s="216" t="s">
        <v>138</v>
      </c>
      <c r="F2" s="217"/>
      <c r="G2" s="83"/>
    </row>
    <row r="3" spans="1:8" s="28" customFormat="1" ht="45.75" thickBot="1" x14ac:dyDescent="0.25">
      <c r="A3" s="197"/>
      <c r="B3" s="17" t="s">
        <v>79</v>
      </c>
      <c r="C3" s="96" t="s">
        <v>96</v>
      </c>
      <c r="D3" s="96" t="s">
        <v>97</v>
      </c>
      <c r="E3" s="96" t="s">
        <v>98</v>
      </c>
      <c r="F3" s="96" t="s">
        <v>97</v>
      </c>
      <c r="G3" s="18" t="s">
        <v>99</v>
      </c>
    </row>
    <row r="4" spans="1:8" s="28" customFormat="1" x14ac:dyDescent="0.2">
      <c r="A4" s="21">
        <v>1</v>
      </c>
      <c r="B4" s="35" t="s">
        <v>133</v>
      </c>
      <c r="C4" s="36">
        <v>-14.037290000000038</v>
      </c>
      <c r="D4" s="92">
        <v>-1.7711898377007221E-2</v>
      </c>
      <c r="E4" s="37">
        <v>0</v>
      </c>
      <c r="F4" s="92">
        <v>0</v>
      </c>
      <c r="G4" s="38">
        <v>0</v>
      </c>
    </row>
    <row r="5" spans="1:8" s="28" customFormat="1" x14ac:dyDescent="0.2">
      <c r="A5" s="131">
        <v>2</v>
      </c>
      <c r="B5" s="168" t="s">
        <v>132</v>
      </c>
      <c r="C5" s="142">
        <v>-187.37097000000068</v>
      </c>
      <c r="D5" s="169">
        <v>-1.9227987738471099E-2</v>
      </c>
      <c r="E5" s="170">
        <v>0</v>
      </c>
      <c r="F5" s="169">
        <v>0</v>
      </c>
      <c r="G5" s="39">
        <v>0</v>
      </c>
    </row>
    <row r="6" spans="1:8" s="28" customFormat="1" ht="15.75" thickBot="1" x14ac:dyDescent="0.25">
      <c r="A6" s="104"/>
      <c r="B6" s="84" t="s">
        <v>66</v>
      </c>
      <c r="C6" s="85">
        <v>-201.40826000000072</v>
      </c>
      <c r="D6" s="89">
        <v>-0.25413186116478692</v>
      </c>
      <c r="E6" s="86">
        <v>0</v>
      </c>
      <c r="F6" s="89">
        <v>0</v>
      </c>
      <c r="G6" s="105">
        <v>0</v>
      </c>
    </row>
    <row r="7" spans="1:8" s="28" customFormat="1" ht="15" customHeight="1" thickBot="1" x14ac:dyDescent="0.25">
      <c r="A7" s="192"/>
      <c r="B7" s="192"/>
      <c r="C7" s="192"/>
      <c r="D7" s="192"/>
      <c r="E7" s="192"/>
      <c r="F7" s="192"/>
      <c r="G7" s="192"/>
      <c r="H7" s="7"/>
    </row>
    <row r="8" spans="1:8" s="28" customFormat="1" x14ac:dyDescent="0.2">
      <c r="D8" s="6"/>
    </row>
    <row r="9" spans="1:8" s="28" customFormat="1" x14ac:dyDescent="0.2">
      <c r="D9" s="6"/>
    </row>
    <row r="10" spans="1:8" s="28" customFormat="1" x14ac:dyDescent="0.2">
      <c r="D10" s="6"/>
    </row>
    <row r="11" spans="1:8" s="28" customFormat="1" x14ac:dyDescent="0.2">
      <c r="D11" s="6"/>
    </row>
    <row r="12" spans="1:8" s="28" customFormat="1" x14ac:dyDescent="0.2">
      <c r="D12" s="6"/>
    </row>
    <row r="13" spans="1:8" s="28" customFormat="1" x14ac:dyDescent="0.2">
      <c r="D13" s="6"/>
    </row>
    <row r="14" spans="1:8" s="28" customFormat="1" x14ac:dyDescent="0.2">
      <c r="D14" s="6"/>
    </row>
    <row r="15" spans="1:8" s="28" customFormat="1" x14ac:dyDescent="0.2">
      <c r="D15" s="6"/>
    </row>
    <row r="16" spans="1:8" s="28" customFormat="1" x14ac:dyDescent="0.2">
      <c r="D16" s="6"/>
    </row>
    <row r="17" spans="2:5" s="28" customFormat="1" x14ac:dyDescent="0.2">
      <c r="D17" s="6"/>
    </row>
    <row r="18" spans="2:5" s="28" customFormat="1" x14ac:dyDescent="0.2">
      <c r="D18" s="6"/>
    </row>
    <row r="19" spans="2:5" s="28" customFormat="1" x14ac:dyDescent="0.2">
      <c r="D19" s="6"/>
    </row>
    <row r="20" spans="2:5" s="28" customFormat="1" x14ac:dyDescent="0.2">
      <c r="D20" s="6"/>
    </row>
    <row r="21" spans="2:5" s="28" customFormat="1" x14ac:dyDescent="0.2">
      <c r="D21" s="6"/>
    </row>
    <row r="22" spans="2:5" s="28" customFormat="1" x14ac:dyDescent="0.2">
      <c r="D22" s="6"/>
    </row>
    <row r="23" spans="2:5" s="28" customFormat="1" x14ac:dyDescent="0.2">
      <c r="D23" s="6"/>
    </row>
    <row r="24" spans="2:5" s="28" customFormat="1" x14ac:dyDescent="0.2">
      <c r="D24" s="6"/>
    </row>
    <row r="25" spans="2:5" s="28" customFormat="1" x14ac:dyDescent="0.2">
      <c r="D25" s="6"/>
    </row>
    <row r="26" spans="2:5" s="28" customFormat="1" x14ac:dyDescent="0.2">
      <c r="D26" s="6"/>
    </row>
    <row r="27" spans="2:5" s="28" customFormat="1" x14ac:dyDescent="0.2">
      <c r="D27" s="6"/>
    </row>
    <row r="28" spans="2:5" s="28" customFormat="1" ht="15" thickBot="1" x14ac:dyDescent="0.25">
      <c r="B28" s="72"/>
      <c r="C28" s="72"/>
      <c r="D28" s="73"/>
      <c r="E28" s="72"/>
    </row>
    <row r="29" spans="2:5" s="28" customFormat="1" x14ac:dyDescent="0.2"/>
    <row r="30" spans="2:5" s="28" customFormat="1" x14ac:dyDescent="0.2"/>
    <row r="31" spans="2:5" s="28" customFormat="1" x14ac:dyDescent="0.2"/>
    <row r="32" spans="2:5" s="28" customFormat="1" x14ac:dyDescent="0.2"/>
    <row r="33" spans="2:6" s="28" customFormat="1" ht="15" thickBot="1" x14ac:dyDescent="0.25"/>
    <row r="34" spans="2:6" s="28" customFormat="1" ht="30.75" thickBot="1" x14ac:dyDescent="0.25">
      <c r="B34" s="230" t="s">
        <v>79</v>
      </c>
      <c r="C34" s="219" t="s">
        <v>101</v>
      </c>
      <c r="D34" s="219" t="s">
        <v>102</v>
      </c>
      <c r="E34" s="219" t="s">
        <v>103</v>
      </c>
    </row>
    <row r="35" spans="2:6" s="28" customFormat="1" x14ac:dyDescent="0.2">
      <c r="B35" s="35" t="str">
        <f t="shared" ref="B35:D36" si="0">B4</f>
        <v>ТАSК Universal</v>
      </c>
      <c r="C35" s="36">
        <f t="shared" si="0"/>
        <v>-14.037290000000038</v>
      </c>
      <c r="D35" s="140">
        <f t="shared" si="0"/>
        <v>-1.7711898377007221E-2</v>
      </c>
      <c r="E35" s="38">
        <f>G4</f>
        <v>0</v>
      </c>
    </row>
    <row r="36" spans="2:6" x14ac:dyDescent="0.2">
      <c r="B36" s="35" t="str">
        <f t="shared" si="0"/>
        <v>Іndeks Ukrainskoi Birzhi</v>
      </c>
      <c r="C36" s="36">
        <f t="shared" si="0"/>
        <v>-187.37097000000068</v>
      </c>
      <c r="D36" s="140">
        <f t="shared" si="0"/>
        <v>-1.9227987738471099E-2</v>
      </c>
      <c r="E36" s="38">
        <f>G5</f>
        <v>0</v>
      </c>
      <c r="F36" s="19"/>
    </row>
    <row r="37" spans="2:6" x14ac:dyDescent="0.2">
      <c r="B37" s="35"/>
      <c r="C37" s="36"/>
      <c r="D37" s="140"/>
      <c r="E37" s="38"/>
      <c r="F37" s="19"/>
    </row>
    <row r="38" spans="2:6" x14ac:dyDescent="0.2">
      <c r="B38" s="141"/>
      <c r="C38" s="142"/>
      <c r="D38" s="143"/>
      <c r="E38" s="144"/>
      <c r="F38" s="19"/>
    </row>
    <row r="39" spans="2:6" x14ac:dyDescent="0.2">
      <c r="B39" s="28"/>
      <c r="C39" s="145"/>
      <c r="D39" s="6"/>
      <c r="F39" s="19"/>
    </row>
    <row r="40" spans="2:6" x14ac:dyDescent="0.2">
      <c r="B40" s="28"/>
      <c r="C40" s="28"/>
      <c r="D40" s="6"/>
      <c r="F40" s="19"/>
    </row>
    <row r="41" spans="2:6" x14ac:dyDescent="0.2">
      <c r="B41" s="28"/>
      <c r="C41" s="28"/>
      <c r="D41" s="6"/>
      <c r="F41" s="19"/>
    </row>
    <row r="42" spans="2:6" x14ac:dyDescent="0.2">
      <c r="B42" s="28"/>
      <c r="C42" s="28"/>
      <c r="D42" s="6"/>
      <c r="F42" s="19"/>
    </row>
    <row r="43" spans="2:6" x14ac:dyDescent="0.2">
      <c r="B43" s="28"/>
      <c r="C43" s="28"/>
      <c r="D43" s="6"/>
      <c r="F43" s="19"/>
    </row>
    <row r="44" spans="2:6" x14ac:dyDescent="0.2">
      <c r="B44" s="28"/>
      <c r="C44" s="28"/>
      <c r="D44" s="6"/>
      <c r="F44" s="19"/>
    </row>
    <row r="45" spans="2:6" x14ac:dyDescent="0.2">
      <c r="B45" s="28"/>
      <c r="C45" s="28"/>
      <c r="D45" s="6"/>
      <c r="F45" s="19"/>
    </row>
    <row r="46" spans="2:6" x14ac:dyDescent="0.2">
      <c r="B46" s="28"/>
      <c r="C46" s="28"/>
      <c r="D46" s="6"/>
    </row>
    <row r="47" spans="2:6" x14ac:dyDescent="0.2">
      <c r="B47" s="28"/>
      <c r="D47" s="6"/>
    </row>
    <row r="48" spans="2:6" x14ac:dyDescent="0.2">
      <c r="B48" s="28"/>
      <c r="C48" s="28"/>
      <c r="D48" s="6"/>
    </row>
    <row r="49" spans="2:4" x14ac:dyDescent="0.2">
      <c r="B49" s="28"/>
      <c r="C49" s="28"/>
      <c r="D49" s="6"/>
    </row>
    <row r="50" spans="2:4" x14ac:dyDescent="0.2">
      <c r="B50" s="28"/>
      <c r="C50" s="28"/>
      <c r="D50" s="6"/>
    </row>
    <row r="51" spans="2:4" x14ac:dyDescent="0.2">
      <c r="B51" s="28"/>
      <c r="C51" s="28"/>
      <c r="D51" s="6"/>
    </row>
    <row r="52" spans="2:4" x14ac:dyDescent="0.2">
      <c r="B52" s="28"/>
      <c r="C52" s="28"/>
      <c r="D52" s="6"/>
    </row>
    <row r="53" spans="2:4" x14ac:dyDescent="0.2">
      <c r="B53" s="28"/>
      <c r="C53" s="28"/>
      <c r="D53" s="6"/>
    </row>
    <row r="54" spans="2:4" x14ac:dyDescent="0.2">
      <c r="B54" s="28"/>
      <c r="C54" s="28"/>
      <c r="D54" s="6"/>
    </row>
    <row r="55" spans="2:4" x14ac:dyDescent="0.2">
      <c r="B55" s="28"/>
      <c r="C55" s="28"/>
      <c r="D55" s="6"/>
    </row>
    <row r="56" spans="2:4" x14ac:dyDescent="0.2">
      <c r="B56" s="28"/>
      <c r="C56" s="28"/>
      <c r="D56" s="6"/>
    </row>
    <row r="57" spans="2:4" x14ac:dyDescent="0.2">
      <c r="B57" s="28"/>
      <c r="C57" s="28"/>
      <c r="D57" s="6"/>
    </row>
    <row r="58" spans="2:4" x14ac:dyDescent="0.2">
      <c r="B58" s="28"/>
      <c r="C58" s="28"/>
      <c r="D58" s="6"/>
    </row>
    <row r="59" spans="2:4" x14ac:dyDescent="0.2">
      <c r="B59" s="28"/>
      <c r="C59" s="28"/>
      <c r="D59" s="6"/>
    </row>
    <row r="60" spans="2:4" x14ac:dyDescent="0.2">
      <c r="B60" s="28"/>
      <c r="C60" s="28"/>
      <c r="D60" s="6"/>
    </row>
    <row r="61" spans="2:4" x14ac:dyDescent="0.2">
      <c r="B61" s="28"/>
      <c r="C61" s="28"/>
      <c r="D61" s="6"/>
    </row>
    <row r="62" spans="2:4" x14ac:dyDescent="0.2">
      <c r="B62" s="28"/>
      <c r="C62" s="28"/>
      <c r="D62" s="6"/>
    </row>
    <row r="63" spans="2:4" x14ac:dyDescent="0.2">
      <c r="B63" s="28"/>
      <c r="C63" s="28"/>
      <c r="D63" s="6"/>
    </row>
    <row r="64" spans="2:4" x14ac:dyDescent="0.2">
      <c r="B64" s="28"/>
      <c r="C64" s="28"/>
      <c r="D64" s="6"/>
    </row>
    <row r="65" spans="2:4" x14ac:dyDescent="0.2">
      <c r="B65" s="28"/>
      <c r="C65" s="28"/>
      <c r="D65" s="6"/>
    </row>
    <row r="66" spans="2:4" x14ac:dyDescent="0.2">
      <c r="B66" s="28"/>
      <c r="C66" s="28"/>
      <c r="D66" s="6"/>
    </row>
    <row r="67" spans="2:4" x14ac:dyDescent="0.2">
      <c r="B67" s="28"/>
      <c r="C67" s="28"/>
      <c r="D67" s="6"/>
    </row>
    <row r="68" spans="2:4" x14ac:dyDescent="0.2">
      <c r="B68" s="28"/>
      <c r="C68" s="28"/>
      <c r="D68" s="6"/>
    </row>
    <row r="69" spans="2:4" x14ac:dyDescent="0.2">
      <c r="B69" s="28"/>
      <c r="C69" s="28"/>
      <c r="D69" s="6"/>
    </row>
    <row r="70" spans="2:4" x14ac:dyDescent="0.2">
      <c r="B70" s="28"/>
      <c r="C70" s="28"/>
      <c r="D70" s="6"/>
    </row>
    <row r="71" spans="2:4" x14ac:dyDescent="0.2">
      <c r="B71" s="28"/>
      <c r="C71" s="28"/>
      <c r="D71" s="6"/>
    </row>
    <row r="72" spans="2:4" x14ac:dyDescent="0.2">
      <c r="B72" s="28"/>
      <c r="C72" s="28"/>
      <c r="D72" s="6"/>
    </row>
    <row r="73" spans="2:4" x14ac:dyDescent="0.2">
      <c r="B73" s="28"/>
      <c r="C73" s="28"/>
      <c r="D73" s="6"/>
    </row>
    <row r="74" spans="2:4" x14ac:dyDescent="0.2">
      <c r="B74" s="28"/>
      <c r="C74" s="28"/>
      <c r="D74" s="6"/>
    </row>
    <row r="75" spans="2:4" x14ac:dyDescent="0.2">
      <c r="B75" s="28"/>
      <c r="C75" s="28"/>
      <c r="D75" s="6"/>
    </row>
    <row r="76" spans="2:4" x14ac:dyDescent="0.2">
      <c r="B76" s="28"/>
      <c r="C76" s="28"/>
      <c r="D76" s="6"/>
    </row>
    <row r="77" spans="2:4" x14ac:dyDescent="0.2">
      <c r="B77" s="28"/>
      <c r="C77" s="28"/>
      <c r="D77" s="6"/>
    </row>
    <row r="78" spans="2:4" x14ac:dyDescent="0.2">
      <c r="B78" s="28"/>
      <c r="C78" s="28"/>
      <c r="D78" s="6"/>
    </row>
    <row r="79" spans="2:4" x14ac:dyDescent="0.2">
      <c r="B79" s="28"/>
      <c r="C79" s="28"/>
      <c r="D79" s="6"/>
    </row>
    <row r="80" spans="2:4" x14ac:dyDescent="0.2">
      <c r="B80" s="28"/>
      <c r="C80" s="28"/>
      <c r="D80" s="6"/>
    </row>
    <row r="81" spans="2:4" x14ac:dyDescent="0.2">
      <c r="B81" s="28"/>
      <c r="C81" s="28"/>
      <c r="D81" s="6"/>
    </row>
    <row r="82" spans="2:4" x14ac:dyDescent="0.2">
      <c r="B82" s="28"/>
      <c r="C82" s="28"/>
      <c r="D82" s="6"/>
    </row>
    <row r="83" spans="2:4" x14ac:dyDescent="0.2">
      <c r="B83" s="28"/>
      <c r="C83" s="28"/>
      <c r="D83" s="6"/>
    </row>
    <row r="84" spans="2:4" x14ac:dyDescent="0.2">
      <c r="B84" s="28"/>
      <c r="C84" s="28"/>
      <c r="D84" s="6"/>
    </row>
    <row r="85" spans="2:4" x14ac:dyDescent="0.2">
      <c r="B85" s="28"/>
      <c r="C85" s="28"/>
      <c r="D85" s="6"/>
    </row>
    <row r="86" spans="2:4" x14ac:dyDescent="0.2">
      <c r="B86" s="28"/>
      <c r="C86" s="28"/>
      <c r="D86" s="6"/>
    </row>
    <row r="87" spans="2:4" x14ac:dyDescent="0.2">
      <c r="B87" s="28"/>
      <c r="C87" s="28"/>
      <c r="D87" s="6"/>
    </row>
    <row r="88" spans="2:4" x14ac:dyDescent="0.2">
      <c r="B88" s="28"/>
      <c r="C88" s="28"/>
      <c r="D88" s="6"/>
    </row>
    <row r="89" spans="2:4" x14ac:dyDescent="0.2">
      <c r="B89" s="28"/>
      <c r="C89" s="28"/>
      <c r="D89" s="6"/>
    </row>
    <row r="90" spans="2:4" x14ac:dyDescent="0.2">
      <c r="B90" s="28"/>
      <c r="C90" s="28"/>
      <c r="D90" s="6"/>
    </row>
    <row r="91" spans="2:4" x14ac:dyDescent="0.2">
      <c r="B91" s="28"/>
      <c r="C91" s="28"/>
      <c r="D91" s="6"/>
    </row>
    <row r="92" spans="2:4" x14ac:dyDescent="0.2">
      <c r="B92" s="28"/>
      <c r="C92" s="28"/>
      <c r="D92" s="6"/>
    </row>
    <row r="93" spans="2:4" x14ac:dyDescent="0.2">
      <c r="B93" s="28"/>
      <c r="C93" s="28"/>
      <c r="D93" s="6"/>
    </row>
    <row r="94" spans="2:4" x14ac:dyDescent="0.2">
      <c r="B94" s="28"/>
      <c r="C94" s="28"/>
      <c r="D94" s="6"/>
    </row>
    <row r="95" spans="2:4" x14ac:dyDescent="0.2">
      <c r="B95" s="28"/>
      <c r="C95" s="28"/>
      <c r="D95" s="6"/>
    </row>
    <row r="96" spans="2:4" x14ac:dyDescent="0.2">
      <c r="B96" s="28"/>
      <c r="C96" s="28"/>
      <c r="D96" s="6"/>
    </row>
    <row r="97" spans="2:4" x14ac:dyDescent="0.2">
      <c r="B97" s="28"/>
      <c r="C97" s="28"/>
      <c r="D97" s="6"/>
    </row>
    <row r="98" spans="2:4" x14ac:dyDescent="0.2">
      <c r="B98" s="28"/>
      <c r="C98" s="28"/>
      <c r="D98" s="6"/>
    </row>
    <row r="99" spans="2:4" x14ac:dyDescent="0.2">
      <c r="B99" s="28"/>
      <c r="C99" s="28"/>
      <c r="D99" s="6"/>
    </row>
    <row r="100" spans="2:4" x14ac:dyDescent="0.2">
      <c r="B100" s="28"/>
      <c r="C100" s="28"/>
      <c r="D100" s="6"/>
    </row>
    <row r="101" spans="2:4" x14ac:dyDescent="0.2">
      <c r="B101" s="28"/>
      <c r="C101" s="28"/>
      <c r="D101" s="6"/>
    </row>
    <row r="102" spans="2:4" x14ac:dyDescent="0.2">
      <c r="B102" s="28"/>
      <c r="C102" s="28"/>
      <c r="D102" s="6"/>
    </row>
    <row r="103" spans="2:4" x14ac:dyDescent="0.2">
      <c r="B103" s="28"/>
      <c r="C103" s="28"/>
      <c r="D103" s="6"/>
    </row>
    <row r="104" spans="2:4" x14ac:dyDescent="0.2">
      <c r="B104" s="28"/>
      <c r="C104" s="28"/>
      <c r="D104" s="6"/>
    </row>
    <row r="105" spans="2:4" x14ac:dyDescent="0.2">
      <c r="B105" s="28"/>
      <c r="C105" s="28"/>
      <c r="D105" s="6"/>
    </row>
    <row r="106" spans="2:4" x14ac:dyDescent="0.2">
      <c r="B106" s="28"/>
      <c r="C106" s="28"/>
      <c r="D106" s="6"/>
    </row>
    <row r="107" spans="2:4" x14ac:dyDescent="0.2">
      <c r="B107" s="28"/>
      <c r="C107" s="28"/>
      <c r="D107" s="6"/>
    </row>
    <row r="108" spans="2:4" x14ac:dyDescent="0.2">
      <c r="B108" s="28"/>
      <c r="C108" s="28"/>
      <c r="D108" s="6"/>
    </row>
    <row r="109" spans="2:4" x14ac:dyDescent="0.2">
      <c r="B109" s="28"/>
      <c r="C109" s="28"/>
      <c r="D109" s="6"/>
    </row>
    <row r="110" spans="2:4" x14ac:dyDescent="0.2">
      <c r="B110" s="28"/>
      <c r="C110" s="28"/>
      <c r="D110" s="6"/>
    </row>
    <row r="111" spans="2:4" x14ac:dyDescent="0.2">
      <c r="B111" s="28"/>
      <c r="C111" s="28"/>
      <c r="D111" s="6"/>
    </row>
    <row r="112" spans="2:4" x14ac:dyDescent="0.2">
      <c r="B112" s="28"/>
      <c r="C112" s="28"/>
      <c r="D112" s="6"/>
    </row>
    <row r="113" spans="2:4" x14ac:dyDescent="0.2">
      <c r="B113" s="28"/>
      <c r="C113" s="28"/>
      <c r="D113" s="6"/>
    </row>
    <row r="114" spans="2:4" x14ac:dyDescent="0.2">
      <c r="B114" s="28"/>
      <c r="C114" s="28"/>
      <c r="D114" s="6"/>
    </row>
    <row r="115" spans="2:4" x14ac:dyDescent="0.2">
      <c r="B115" s="28"/>
      <c r="C115" s="28"/>
      <c r="D115" s="6"/>
    </row>
    <row r="116" spans="2:4" x14ac:dyDescent="0.2">
      <c r="B116" s="28"/>
      <c r="C116" s="28"/>
      <c r="D116" s="6"/>
    </row>
    <row r="117" spans="2:4" x14ac:dyDescent="0.2">
      <c r="B117" s="28"/>
      <c r="C117" s="28"/>
      <c r="D117" s="6"/>
    </row>
    <row r="118" spans="2:4" x14ac:dyDescent="0.2">
      <c r="B118" s="28"/>
      <c r="C118" s="28"/>
      <c r="D118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</sheetPr>
  <dimension ref="A1:D14"/>
  <sheetViews>
    <sheetView zoomScale="60" zoomScaleNormal="60" workbookViewId="0">
      <selection activeCell="F64" sqref="F64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0" t="s">
        <v>79</v>
      </c>
      <c r="B1" s="61" t="s">
        <v>109</v>
      </c>
      <c r="C1" s="10"/>
      <c r="D1" s="10"/>
    </row>
    <row r="2" spans="1:4" ht="14.25" x14ac:dyDescent="0.2">
      <c r="A2" s="26" t="s">
        <v>132</v>
      </c>
      <c r="B2" s="124">
        <v>-1.9227987738504426E-2</v>
      </c>
      <c r="C2" s="10"/>
      <c r="D2" s="10"/>
    </row>
    <row r="3" spans="1:4" ht="14.25" x14ac:dyDescent="0.2">
      <c r="A3" s="26" t="s">
        <v>133</v>
      </c>
      <c r="B3" s="125">
        <v>-1.7711898377061108E-2</v>
      </c>
      <c r="C3" s="10"/>
      <c r="D3" s="10"/>
    </row>
    <row r="4" spans="1:4" ht="14.25" x14ac:dyDescent="0.2">
      <c r="A4" s="182" t="s">
        <v>104</v>
      </c>
      <c r="B4" s="125">
        <v>-1.8469943057782798E-2</v>
      </c>
      <c r="C4" s="10"/>
      <c r="D4" s="10"/>
    </row>
    <row r="5" spans="1:4" ht="14.25" x14ac:dyDescent="0.2">
      <c r="A5" s="182" t="s">
        <v>16</v>
      </c>
      <c r="B5" s="125">
        <v>-8.7741163567475966E-2</v>
      </c>
      <c r="C5" s="10"/>
      <c r="D5" s="10"/>
    </row>
    <row r="6" spans="1:4" ht="14.25" x14ac:dyDescent="0.2">
      <c r="A6" s="182" t="s">
        <v>15</v>
      </c>
      <c r="B6" s="125">
        <v>-2.1165884194053186E-2</v>
      </c>
      <c r="C6" s="10"/>
      <c r="D6" s="10"/>
    </row>
    <row r="7" spans="1:4" ht="14.25" x14ac:dyDescent="0.2">
      <c r="A7" s="182" t="s">
        <v>105</v>
      </c>
      <c r="B7" s="125">
        <v>-5.5335827414878302E-2</v>
      </c>
      <c r="C7" s="10"/>
      <c r="D7" s="10"/>
    </row>
    <row r="8" spans="1:4" ht="14.25" x14ac:dyDescent="0.2">
      <c r="A8" s="182" t="s">
        <v>106</v>
      </c>
      <c r="B8" s="125">
        <v>-4.6063404279104159E-2</v>
      </c>
      <c r="C8" s="10"/>
      <c r="D8" s="10"/>
    </row>
    <row r="9" spans="1:4" ht="14.25" x14ac:dyDescent="0.2">
      <c r="A9" s="182" t="s">
        <v>107</v>
      </c>
      <c r="B9" s="125">
        <v>1.0684931506849314E-2</v>
      </c>
      <c r="C9" s="10"/>
      <c r="D9" s="10"/>
    </row>
    <row r="10" spans="1:4" ht="15" thickBot="1" x14ac:dyDescent="0.25">
      <c r="A10" s="228" t="s">
        <v>108</v>
      </c>
      <c r="B10" s="126">
        <v>1.6667284599380938E-2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 xr:uid="{00000000-0009-0000-0000-00000C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I47"/>
  <sheetViews>
    <sheetView zoomScale="70" zoomScaleNormal="70" workbookViewId="0">
      <selection activeCell="C47" sqref="C47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89" t="s">
        <v>63</v>
      </c>
      <c r="B1" s="189"/>
      <c r="C1" s="189"/>
      <c r="D1" s="189"/>
      <c r="E1" s="189"/>
      <c r="F1" s="189"/>
      <c r="G1" s="189"/>
      <c r="H1" s="189"/>
      <c r="I1" s="13"/>
    </row>
    <row r="2" spans="1:9" ht="30.75" thickBot="1" x14ac:dyDescent="0.25">
      <c r="A2" s="15" t="s">
        <v>55</v>
      </c>
      <c r="B2" s="16" t="s">
        <v>56</v>
      </c>
      <c r="C2" s="17" t="s">
        <v>57</v>
      </c>
      <c r="D2" s="17" t="s">
        <v>58</v>
      </c>
      <c r="E2" s="17" t="s">
        <v>59</v>
      </c>
      <c r="F2" s="17" t="s">
        <v>60</v>
      </c>
      <c r="G2" s="17" t="s">
        <v>61</v>
      </c>
      <c r="H2" s="18" t="s">
        <v>62</v>
      </c>
      <c r="I2" s="19"/>
    </row>
    <row r="3" spans="1:9" x14ac:dyDescent="0.2">
      <c r="A3" s="21">
        <v>1</v>
      </c>
      <c r="B3" s="187" t="s">
        <v>38</v>
      </c>
      <c r="C3" s="76">
        <v>28925509.559999999</v>
      </c>
      <c r="D3" s="77">
        <v>46319</v>
      </c>
      <c r="E3" s="76">
        <v>624.48475917010296</v>
      </c>
      <c r="F3" s="77">
        <v>100</v>
      </c>
      <c r="G3" s="207" t="s">
        <v>67</v>
      </c>
      <c r="H3" s="78" t="s">
        <v>6</v>
      </c>
      <c r="I3" s="19"/>
    </row>
    <row r="4" spans="1:9" x14ac:dyDescent="0.2">
      <c r="A4" s="21">
        <v>2</v>
      </c>
      <c r="B4" s="187" t="s">
        <v>39</v>
      </c>
      <c r="C4" s="76">
        <v>11899797.279999999</v>
      </c>
      <c r="D4" s="77">
        <v>2893</v>
      </c>
      <c r="E4" s="76">
        <v>4113.3070445903904</v>
      </c>
      <c r="F4" s="77">
        <v>1000</v>
      </c>
      <c r="G4" s="187" t="s">
        <v>68</v>
      </c>
      <c r="H4" s="78" t="s">
        <v>2</v>
      </c>
      <c r="I4" s="19"/>
    </row>
    <row r="5" spans="1:9" ht="14.25" customHeight="1" x14ac:dyDescent="0.2">
      <c r="A5" s="21">
        <v>3</v>
      </c>
      <c r="B5" s="187" t="s">
        <v>40</v>
      </c>
      <c r="C5" s="76">
        <v>8031486.04</v>
      </c>
      <c r="D5" s="77">
        <v>2075</v>
      </c>
      <c r="E5" s="76">
        <v>3870.5956819277108</v>
      </c>
      <c r="F5" s="77">
        <v>1000</v>
      </c>
      <c r="G5" s="208" t="s">
        <v>69</v>
      </c>
      <c r="H5" s="78" t="s">
        <v>1</v>
      </c>
      <c r="I5" s="19"/>
    </row>
    <row r="6" spans="1:9" x14ac:dyDescent="0.2">
      <c r="A6" s="21">
        <v>4</v>
      </c>
      <c r="B6" s="187" t="s">
        <v>41</v>
      </c>
      <c r="C6" s="76">
        <v>5811937.79</v>
      </c>
      <c r="D6" s="77">
        <v>4340646</v>
      </c>
      <c r="E6" s="76">
        <v>1.3389568718573226</v>
      </c>
      <c r="F6" s="77">
        <v>1</v>
      </c>
      <c r="G6" s="187" t="s">
        <v>68</v>
      </c>
      <c r="H6" s="78" t="s">
        <v>2</v>
      </c>
      <c r="I6" s="19"/>
    </row>
    <row r="7" spans="1:9" ht="14.25" customHeight="1" x14ac:dyDescent="0.2">
      <c r="A7" s="21">
        <v>5</v>
      </c>
      <c r="B7" s="187" t="s">
        <v>42</v>
      </c>
      <c r="C7" s="76">
        <v>5052083.9801000003</v>
      </c>
      <c r="D7" s="77">
        <v>3564</v>
      </c>
      <c r="E7" s="76">
        <v>1417.5319809483726</v>
      </c>
      <c r="F7" s="77">
        <v>1000</v>
      </c>
      <c r="G7" s="187" t="s">
        <v>70</v>
      </c>
      <c r="H7" s="78" t="s">
        <v>7</v>
      </c>
      <c r="I7" s="19"/>
    </row>
    <row r="8" spans="1:9" x14ac:dyDescent="0.2">
      <c r="A8" s="21">
        <v>6</v>
      </c>
      <c r="B8" s="187" t="s">
        <v>43</v>
      </c>
      <c r="C8" s="76">
        <v>4883180.6500000004</v>
      </c>
      <c r="D8" s="77">
        <v>4118</v>
      </c>
      <c r="E8" s="76">
        <v>1185.8136595434678</v>
      </c>
      <c r="F8" s="77">
        <v>1000</v>
      </c>
      <c r="G8" s="207" t="s">
        <v>67</v>
      </c>
      <c r="H8" s="78" t="s">
        <v>6</v>
      </c>
      <c r="I8" s="19"/>
    </row>
    <row r="9" spans="1:9" x14ac:dyDescent="0.2">
      <c r="A9" s="21">
        <v>7</v>
      </c>
      <c r="B9" s="187" t="s">
        <v>44</v>
      </c>
      <c r="C9" s="76">
        <v>4546333.0999999996</v>
      </c>
      <c r="D9" s="77">
        <v>1256</v>
      </c>
      <c r="E9" s="76">
        <v>3619.6919585987257</v>
      </c>
      <c r="F9" s="77">
        <v>1000</v>
      </c>
      <c r="G9" s="209" t="s">
        <v>71</v>
      </c>
      <c r="H9" s="78" t="s">
        <v>4</v>
      </c>
      <c r="I9" s="19"/>
    </row>
    <row r="10" spans="1:9" x14ac:dyDescent="0.2">
      <c r="A10" s="21">
        <v>8</v>
      </c>
      <c r="B10" s="187" t="s">
        <v>45</v>
      </c>
      <c r="C10" s="76">
        <v>3595011.79</v>
      </c>
      <c r="D10" s="77">
        <v>678</v>
      </c>
      <c r="E10" s="76">
        <v>5302.3772713864309</v>
      </c>
      <c r="F10" s="77">
        <v>1000</v>
      </c>
      <c r="G10" s="209" t="s">
        <v>71</v>
      </c>
      <c r="H10" s="78" t="s">
        <v>4</v>
      </c>
      <c r="I10" s="19"/>
    </row>
    <row r="11" spans="1:9" x14ac:dyDescent="0.2">
      <c r="A11" s="21">
        <v>9</v>
      </c>
      <c r="B11" s="187" t="s">
        <v>46</v>
      </c>
      <c r="C11" s="76">
        <v>3295327.64</v>
      </c>
      <c r="D11" s="77">
        <v>12323</v>
      </c>
      <c r="E11" s="76">
        <v>267.41277610971355</v>
      </c>
      <c r="F11" s="77">
        <v>100</v>
      </c>
      <c r="G11" s="207" t="s">
        <v>67</v>
      </c>
      <c r="H11" s="78" t="s">
        <v>6</v>
      </c>
      <c r="I11" s="19"/>
    </row>
    <row r="12" spans="1:9" x14ac:dyDescent="0.2">
      <c r="A12" s="21">
        <v>10</v>
      </c>
      <c r="B12" s="187" t="s">
        <v>47</v>
      </c>
      <c r="C12" s="76">
        <v>3103688.27</v>
      </c>
      <c r="D12" s="77">
        <v>4383</v>
      </c>
      <c r="E12" s="76">
        <v>708.1196144193475</v>
      </c>
      <c r="F12" s="77">
        <v>1000</v>
      </c>
      <c r="G12" s="208" t="s">
        <v>69</v>
      </c>
      <c r="H12" s="78" t="s">
        <v>1</v>
      </c>
      <c r="I12" s="19"/>
    </row>
    <row r="13" spans="1:9" x14ac:dyDescent="0.2">
      <c r="A13" s="21">
        <v>11</v>
      </c>
      <c r="B13" s="187" t="s">
        <v>48</v>
      </c>
      <c r="C13" s="76">
        <v>1928452.46</v>
      </c>
      <c r="D13" s="77">
        <v>1434</v>
      </c>
      <c r="E13" s="76">
        <v>1344.8064574616458</v>
      </c>
      <c r="F13" s="77">
        <v>1000</v>
      </c>
      <c r="G13" s="210" t="s">
        <v>72</v>
      </c>
      <c r="H13" s="78" t="s">
        <v>5</v>
      </c>
      <c r="I13" s="19"/>
    </row>
    <row r="14" spans="1:9" x14ac:dyDescent="0.2">
      <c r="A14" s="21">
        <v>12</v>
      </c>
      <c r="B14" s="187" t="s">
        <v>49</v>
      </c>
      <c r="C14" s="76">
        <v>1653618.98</v>
      </c>
      <c r="D14" s="77">
        <v>574</v>
      </c>
      <c r="E14" s="76">
        <v>2880.8693031358885</v>
      </c>
      <c r="F14" s="77">
        <v>1000</v>
      </c>
      <c r="G14" s="208" t="s">
        <v>69</v>
      </c>
      <c r="H14" s="78" t="s">
        <v>1</v>
      </c>
      <c r="I14" s="19"/>
    </row>
    <row r="15" spans="1:9" x14ac:dyDescent="0.2">
      <c r="A15" s="21">
        <v>13</v>
      </c>
      <c r="B15" s="75" t="s">
        <v>54</v>
      </c>
      <c r="C15" s="76">
        <v>1450147.74</v>
      </c>
      <c r="D15" s="77">
        <v>25521</v>
      </c>
      <c r="E15" s="76">
        <v>56.821744445750561</v>
      </c>
      <c r="F15" s="77">
        <v>100</v>
      </c>
      <c r="G15" s="75" t="s">
        <v>73</v>
      </c>
      <c r="H15" s="78" t="s">
        <v>12</v>
      </c>
      <c r="I15" s="19"/>
    </row>
    <row r="16" spans="1:9" x14ac:dyDescent="0.2">
      <c r="A16" s="21">
        <v>14</v>
      </c>
      <c r="B16" s="188" t="s">
        <v>50</v>
      </c>
      <c r="C16" s="76">
        <v>1224291.76</v>
      </c>
      <c r="D16" s="77">
        <v>366</v>
      </c>
      <c r="E16" s="76">
        <v>3345.0594535519126</v>
      </c>
      <c r="F16" s="77">
        <v>1000</v>
      </c>
      <c r="G16" s="208" t="s">
        <v>69</v>
      </c>
      <c r="H16" s="78" t="s">
        <v>1</v>
      </c>
      <c r="I16" s="19"/>
    </row>
    <row r="17" spans="1:9" x14ac:dyDescent="0.2">
      <c r="A17" s="21">
        <v>15</v>
      </c>
      <c r="B17" s="187" t="s">
        <v>51</v>
      </c>
      <c r="C17" s="76">
        <v>1041252.4401</v>
      </c>
      <c r="D17" s="77">
        <v>953</v>
      </c>
      <c r="E17" s="76">
        <v>1092.6048689401889</v>
      </c>
      <c r="F17" s="77">
        <v>1000</v>
      </c>
      <c r="G17" s="210" t="s">
        <v>74</v>
      </c>
      <c r="H17" s="78" t="s">
        <v>0</v>
      </c>
      <c r="I17" s="19"/>
    </row>
    <row r="18" spans="1:9" x14ac:dyDescent="0.2">
      <c r="A18" s="21">
        <v>16</v>
      </c>
      <c r="B18" s="187" t="s">
        <v>52</v>
      </c>
      <c r="C18" s="76">
        <v>744046.88</v>
      </c>
      <c r="D18" s="77">
        <v>7307</v>
      </c>
      <c r="E18" s="76">
        <v>101.82658820309292</v>
      </c>
      <c r="F18" s="77">
        <v>100</v>
      </c>
      <c r="G18" s="210" t="s">
        <v>75</v>
      </c>
      <c r="H18" s="78" t="s">
        <v>10</v>
      </c>
      <c r="I18" s="19"/>
    </row>
    <row r="19" spans="1:9" x14ac:dyDescent="0.2">
      <c r="A19" s="21">
        <v>17</v>
      </c>
      <c r="B19" s="187" t="s">
        <v>53</v>
      </c>
      <c r="C19" s="76">
        <v>320380.46000000002</v>
      </c>
      <c r="D19" s="77">
        <v>8840</v>
      </c>
      <c r="E19" s="76">
        <v>36.242133484162899</v>
      </c>
      <c r="F19" s="77">
        <v>100</v>
      </c>
      <c r="G19" s="187" t="s">
        <v>76</v>
      </c>
      <c r="H19" s="78" t="s">
        <v>11</v>
      </c>
      <c r="I19" s="19"/>
    </row>
    <row r="20" spans="1:9" ht="15" customHeight="1" thickBot="1" x14ac:dyDescent="0.25">
      <c r="A20" s="190" t="s">
        <v>66</v>
      </c>
      <c r="B20" s="191"/>
      <c r="C20" s="90">
        <f>SUM(C3:C19)</f>
        <v>87506546.820199981</v>
      </c>
      <c r="D20" s="91">
        <f>SUM(D3:D19)</f>
        <v>4463250</v>
      </c>
      <c r="E20" s="51" t="s">
        <v>3</v>
      </c>
      <c r="F20" s="51" t="s">
        <v>3</v>
      </c>
      <c r="G20" s="51" t="s">
        <v>3</v>
      </c>
      <c r="H20" s="51" t="s">
        <v>3</v>
      </c>
    </row>
    <row r="21" spans="1:9" ht="15" customHeight="1" x14ac:dyDescent="0.2">
      <c r="A21" s="193" t="s">
        <v>64</v>
      </c>
      <c r="B21" s="193"/>
      <c r="C21" s="193"/>
      <c r="D21" s="193"/>
      <c r="E21" s="193"/>
      <c r="F21" s="193"/>
      <c r="G21" s="193"/>
      <c r="H21" s="193"/>
    </row>
    <row r="22" spans="1:9" ht="15" customHeight="1" thickBot="1" x14ac:dyDescent="0.25">
      <c r="A22" s="192"/>
      <c r="B22" s="192"/>
      <c r="C22" s="192"/>
      <c r="D22" s="192"/>
      <c r="E22" s="192"/>
      <c r="F22" s="192"/>
      <c r="G22" s="192"/>
      <c r="H22" s="192"/>
    </row>
    <row r="24" spans="1:9" x14ac:dyDescent="0.2">
      <c r="B24" s="20" t="s">
        <v>65</v>
      </c>
      <c r="C24" s="23">
        <f>C20-SUM(C3:C12)</f>
        <v>8362190.7200999856</v>
      </c>
      <c r="D24" s="116">
        <f>C24/$C$20</f>
        <v>9.5560744012465823E-2</v>
      </c>
    </row>
    <row r="25" spans="1:9" x14ac:dyDescent="0.2">
      <c r="B25" s="75" t="str">
        <f t="shared" ref="B25:C31" si="0">B3</f>
        <v>КІNТО-Klasychnyi</v>
      </c>
      <c r="C25" s="76">
        <f t="shared" si="0"/>
        <v>28925509.559999999</v>
      </c>
      <c r="D25" s="116">
        <f>C25/$C$20</f>
        <v>0.33055251990954859</v>
      </c>
      <c r="H25" s="19"/>
    </row>
    <row r="26" spans="1:9" x14ac:dyDescent="0.2">
      <c r="B26" s="75" t="str">
        <f t="shared" si="0"/>
        <v>OTP Klasychnyi'</v>
      </c>
      <c r="C26" s="76">
        <f t="shared" si="0"/>
        <v>11899797.279999999</v>
      </c>
      <c r="D26" s="116">
        <f t="shared" ref="D26:D34" si="1">C26/$C$20</f>
        <v>0.13598750850551281</v>
      </c>
      <c r="H26" s="19"/>
    </row>
    <row r="27" spans="1:9" x14ac:dyDescent="0.2">
      <c r="B27" s="75" t="str">
        <f t="shared" si="0"/>
        <v>UNIVER.UA/Myhailo Hrushevskyi: Fond Derzhavnykh Paperiv</v>
      </c>
      <c r="C27" s="76">
        <f t="shared" si="0"/>
        <v>8031486.04</v>
      </c>
      <c r="D27" s="116">
        <f t="shared" si="1"/>
        <v>9.1781544716903571E-2</v>
      </c>
      <c r="H27" s="19"/>
    </row>
    <row r="28" spans="1:9" x14ac:dyDescent="0.2">
      <c r="B28" s="75" t="str">
        <f t="shared" si="0"/>
        <v>OTP Fond Aktsii</v>
      </c>
      <c r="C28" s="76">
        <f t="shared" si="0"/>
        <v>5811937.79</v>
      </c>
      <c r="D28" s="116">
        <f t="shared" si="1"/>
        <v>6.6417176784975981E-2</v>
      </c>
      <c r="H28" s="19"/>
    </row>
    <row r="29" spans="1:9" x14ac:dyDescent="0.2">
      <c r="B29" s="75" t="str">
        <f t="shared" si="0"/>
        <v>Sofiivskyi</v>
      </c>
      <c r="C29" s="76">
        <f t="shared" si="0"/>
        <v>5052083.9801000003</v>
      </c>
      <c r="D29" s="116">
        <f t="shared" si="1"/>
        <v>5.7733782941755608E-2</v>
      </c>
      <c r="H29" s="19"/>
    </row>
    <row r="30" spans="1:9" x14ac:dyDescent="0.2">
      <c r="B30" s="75" t="str">
        <f t="shared" si="0"/>
        <v>КІNTO-Ekviti</v>
      </c>
      <c r="C30" s="76">
        <f t="shared" si="0"/>
        <v>4883180.6500000004</v>
      </c>
      <c r="D30" s="116">
        <f t="shared" si="1"/>
        <v>5.5803603586752078E-2</v>
      </c>
      <c r="H30" s="19"/>
    </row>
    <row r="31" spans="1:9" x14ac:dyDescent="0.2">
      <c r="B31" s="75" t="str">
        <f t="shared" si="0"/>
        <v>Altus – Depozyt</v>
      </c>
      <c r="C31" s="76">
        <f t="shared" si="0"/>
        <v>4546333.0999999996</v>
      </c>
      <c r="D31" s="116">
        <f t="shared" si="1"/>
        <v>5.1954205316104708E-2</v>
      </c>
      <c r="H31" s="19"/>
    </row>
    <row r="32" spans="1:9" x14ac:dyDescent="0.2">
      <c r="B32" s="75" t="str">
        <f t="shared" ref="B32:C34" si="2">B10</f>
        <v>Altus – Zbalansovanyi</v>
      </c>
      <c r="C32" s="76">
        <f t="shared" si="2"/>
        <v>3595011.79</v>
      </c>
      <c r="D32" s="116">
        <f t="shared" si="1"/>
        <v>4.1082775182372168E-2</v>
      </c>
      <c r="H32" s="19"/>
    </row>
    <row r="33" spans="2:4" x14ac:dyDescent="0.2">
      <c r="B33" s="75" t="str">
        <f t="shared" si="2"/>
        <v>KINTO-Kaznacheiskyi</v>
      </c>
      <c r="C33" s="76">
        <f t="shared" si="2"/>
        <v>3295327.64</v>
      </c>
      <c r="D33" s="116">
        <f t="shared" si="1"/>
        <v>3.7658069707297695E-2</v>
      </c>
    </row>
    <row r="34" spans="2:4" x14ac:dyDescent="0.2">
      <c r="B34" s="75" t="str">
        <f t="shared" si="2"/>
        <v>UNIVER.UA/Iaroslav Mudryi: Fond Aktsii</v>
      </c>
      <c r="C34" s="76">
        <f t="shared" si="2"/>
        <v>3103688.27</v>
      </c>
      <c r="D34" s="116">
        <f t="shared" si="1"/>
        <v>3.5468069336311026E-2</v>
      </c>
    </row>
    <row r="47" spans="2:4" x14ac:dyDescent="0.2">
      <c r="C47" s="20"/>
    </row>
  </sheetData>
  <mergeCells count="4">
    <mergeCell ref="A1:H1"/>
    <mergeCell ref="A20:B20"/>
    <mergeCell ref="A22:H22"/>
    <mergeCell ref="A21:H21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L62"/>
  <sheetViews>
    <sheetView zoomScale="60" zoomScaleNormal="60" workbookViewId="0">
      <selection activeCell="C47" sqref="C47"/>
    </sheetView>
  </sheetViews>
  <sheetFormatPr defaultRowHeight="14.25" x14ac:dyDescent="0.2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 x14ac:dyDescent="0.25">
      <c r="A1" s="195" t="s">
        <v>77</v>
      </c>
      <c r="B1" s="195"/>
      <c r="C1" s="195"/>
      <c r="D1" s="195"/>
      <c r="E1" s="195"/>
      <c r="F1" s="195"/>
      <c r="G1" s="195"/>
      <c r="H1" s="195"/>
      <c r="I1" s="195"/>
      <c r="J1" s="173"/>
    </row>
    <row r="2" spans="1:11" s="20" customFormat="1" ht="15.75" customHeight="1" thickBot="1" x14ac:dyDescent="0.25">
      <c r="A2" s="196" t="s">
        <v>55</v>
      </c>
      <c r="B2" s="93"/>
      <c r="C2" s="94"/>
      <c r="D2" s="95"/>
      <c r="E2" s="198" t="s">
        <v>78</v>
      </c>
      <c r="F2" s="198"/>
      <c r="G2" s="198"/>
      <c r="H2" s="198"/>
      <c r="I2" s="198"/>
      <c r="J2" s="198"/>
      <c r="K2" s="198"/>
    </row>
    <row r="3" spans="1:11" s="22" customFormat="1" ht="51.75" thickBot="1" x14ac:dyDescent="0.25">
      <c r="A3" s="197"/>
      <c r="B3" s="96" t="s">
        <v>79</v>
      </c>
      <c r="C3" s="211" t="s">
        <v>80</v>
      </c>
      <c r="D3" s="211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7" t="s">
        <v>88</v>
      </c>
      <c r="J3" s="18" t="s">
        <v>86</v>
      </c>
      <c r="K3" s="212" t="s">
        <v>87</v>
      </c>
    </row>
    <row r="4" spans="1:11" s="20" customFormat="1" collapsed="1" x14ac:dyDescent="0.2">
      <c r="A4" s="21">
        <v>1</v>
      </c>
      <c r="B4" s="180" t="s">
        <v>38</v>
      </c>
      <c r="C4" s="133">
        <v>38118</v>
      </c>
      <c r="D4" s="133">
        <v>38182</v>
      </c>
      <c r="E4" s="134">
        <v>7.9047357427741716E-4</v>
      </c>
      <c r="F4" s="134">
        <v>-6.0316668561937181E-3</v>
      </c>
      <c r="G4" s="134">
        <v>-7.6456142902636692E-3</v>
      </c>
      <c r="H4" s="134">
        <v>-1.7952907338622981E-2</v>
      </c>
      <c r="I4" s="134">
        <v>3.9671174911810603E-3</v>
      </c>
      <c r="J4" s="135">
        <v>5.2448475917019266</v>
      </c>
      <c r="K4" s="109">
        <v>0.12287659242705096</v>
      </c>
    </row>
    <row r="5" spans="1:11" s="20" customFormat="1" collapsed="1" x14ac:dyDescent="0.2">
      <c r="A5" s="21">
        <v>2</v>
      </c>
      <c r="B5" s="180" t="s">
        <v>45</v>
      </c>
      <c r="C5" s="133">
        <v>38828</v>
      </c>
      <c r="D5" s="133">
        <v>39028</v>
      </c>
      <c r="E5" s="134">
        <v>8.0659112888017415E-3</v>
      </c>
      <c r="F5" s="134">
        <v>1.8183104571940722E-2</v>
      </c>
      <c r="G5" s="134">
        <v>4.8813128737696054E-2</v>
      </c>
      <c r="H5" s="134">
        <v>0.1148530048341001</v>
      </c>
      <c r="I5" s="134">
        <v>3.0931275163491811E-2</v>
      </c>
      <c r="J5" s="135">
        <v>4.3023772713865132</v>
      </c>
      <c r="K5" s="110">
        <v>0.13165369089465351</v>
      </c>
    </row>
    <row r="6" spans="1:11" s="20" customFormat="1" collapsed="1" x14ac:dyDescent="0.2">
      <c r="A6" s="21">
        <v>3</v>
      </c>
      <c r="B6" s="180" t="s">
        <v>49</v>
      </c>
      <c r="C6" s="133">
        <v>38919</v>
      </c>
      <c r="D6" s="133">
        <v>39092</v>
      </c>
      <c r="E6" s="134">
        <v>-1.9897749884499327E-2</v>
      </c>
      <c r="F6" s="134">
        <v>-9.0607390025039258E-3</v>
      </c>
      <c r="G6" s="134">
        <v>-3.0253287646331284E-4</v>
      </c>
      <c r="H6" s="134">
        <v>-4.2653938845230721E-3</v>
      </c>
      <c r="I6" s="134">
        <v>3.0300515478876022E-4</v>
      </c>
      <c r="J6" s="135">
        <v>1.8808693031359205</v>
      </c>
      <c r="K6" s="110">
        <v>8.2726198375548066E-2</v>
      </c>
    </row>
    <row r="7" spans="1:11" s="20" customFormat="1" collapsed="1" x14ac:dyDescent="0.2">
      <c r="A7" s="21">
        <v>4</v>
      </c>
      <c r="B7" s="180" t="s">
        <v>47</v>
      </c>
      <c r="C7" s="133">
        <v>38919</v>
      </c>
      <c r="D7" s="133">
        <v>39092</v>
      </c>
      <c r="E7" s="134">
        <v>-8.6483071777885279E-3</v>
      </c>
      <c r="F7" s="134">
        <v>-7.4991086165213106E-2</v>
      </c>
      <c r="G7" s="134">
        <v>-4.0975914063324459E-2</v>
      </c>
      <c r="H7" s="134">
        <v>-0.14396489937727019</v>
      </c>
      <c r="I7" s="134">
        <v>-2.5387243786156866E-3</v>
      </c>
      <c r="J7" s="135">
        <v>-0.29188038558068774</v>
      </c>
      <c r="K7" s="110">
        <v>-2.5593305904400565E-2</v>
      </c>
    </row>
    <row r="8" spans="1:11" s="20" customFormat="1" collapsed="1" x14ac:dyDescent="0.2">
      <c r="A8" s="21">
        <v>5</v>
      </c>
      <c r="B8" s="180" t="s">
        <v>53</v>
      </c>
      <c r="C8" s="133">
        <v>38968</v>
      </c>
      <c r="D8" s="133">
        <v>39140</v>
      </c>
      <c r="E8" s="134">
        <v>0</v>
      </c>
      <c r="F8" s="134">
        <v>-2.6181311181902034E-3</v>
      </c>
      <c r="G8" s="134">
        <v>-9.5863296182644442E-3</v>
      </c>
      <c r="H8" s="134">
        <v>-0.27397120936125563</v>
      </c>
      <c r="I8" s="134">
        <v>-2.6181311181902034E-3</v>
      </c>
      <c r="J8" s="135">
        <v>-0.63757866515836437</v>
      </c>
      <c r="K8" s="110">
        <v>-7.4111870764691279E-2</v>
      </c>
    </row>
    <row r="9" spans="1:11" s="20" customFormat="1" collapsed="1" x14ac:dyDescent="0.2">
      <c r="A9" s="21">
        <v>6</v>
      </c>
      <c r="B9" s="182" t="s">
        <v>89</v>
      </c>
      <c r="C9" s="133">
        <v>39413</v>
      </c>
      <c r="D9" s="133">
        <v>39589</v>
      </c>
      <c r="E9" s="134">
        <v>3.0493382389405799E-2</v>
      </c>
      <c r="F9" s="134" t="s">
        <v>100</v>
      </c>
      <c r="G9" s="134">
        <v>5.4200348357131611E-2</v>
      </c>
      <c r="H9" s="134">
        <v>0.14604052766728404</v>
      </c>
      <c r="I9" s="134">
        <v>2.5530592846551015E-2</v>
      </c>
      <c r="J9" s="135">
        <v>3.1133070445907709</v>
      </c>
      <c r="K9" s="110">
        <v>0.12562518493391917</v>
      </c>
    </row>
    <row r="10" spans="1:11" s="20" customFormat="1" collapsed="1" x14ac:dyDescent="0.2">
      <c r="A10" s="21">
        <v>7</v>
      </c>
      <c r="B10" s="180" t="s">
        <v>51</v>
      </c>
      <c r="C10" s="133">
        <v>39429</v>
      </c>
      <c r="D10" s="133">
        <v>39618</v>
      </c>
      <c r="E10" s="134">
        <v>-5.1178718768665199E-3</v>
      </c>
      <c r="F10" s="134">
        <v>-3.9491931207870867E-2</v>
      </c>
      <c r="G10" s="134">
        <v>-4.0757454554661732E-2</v>
      </c>
      <c r="H10" s="134">
        <v>-7.8729662888853524E-2</v>
      </c>
      <c r="I10" s="134">
        <v>-3.8683116021033914E-2</v>
      </c>
      <c r="J10" s="135">
        <v>9.26048689401473E-2</v>
      </c>
      <c r="K10" s="110">
        <v>7.4883394914790902E-3</v>
      </c>
    </row>
    <row r="11" spans="1:11" s="20" customFormat="1" collapsed="1" x14ac:dyDescent="0.2">
      <c r="A11" s="21">
        <v>8</v>
      </c>
      <c r="B11" s="180" t="s">
        <v>52</v>
      </c>
      <c r="C11" s="133">
        <v>39560</v>
      </c>
      <c r="D11" s="133">
        <v>39770</v>
      </c>
      <c r="E11" s="134">
        <v>1.2196429753676963E-2</v>
      </c>
      <c r="F11" s="134">
        <v>-5.8462540135204133E-2</v>
      </c>
      <c r="G11" s="134">
        <v>3.348461426909477E-3</v>
      </c>
      <c r="H11" s="134">
        <v>-2.7056825099026849E-2</v>
      </c>
      <c r="I11" s="134">
        <v>-2.3499897349299359E-2</v>
      </c>
      <c r="J11" s="135">
        <v>1.8265882030870095E-2</v>
      </c>
      <c r="K11" s="110">
        <v>1.5814665304905162E-3</v>
      </c>
    </row>
    <row r="12" spans="1:11" s="20" customFormat="1" collapsed="1" x14ac:dyDescent="0.2">
      <c r="A12" s="21">
        <v>9</v>
      </c>
      <c r="B12" s="180" t="s">
        <v>43</v>
      </c>
      <c r="C12" s="133">
        <v>39884</v>
      </c>
      <c r="D12" s="133">
        <v>40001</v>
      </c>
      <c r="E12" s="134">
        <v>-4.6939814122902712E-3</v>
      </c>
      <c r="F12" s="134">
        <v>1.0842218710942486E-2</v>
      </c>
      <c r="G12" s="134">
        <v>1.1393906202288751E-2</v>
      </c>
      <c r="H12" s="134">
        <v>-6.4286872073791801E-2</v>
      </c>
      <c r="I12" s="134">
        <v>1.534565400973853E-2</v>
      </c>
      <c r="J12" s="135">
        <v>0.18581365954334705</v>
      </c>
      <c r="K12" s="110">
        <v>1.5873179845037555E-2</v>
      </c>
    </row>
    <row r="13" spans="1:11" s="20" customFormat="1" collapsed="1" x14ac:dyDescent="0.2">
      <c r="A13" s="21">
        <v>10</v>
      </c>
      <c r="B13" s="132" t="s">
        <v>54</v>
      </c>
      <c r="C13" s="133">
        <v>40031</v>
      </c>
      <c r="D13" s="133">
        <v>40129</v>
      </c>
      <c r="E13" s="134" t="s">
        <v>100</v>
      </c>
      <c r="F13" s="134" t="s">
        <v>100</v>
      </c>
      <c r="G13" s="134">
        <v>-0.14018107237361765</v>
      </c>
      <c r="H13" s="134" t="s">
        <v>100</v>
      </c>
      <c r="I13" s="134" t="s">
        <v>100</v>
      </c>
      <c r="J13" s="135">
        <v>-0.43178255554249911</v>
      </c>
      <c r="K13" s="110">
        <v>-5.2550207611864908E-2</v>
      </c>
    </row>
    <row r="14" spans="1:11" s="20" customFormat="1" x14ac:dyDescent="0.2">
      <c r="A14" s="21">
        <v>11</v>
      </c>
      <c r="B14" s="182" t="s">
        <v>41</v>
      </c>
      <c r="C14" s="133">
        <v>40253</v>
      </c>
      <c r="D14" s="133">
        <v>40366</v>
      </c>
      <c r="E14" s="134">
        <v>-1.288208108333555E-2</v>
      </c>
      <c r="F14" s="134" t="s">
        <v>100</v>
      </c>
      <c r="G14" s="134">
        <v>-6.6974839103608796E-2</v>
      </c>
      <c r="H14" s="134">
        <v>-7.9474084466556683E-2</v>
      </c>
      <c r="I14" s="134">
        <v>-5.802829056065506E-2</v>
      </c>
      <c r="J14" s="135">
        <v>0.33895687185732037</v>
      </c>
      <c r="K14" s="110">
        <v>3.0164312257203729E-2</v>
      </c>
    </row>
    <row r="15" spans="1:11" s="20" customFormat="1" x14ac:dyDescent="0.2">
      <c r="A15" s="21">
        <v>12</v>
      </c>
      <c r="B15" s="180" t="s">
        <v>42</v>
      </c>
      <c r="C15" s="133">
        <v>40114</v>
      </c>
      <c r="D15" s="133">
        <v>40401</v>
      </c>
      <c r="E15" s="134">
        <v>1.1918029015560494E-2</v>
      </c>
      <c r="F15" s="134">
        <v>-1.4210368166414966E-2</v>
      </c>
      <c r="G15" s="134">
        <v>5.7182025169419948E-3</v>
      </c>
      <c r="H15" s="134">
        <v>-1.2167698250870718E-2</v>
      </c>
      <c r="I15" s="134">
        <v>-4.0264854098899239E-3</v>
      </c>
      <c r="J15" s="135">
        <v>0.41753198094838373</v>
      </c>
      <c r="K15" s="110">
        <v>3.6525855378154004E-2</v>
      </c>
    </row>
    <row r="16" spans="1:11" s="20" customFormat="1" x14ac:dyDescent="0.2">
      <c r="A16" s="21">
        <v>13</v>
      </c>
      <c r="B16" s="180" t="s">
        <v>44</v>
      </c>
      <c r="C16" s="133">
        <v>40226</v>
      </c>
      <c r="D16" s="133">
        <v>40430</v>
      </c>
      <c r="E16" s="134">
        <v>-2.4598446274773922E-3</v>
      </c>
      <c r="F16" s="134">
        <v>3.0825456400635165E-2</v>
      </c>
      <c r="G16" s="134">
        <v>5.3281990903531584E-2</v>
      </c>
      <c r="H16" s="134">
        <v>8.8891655281126969E-2</v>
      </c>
      <c r="I16" s="134">
        <v>5.3644978342781924E-2</v>
      </c>
      <c r="J16" s="135">
        <v>2.6196919585987515</v>
      </c>
      <c r="K16" s="110">
        <v>0.14265200048215587</v>
      </c>
    </row>
    <row r="17" spans="1:12" s="20" customFormat="1" x14ac:dyDescent="0.2">
      <c r="A17" s="21">
        <v>14</v>
      </c>
      <c r="B17" s="180" t="s">
        <v>50</v>
      </c>
      <c r="C17" s="133">
        <v>40427</v>
      </c>
      <c r="D17" s="133">
        <v>40543</v>
      </c>
      <c r="E17" s="134">
        <v>2.1552226973358568E-2</v>
      </c>
      <c r="F17" s="134">
        <v>2.0842163514919854E-2</v>
      </c>
      <c r="G17" s="134">
        <v>5.1356667133444445E-2</v>
      </c>
      <c r="H17" s="134">
        <v>0.11842857567741016</v>
      </c>
      <c r="I17" s="134">
        <v>3.3250796493752732E-2</v>
      </c>
      <c r="J17" s="135">
        <v>2.3450594535518849</v>
      </c>
      <c r="K17" s="110">
        <v>0.13805733903929407</v>
      </c>
    </row>
    <row r="18" spans="1:12" s="20" customFormat="1" collapsed="1" x14ac:dyDescent="0.2">
      <c r="A18" s="21">
        <v>15</v>
      </c>
      <c r="B18" s="180" t="s">
        <v>48</v>
      </c>
      <c r="C18" s="133">
        <v>40444</v>
      </c>
      <c r="D18" s="133">
        <v>40638</v>
      </c>
      <c r="E18" s="134">
        <v>-1.5757761150146155E-2</v>
      </c>
      <c r="F18" s="134">
        <v>4.5300119011762341E-2</v>
      </c>
      <c r="G18" s="134">
        <v>4.0928859001256201E-2</v>
      </c>
      <c r="H18" s="134">
        <v>2.8057463779346259E-2</v>
      </c>
      <c r="I18" s="134">
        <v>7.0165147448671972E-2</v>
      </c>
      <c r="J18" s="135">
        <v>0.3448064574616565</v>
      </c>
      <c r="K18" s="110">
        <v>3.3176958845765325E-2</v>
      </c>
    </row>
    <row r="19" spans="1:12" s="20" customFormat="1" collapsed="1" x14ac:dyDescent="0.2">
      <c r="A19" s="21">
        <v>16</v>
      </c>
      <c r="B19" s="180" t="s">
        <v>40</v>
      </c>
      <c r="C19" s="133">
        <v>40427</v>
      </c>
      <c r="D19" s="133">
        <v>40708</v>
      </c>
      <c r="E19" s="134">
        <v>2.4619438947467653E-2</v>
      </c>
      <c r="F19" s="134">
        <v>3.4736797589381085E-2</v>
      </c>
      <c r="G19" s="134">
        <v>6.1610244742548836E-2</v>
      </c>
      <c r="H19" s="134">
        <v>0.12614683849739317</v>
      </c>
      <c r="I19" s="134">
        <v>6.4437511654229285E-2</v>
      </c>
      <c r="J19" s="135">
        <v>2.8705956819278264</v>
      </c>
      <c r="K19" s="110">
        <v>0.16454012143053109</v>
      </c>
    </row>
    <row r="20" spans="1:12" s="20" customFormat="1" collapsed="1" x14ac:dyDescent="0.2">
      <c r="A20" s="21">
        <v>17</v>
      </c>
      <c r="B20" s="180" t="s">
        <v>46</v>
      </c>
      <c r="C20" s="133">
        <v>41026</v>
      </c>
      <c r="D20" s="133">
        <v>41242</v>
      </c>
      <c r="E20" s="134">
        <v>8.3862179972009621E-3</v>
      </c>
      <c r="F20" s="134">
        <v>9.2115194501673603E-2</v>
      </c>
      <c r="G20" s="134">
        <v>0.1173730304184637</v>
      </c>
      <c r="H20" s="134">
        <v>0.14643593180367054</v>
      </c>
      <c r="I20" s="134">
        <v>0.14613532747289493</v>
      </c>
      <c r="J20" s="135">
        <v>1.6741277610971106</v>
      </c>
      <c r="K20" s="110">
        <v>0.14171272694338355</v>
      </c>
    </row>
    <row r="21" spans="1:12" s="20" customFormat="1" ht="15.75" thickBot="1" x14ac:dyDescent="0.25">
      <c r="A21" s="131"/>
      <c r="B21" s="136" t="s">
        <v>90</v>
      </c>
      <c r="C21" s="137" t="s">
        <v>3</v>
      </c>
      <c r="D21" s="137" t="s">
        <v>3</v>
      </c>
      <c r="E21" s="138">
        <f>AVERAGE(E4:E20)</f>
        <v>3.0352820454591159E-3</v>
      </c>
      <c r="F21" s="138">
        <f>AVERAGE(F4:F20)</f>
        <v>3.42704226069031E-3</v>
      </c>
      <c r="G21" s="138">
        <f>AVERAGE(G4:G20)</f>
        <v>8.3294754447063874E-3</v>
      </c>
      <c r="H21" s="138">
        <f>AVERAGE(H4:H20)</f>
        <v>4.1865277999724865E-3</v>
      </c>
      <c r="I21" s="138">
        <f>AVERAGE(I4:I20)</f>
        <v>1.9644797577524867E-2</v>
      </c>
      <c r="J21" s="137" t="s">
        <v>3</v>
      </c>
      <c r="K21" s="214">
        <f>AVERAGE(K4:K20)</f>
        <v>6.0141093093747627E-2</v>
      </c>
      <c r="L21" s="139"/>
    </row>
    <row r="22" spans="1:12" s="20" customFormat="1" x14ac:dyDescent="0.2">
      <c r="A22" s="199" t="s">
        <v>91</v>
      </c>
      <c r="B22" s="199"/>
      <c r="C22" s="199"/>
      <c r="D22" s="199"/>
      <c r="E22" s="199"/>
      <c r="F22" s="199"/>
      <c r="G22" s="199"/>
      <c r="H22" s="199"/>
      <c r="I22" s="199"/>
      <c r="J22" s="199"/>
      <c r="K22" s="213"/>
    </row>
    <row r="23" spans="1:12" s="20" customFormat="1" ht="15" collapsed="1" thickBot="1" x14ac:dyDescent="0.25">
      <c r="A23" s="194"/>
      <c r="B23" s="194"/>
      <c r="C23" s="194"/>
      <c r="D23" s="194"/>
      <c r="E23" s="194"/>
      <c r="F23" s="194"/>
      <c r="G23" s="194"/>
      <c r="H23" s="194"/>
      <c r="I23" s="149"/>
      <c r="J23" s="149"/>
      <c r="K23" s="149"/>
    </row>
    <row r="24" spans="1:12" s="20" customFormat="1" collapsed="1" x14ac:dyDescent="0.2">
      <c r="E24" s="99"/>
      <c r="J24" s="19"/>
    </row>
    <row r="25" spans="1:12" s="20" customFormat="1" collapsed="1" x14ac:dyDescent="0.2">
      <c r="E25" s="100"/>
      <c r="J25" s="19"/>
    </row>
    <row r="26" spans="1:12" s="20" customFormat="1" x14ac:dyDescent="0.2">
      <c r="E26" s="99"/>
      <c r="F26" s="99"/>
      <c r="J26" s="19"/>
    </row>
    <row r="27" spans="1:12" s="20" customFormat="1" collapsed="1" x14ac:dyDescent="0.2">
      <c r="E27" s="100"/>
      <c r="I27" s="100"/>
      <c r="J27" s="19"/>
    </row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collapsed="1" x14ac:dyDescent="0.2"/>
    <row r="40" spans="3:8" s="20" customFormat="1" collapsed="1" x14ac:dyDescent="0.2"/>
    <row r="41" spans="3:8" s="20" customFormat="1" x14ac:dyDescent="0.2"/>
    <row r="42" spans="3:8" s="20" customFormat="1" x14ac:dyDescent="0.2"/>
    <row r="43" spans="3:8" s="28" customFormat="1" x14ac:dyDescent="0.2">
      <c r="C43" s="29"/>
      <c r="D43" s="29"/>
      <c r="E43" s="30"/>
      <c r="F43" s="30"/>
      <c r="G43" s="30"/>
      <c r="H43" s="30"/>
    </row>
    <row r="44" spans="3:8" s="28" customFormat="1" x14ac:dyDescent="0.2">
      <c r="C44" s="29"/>
      <c r="D44" s="29"/>
      <c r="E44" s="30"/>
      <c r="F44" s="30"/>
      <c r="G44" s="30"/>
      <c r="H44" s="30"/>
    </row>
    <row r="45" spans="3:8" s="28" customFormat="1" x14ac:dyDescent="0.2">
      <c r="C45" s="29"/>
      <c r="D45" s="29"/>
      <c r="E45" s="30"/>
      <c r="F45" s="30"/>
      <c r="G45" s="30"/>
      <c r="H45" s="30"/>
    </row>
    <row r="46" spans="3:8" s="28" customFormat="1" x14ac:dyDescent="0.2">
      <c r="C46" s="29"/>
      <c r="D46" s="29"/>
      <c r="E46" s="30"/>
      <c r="F46" s="30"/>
      <c r="G46" s="30"/>
      <c r="H46" s="30"/>
    </row>
    <row r="47" spans="3:8" s="28" customFormat="1" x14ac:dyDescent="0.2">
      <c r="C47" s="20"/>
      <c r="D47" s="29"/>
      <c r="E47" s="30"/>
      <c r="F47" s="30"/>
      <c r="G47" s="30"/>
      <c r="H47" s="30"/>
    </row>
    <row r="48" spans="3:8" s="28" customFormat="1" x14ac:dyDescent="0.2">
      <c r="C48" s="29"/>
      <c r="D48" s="29"/>
      <c r="E48" s="30"/>
      <c r="F48" s="30"/>
      <c r="G48" s="30"/>
      <c r="H48" s="30"/>
    </row>
    <row r="49" spans="3:8" s="28" customFormat="1" x14ac:dyDescent="0.2">
      <c r="C49" s="29"/>
      <c r="D49" s="29"/>
      <c r="E49" s="30"/>
      <c r="F49" s="30"/>
      <c r="G49" s="30"/>
      <c r="H49" s="30"/>
    </row>
    <row r="50" spans="3:8" s="28" customFormat="1" x14ac:dyDescent="0.2">
      <c r="C50" s="29"/>
      <c r="D50" s="29"/>
      <c r="E50" s="30"/>
      <c r="F50" s="30"/>
      <c r="G50" s="30"/>
      <c r="H50" s="30"/>
    </row>
    <row r="51" spans="3:8" s="28" customFormat="1" x14ac:dyDescent="0.2">
      <c r="C51" s="29"/>
      <c r="D51" s="29"/>
      <c r="E51" s="30"/>
      <c r="F51" s="30"/>
      <c r="G51" s="30"/>
      <c r="H51" s="30"/>
    </row>
    <row r="52" spans="3:8" s="28" customFormat="1" x14ac:dyDescent="0.2">
      <c r="C52" s="29"/>
      <c r="D52" s="29"/>
      <c r="E52" s="30"/>
      <c r="F52" s="30"/>
      <c r="G52" s="30"/>
      <c r="H52" s="30"/>
    </row>
    <row r="53" spans="3:8" s="28" customFormat="1" x14ac:dyDescent="0.2">
      <c r="C53" s="29"/>
      <c r="D53" s="29"/>
      <c r="E53" s="30"/>
      <c r="F53" s="30"/>
      <c r="G53" s="30"/>
      <c r="H53" s="30"/>
    </row>
    <row r="54" spans="3:8" s="28" customFormat="1" x14ac:dyDescent="0.2">
      <c r="C54" s="29"/>
      <c r="D54" s="29"/>
      <c r="E54" s="30"/>
      <c r="F54" s="30"/>
      <c r="G54" s="30"/>
      <c r="H54" s="30"/>
    </row>
    <row r="55" spans="3:8" s="28" customFormat="1" x14ac:dyDescent="0.2">
      <c r="C55" s="29"/>
      <c r="D55" s="29"/>
      <c r="E55" s="30"/>
      <c r="F55" s="30"/>
      <c r="G55" s="30"/>
      <c r="H55" s="30"/>
    </row>
    <row r="56" spans="3:8" s="28" customFormat="1" x14ac:dyDescent="0.2">
      <c r="C56" s="29"/>
      <c r="D56" s="29"/>
      <c r="E56" s="30"/>
      <c r="F56" s="30"/>
      <c r="G56" s="30"/>
      <c r="H56" s="30"/>
    </row>
    <row r="57" spans="3:8" s="28" customFormat="1" x14ac:dyDescent="0.2">
      <c r="C57" s="29"/>
      <c r="D57" s="29"/>
      <c r="E57" s="30"/>
      <c r="F57" s="30"/>
      <c r="G57" s="30"/>
      <c r="H57" s="30"/>
    </row>
    <row r="58" spans="3:8" s="28" customFormat="1" x14ac:dyDescent="0.2">
      <c r="C58" s="29"/>
      <c r="D58" s="29"/>
      <c r="E58" s="30"/>
      <c r="F58" s="30"/>
      <c r="G58" s="30"/>
      <c r="H58" s="30"/>
    </row>
    <row r="59" spans="3:8" s="28" customFormat="1" x14ac:dyDescent="0.2">
      <c r="C59" s="29"/>
      <c r="D59" s="29"/>
      <c r="E59" s="30"/>
      <c r="F59" s="30"/>
      <c r="G59" s="30"/>
      <c r="H59" s="30"/>
    </row>
    <row r="60" spans="3:8" s="28" customFormat="1" x14ac:dyDescent="0.2">
      <c r="C60" s="29"/>
      <c r="D60" s="29"/>
      <c r="E60" s="30"/>
      <c r="F60" s="30"/>
      <c r="G60" s="30"/>
      <c r="H60" s="30"/>
    </row>
    <row r="61" spans="3:8" s="28" customFormat="1" x14ac:dyDescent="0.2">
      <c r="C61" s="29"/>
      <c r="D61" s="29"/>
      <c r="E61" s="30"/>
      <c r="F61" s="30"/>
      <c r="G61" s="30"/>
      <c r="H61" s="30"/>
    </row>
    <row r="62" spans="3:8" s="28" customFormat="1" x14ac:dyDescent="0.2">
      <c r="C62" s="29"/>
      <c r="D62" s="29"/>
      <c r="E62" s="30"/>
      <c r="F62" s="30"/>
      <c r="G62" s="30"/>
      <c r="H62" s="30"/>
    </row>
  </sheetData>
  <mergeCells count="5">
    <mergeCell ref="A23:H23"/>
    <mergeCell ref="A1:I1"/>
    <mergeCell ref="A2:A3"/>
    <mergeCell ref="E2:K2"/>
    <mergeCell ref="A22:K22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A1:H70"/>
  <sheetViews>
    <sheetView topLeftCell="B1" zoomScale="60" zoomScaleNormal="60" workbookViewId="0">
      <selection activeCell="C47" sqref="C47"/>
    </sheetView>
  </sheetViews>
  <sheetFormatPr defaultRowHeight="14.25" x14ac:dyDescent="0.2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 x14ac:dyDescent="0.25">
      <c r="A1" s="195" t="s">
        <v>92</v>
      </c>
      <c r="B1" s="195"/>
      <c r="C1" s="195"/>
      <c r="D1" s="195"/>
      <c r="E1" s="195"/>
      <c r="F1" s="195"/>
      <c r="G1" s="195"/>
    </row>
    <row r="2" spans="1:8" ht="15.75" customHeight="1" thickBot="1" x14ac:dyDescent="0.25">
      <c r="A2" s="215" t="s">
        <v>93</v>
      </c>
      <c r="B2" s="82"/>
      <c r="C2" s="216" t="s">
        <v>94</v>
      </c>
      <c r="D2" s="217"/>
      <c r="E2" s="216" t="s">
        <v>95</v>
      </c>
      <c r="F2" s="217"/>
      <c r="G2" s="83"/>
    </row>
    <row r="3" spans="1:8" ht="45.75" thickBot="1" x14ac:dyDescent="0.25">
      <c r="A3" s="218"/>
      <c r="B3" s="219" t="s">
        <v>79</v>
      </c>
      <c r="C3" s="96" t="s">
        <v>96</v>
      </c>
      <c r="D3" s="96" t="s">
        <v>97</v>
      </c>
      <c r="E3" s="96" t="s">
        <v>98</v>
      </c>
      <c r="F3" s="96" t="s">
        <v>97</v>
      </c>
      <c r="G3" s="18" t="s">
        <v>99</v>
      </c>
    </row>
    <row r="4" spans="1:8" ht="15" customHeight="1" x14ac:dyDescent="0.2">
      <c r="A4" s="21">
        <v>1</v>
      </c>
      <c r="B4" s="35" t="s">
        <v>47</v>
      </c>
      <c r="C4" s="36">
        <v>444.36026000000015</v>
      </c>
      <c r="D4" s="88">
        <v>0.1670949421542024</v>
      </c>
      <c r="E4" s="37">
        <v>660</v>
      </c>
      <c r="F4" s="88">
        <v>0.177276390008058</v>
      </c>
      <c r="G4" s="38">
        <v>460.62200155357675</v>
      </c>
      <c r="H4" s="48"/>
    </row>
    <row r="5" spans="1:8" ht="14.25" customHeight="1" x14ac:dyDescent="0.2">
      <c r="A5" s="21">
        <v>2</v>
      </c>
      <c r="B5" s="35" t="s">
        <v>46</v>
      </c>
      <c r="C5" s="36">
        <v>111.73556000000006</v>
      </c>
      <c r="D5" s="88">
        <v>3.5097323147003201E-2</v>
      </c>
      <c r="E5" s="37">
        <v>318</v>
      </c>
      <c r="F5" s="88">
        <v>2.6488962932111622E-2</v>
      </c>
      <c r="G5" s="38">
        <v>92.767343592232123</v>
      </c>
      <c r="H5" s="48"/>
    </row>
    <row r="6" spans="1:8" x14ac:dyDescent="0.2">
      <c r="A6" s="21">
        <v>3</v>
      </c>
      <c r="B6" s="35" t="s">
        <v>89</v>
      </c>
      <c r="C6" s="36">
        <v>352.1275099999998</v>
      </c>
      <c r="D6" s="88">
        <v>3.0493382389129388E-2</v>
      </c>
      <c r="E6" s="37">
        <v>0</v>
      </c>
      <c r="F6" s="88">
        <v>0</v>
      </c>
      <c r="G6" s="38">
        <v>0</v>
      </c>
    </row>
    <row r="7" spans="1:8" x14ac:dyDescent="0.2">
      <c r="A7" s="21">
        <v>4</v>
      </c>
      <c r="B7" s="35" t="s">
        <v>40</v>
      </c>
      <c r="C7" s="36">
        <v>192.9796299999999</v>
      </c>
      <c r="D7" s="88">
        <v>2.4619438947425683E-2</v>
      </c>
      <c r="E7" s="37">
        <v>0</v>
      </c>
      <c r="F7" s="88">
        <v>0</v>
      </c>
      <c r="G7" s="38">
        <v>0</v>
      </c>
    </row>
    <row r="8" spans="1:8" x14ac:dyDescent="0.2">
      <c r="A8" s="21">
        <v>5</v>
      </c>
      <c r="B8" s="35" t="s">
        <v>42</v>
      </c>
      <c r="C8" s="36">
        <v>59.501740000000218</v>
      </c>
      <c r="D8" s="88">
        <v>1.191802901554375E-2</v>
      </c>
      <c r="E8" s="37">
        <v>0</v>
      </c>
      <c r="F8" s="88">
        <v>0</v>
      </c>
      <c r="G8" s="38">
        <v>0</v>
      </c>
    </row>
    <row r="9" spans="1:8" x14ac:dyDescent="0.2">
      <c r="A9" s="21">
        <v>6</v>
      </c>
      <c r="B9" s="35" t="s">
        <v>45</v>
      </c>
      <c r="C9" s="36">
        <v>28.765030000000259</v>
      </c>
      <c r="D9" s="88">
        <v>8.0659112887635012E-3</v>
      </c>
      <c r="E9" s="37">
        <v>0</v>
      </c>
      <c r="F9" s="88">
        <v>0</v>
      </c>
      <c r="G9" s="38">
        <v>0</v>
      </c>
    </row>
    <row r="10" spans="1:8" x14ac:dyDescent="0.2">
      <c r="A10" s="21">
        <v>7</v>
      </c>
      <c r="B10" s="35" t="s">
        <v>50</v>
      </c>
      <c r="C10" s="36">
        <v>25.829530000000027</v>
      </c>
      <c r="D10" s="88">
        <v>2.1552226973394088E-2</v>
      </c>
      <c r="E10" s="37">
        <v>0</v>
      </c>
      <c r="F10" s="88">
        <v>0</v>
      </c>
      <c r="G10" s="38">
        <v>0</v>
      </c>
    </row>
    <row r="11" spans="1:8" x14ac:dyDescent="0.2">
      <c r="A11" s="21">
        <v>8</v>
      </c>
      <c r="B11" s="35" t="s">
        <v>52</v>
      </c>
      <c r="C11" s="36">
        <v>8.9653699999999947</v>
      </c>
      <c r="D11" s="88">
        <v>1.2196429753756144E-2</v>
      </c>
      <c r="E11" s="37">
        <v>0</v>
      </c>
      <c r="F11" s="88">
        <v>0</v>
      </c>
      <c r="G11" s="38">
        <v>0</v>
      </c>
      <c r="H11" s="48"/>
    </row>
    <row r="12" spans="1:8" x14ac:dyDescent="0.2">
      <c r="A12" s="21">
        <v>9</v>
      </c>
      <c r="B12" s="35" t="s">
        <v>53</v>
      </c>
      <c r="C12" s="36">
        <v>0</v>
      </c>
      <c r="D12" s="88">
        <v>0</v>
      </c>
      <c r="E12" s="37">
        <v>0</v>
      </c>
      <c r="F12" s="88">
        <v>0</v>
      </c>
      <c r="G12" s="38">
        <v>0</v>
      </c>
    </row>
    <row r="13" spans="1:8" x14ac:dyDescent="0.2">
      <c r="A13" s="21">
        <v>10</v>
      </c>
      <c r="B13" s="35" t="s">
        <v>51</v>
      </c>
      <c r="C13" s="36">
        <v>-5.3564100000000332</v>
      </c>
      <c r="D13" s="88">
        <v>-5.1178718768604397E-3</v>
      </c>
      <c r="E13" s="37">
        <v>0</v>
      </c>
      <c r="F13" s="88">
        <v>0</v>
      </c>
      <c r="G13" s="38">
        <v>0</v>
      </c>
    </row>
    <row r="14" spans="1:8" x14ac:dyDescent="0.2">
      <c r="A14" s="21">
        <v>11</v>
      </c>
      <c r="B14" s="35" t="s">
        <v>44</v>
      </c>
      <c r="C14" s="36">
        <v>-11.210850000000558</v>
      </c>
      <c r="D14" s="88">
        <v>-2.4598446274995459E-3</v>
      </c>
      <c r="E14" s="37">
        <v>0</v>
      </c>
      <c r="F14" s="88">
        <v>0</v>
      </c>
      <c r="G14" s="38">
        <v>0</v>
      </c>
    </row>
    <row r="15" spans="1:8" x14ac:dyDescent="0.2">
      <c r="A15" s="21">
        <v>12</v>
      </c>
      <c r="B15" s="35" t="s">
        <v>43</v>
      </c>
      <c r="C15" s="36">
        <v>-23.029659999999218</v>
      </c>
      <c r="D15" s="88">
        <v>-4.6939814123050138E-3</v>
      </c>
      <c r="E15" s="37">
        <v>0</v>
      </c>
      <c r="F15" s="88">
        <v>0</v>
      </c>
      <c r="G15" s="38">
        <v>0</v>
      </c>
    </row>
    <row r="16" spans="1:8" x14ac:dyDescent="0.2">
      <c r="A16" s="21">
        <v>13</v>
      </c>
      <c r="B16" s="35" t="s">
        <v>49</v>
      </c>
      <c r="C16" s="36">
        <v>-33.57129000000004</v>
      </c>
      <c r="D16" s="88">
        <v>-1.9897749884486969E-2</v>
      </c>
      <c r="E16" s="37">
        <v>0</v>
      </c>
      <c r="F16" s="88">
        <v>0</v>
      </c>
      <c r="G16" s="38">
        <v>0</v>
      </c>
    </row>
    <row r="17" spans="1:8" x14ac:dyDescent="0.2">
      <c r="A17" s="21">
        <v>14</v>
      </c>
      <c r="B17" s="35" t="s">
        <v>38</v>
      </c>
      <c r="C17" s="36">
        <v>14.110910000000148</v>
      </c>
      <c r="D17" s="88">
        <v>4.8807427723667558E-4</v>
      </c>
      <c r="E17" s="37">
        <v>-14</v>
      </c>
      <c r="F17" s="88">
        <v>-3.0216044719746184E-4</v>
      </c>
      <c r="G17" s="38">
        <v>-8.7410986946662792</v>
      </c>
    </row>
    <row r="18" spans="1:8" x14ac:dyDescent="0.2">
      <c r="A18" s="21">
        <v>15</v>
      </c>
      <c r="B18" s="35" t="s">
        <v>41</v>
      </c>
      <c r="C18" s="36">
        <v>-105.65854999999982</v>
      </c>
      <c r="D18" s="88">
        <v>-1.7854977583685577E-2</v>
      </c>
      <c r="E18" s="37">
        <v>-21978</v>
      </c>
      <c r="F18" s="88">
        <v>-5.0377937681542117E-3</v>
      </c>
      <c r="G18" s="38">
        <v>-29.860844423314674</v>
      </c>
    </row>
    <row r="19" spans="1:8" ht="13.5" customHeight="1" x14ac:dyDescent="0.2">
      <c r="A19" s="21">
        <v>16</v>
      </c>
      <c r="B19" s="35" t="s">
        <v>48</v>
      </c>
      <c r="C19" s="36">
        <v>-112.85482000000006</v>
      </c>
      <c r="D19" s="88">
        <v>-5.5285561907171599E-2</v>
      </c>
      <c r="E19" s="37">
        <v>-60</v>
      </c>
      <c r="F19" s="88">
        <v>-4.0160642570281124E-2</v>
      </c>
      <c r="G19" s="38">
        <v>-80.780878313253126</v>
      </c>
    </row>
    <row r="20" spans="1:8" x14ac:dyDescent="0.2">
      <c r="A20" s="21">
        <v>17</v>
      </c>
      <c r="B20" s="35" t="s">
        <v>54</v>
      </c>
      <c r="C20" s="36" t="s">
        <v>100</v>
      </c>
      <c r="D20" s="88" t="s">
        <v>100</v>
      </c>
      <c r="E20" s="37" t="s">
        <v>100</v>
      </c>
      <c r="F20" s="88" t="s">
        <v>100</v>
      </c>
      <c r="G20" s="38" t="s">
        <v>100</v>
      </c>
    </row>
    <row r="21" spans="1:8" ht="15.75" thickBot="1" x14ac:dyDescent="0.25">
      <c r="A21" s="81"/>
      <c r="B21" s="84" t="s">
        <v>66</v>
      </c>
      <c r="C21" s="85">
        <v>946.69396000000086</v>
      </c>
      <c r="D21" s="89">
        <v>1.1123219833307963E-2</v>
      </c>
      <c r="E21" s="86">
        <v>-21074</v>
      </c>
      <c r="F21" s="89">
        <v>-4.7263806003539511E-3</v>
      </c>
      <c r="G21" s="87">
        <v>434.00652371457471</v>
      </c>
      <c r="H21" s="48"/>
    </row>
    <row r="22" spans="1:8" ht="15" customHeight="1" thickBot="1" x14ac:dyDescent="0.25">
      <c r="A22" s="200"/>
      <c r="B22" s="200"/>
      <c r="C22" s="200"/>
      <c r="D22" s="200"/>
      <c r="E22" s="200"/>
      <c r="F22" s="200"/>
      <c r="G22" s="200"/>
      <c r="H22" s="148"/>
    </row>
    <row r="44" spans="2:5" ht="15" x14ac:dyDescent="0.2">
      <c r="B44" s="54"/>
      <c r="C44" s="55"/>
      <c r="D44" s="56"/>
      <c r="E44" s="57"/>
    </row>
    <row r="45" spans="2:5" ht="15" x14ac:dyDescent="0.2">
      <c r="B45" s="54"/>
      <c r="C45" s="55"/>
      <c r="D45" s="56"/>
      <c r="E45" s="57"/>
    </row>
    <row r="46" spans="2:5" ht="15" x14ac:dyDescent="0.2">
      <c r="B46" s="54"/>
      <c r="C46" s="55"/>
      <c r="D46" s="56"/>
      <c r="E46" s="57"/>
    </row>
    <row r="47" spans="2:5" ht="15" x14ac:dyDescent="0.2">
      <c r="B47" s="54"/>
      <c r="C47" s="20"/>
      <c r="D47" s="56"/>
      <c r="E47" s="57"/>
    </row>
    <row r="48" spans="2:5" ht="15" x14ac:dyDescent="0.2">
      <c r="B48" s="54"/>
      <c r="C48" s="55"/>
      <c r="D48" s="56"/>
      <c r="E48" s="57"/>
    </row>
    <row r="49" spans="2:6" ht="15" x14ac:dyDescent="0.2">
      <c r="B49" s="54"/>
      <c r="C49" s="55"/>
      <c r="D49" s="56"/>
      <c r="E49" s="57"/>
    </row>
    <row r="50" spans="2:6" ht="15.75" thickBot="1" x14ac:dyDescent="0.25">
      <c r="B50" s="71"/>
      <c r="C50" s="71"/>
      <c r="D50" s="71"/>
      <c r="E50" s="71"/>
    </row>
    <row r="53" spans="2:6" ht="14.25" customHeight="1" x14ac:dyDescent="0.2"/>
    <row r="54" spans="2:6" x14ac:dyDescent="0.2">
      <c r="F54" s="48"/>
    </row>
    <row r="56" spans="2:6" x14ac:dyDescent="0.2">
      <c r="F56"/>
    </row>
    <row r="57" spans="2:6" x14ac:dyDescent="0.2">
      <c r="F57"/>
    </row>
    <row r="58" spans="2:6" ht="30.75" thickBot="1" x14ac:dyDescent="0.25">
      <c r="B58" s="171" t="s">
        <v>79</v>
      </c>
      <c r="C58" s="96" t="s">
        <v>101</v>
      </c>
      <c r="D58" s="96" t="s">
        <v>102</v>
      </c>
      <c r="E58" s="34" t="s">
        <v>103</v>
      </c>
      <c r="F58"/>
    </row>
    <row r="59" spans="2:6" x14ac:dyDescent="0.2">
      <c r="B59" s="35" t="str">
        <f t="shared" ref="B59:D62" si="0">B4</f>
        <v>UNIVER.UA/Iaroslav Mudryi: Fond Aktsii</v>
      </c>
      <c r="C59" s="36">
        <f t="shared" si="0"/>
        <v>444.36026000000015</v>
      </c>
      <c r="D59" s="88">
        <f t="shared" si="0"/>
        <v>0.1670949421542024</v>
      </c>
      <c r="E59" s="38">
        <f>G4</f>
        <v>460.62200155357675</v>
      </c>
    </row>
    <row r="60" spans="2:6" x14ac:dyDescent="0.2">
      <c r="B60" s="35" t="str">
        <f t="shared" si="0"/>
        <v>KINTO-Kaznacheiskyi</v>
      </c>
      <c r="C60" s="36">
        <f t="shared" si="0"/>
        <v>111.73556000000006</v>
      </c>
      <c r="D60" s="88">
        <f t="shared" si="0"/>
        <v>3.5097323147003201E-2</v>
      </c>
      <c r="E60" s="38">
        <f>G5</f>
        <v>92.767343592232123</v>
      </c>
    </row>
    <row r="61" spans="2:6" x14ac:dyDescent="0.2">
      <c r="B61" s="35" t="str">
        <f t="shared" si="0"/>
        <v>OTP Klasychnyi</v>
      </c>
      <c r="C61" s="36">
        <f t="shared" si="0"/>
        <v>352.1275099999998</v>
      </c>
      <c r="D61" s="88">
        <f t="shared" si="0"/>
        <v>3.0493382389129388E-2</v>
      </c>
      <c r="E61" s="38">
        <f>G6</f>
        <v>0</v>
      </c>
    </row>
    <row r="62" spans="2:6" x14ac:dyDescent="0.2">
      <c r="B62" s="35" t="str">
        <f t="shared" si="0"/>
        <v>UNIVER.UA/Myhailo Hrushevskyi: Fond Derzhavnykh Paperiv</v>
      </c>
      <c r="C62" s="36">
        <f t="shared" si="0"/>
        <v>192.9796299999999</v>
      </c>
      <c r="D62" s="88">
        <f t="shared" si="0"/>
        <v>2.4619438947425683E-2</v>
      </c>
      <c r="E62" s="38">
        <f>G7</f>
        <v>0</v>
      </c>
    </row>
    <row r="63" spans="2:6" x14ac:dyDescent="0.2">
      <c r="B63" s="112" t="str">
        <f>B9</f>
        <v>Altus – Zbalansovanyi</v>
      </c>
      <c r="C63" s="113">
        <f>C9</f>
        <v>28.765030000000259</v>
      </c>
      <c r="D63" s="114">
        <f>D9</f>
        <v>8.0659112887635012E-3</v>
      </c>
      <c r="E63" s="115">
        <f>G9</f>
        <v>0</v>
      </c>
    </row>
    <row r="64" spans="2:6" x14ac:dyDescent="0.2">
      <c r="B64" s="111" t="str">
        <f t="shared" ref="B64:D67" si="1">B16</f>
        <v>UNIVER.UA/Volodymyr Velykyi: Fond Zbalansovanyi</v>
      </c>
      <c r="C64" s="36">
        <f t="shared" si="1"/>
        <v>-33.57129000000004</v>
      </c>
      <c r="D64" s="88">
        <f t="shared" si="1"/>
        <v>-1.9897749884486969E-2</v>
      </c>
      <c r="E64" s="38">
        <f>G16</f>
        <v>0</v>
      </c>
    </row>
    <row r="65" spans="2:5" x14ac:dyDescent="0.2">
      <c r="B65" s="111" t="str">
        <f t="shared" si="1"/>
        <v>КІNТО-Klasychnyi</v>
      </c>
      <c r="C65" s="36">
        <f t="shared" si="1"/>
        <v>14.110910000000148</v>
      </c>
      <c r="D65" s="88">
        <f t="shared" si="1"/>
        <v>4.8807427723667558E-4</v>
      </c>
      <c r="E65" s="38">
        <f>G17</f>
        <v>-8.7410986946662792</v>
      </c>
    </row>
    <row r="66" spans="2:5" x14ac:dyDescent="0.2">
      <c r="B66" s="111" t="str">
        <f t="shared" si="1"/>
        <v>OTP Fond Aktsii</v>
      </c>
      <c r="C66" s="36">
        <f t="shared" si="1"/>
        <v>-105.65854999999982</v>
      </c>
      <c r="D66" s="88">
        <f t="shared" si="1"/>
        <v>-1.7854977583685577E-2</v>
      </c>
      <c r="E66" s="38">
        <f>G18</f>
        <v>-29.860844423314674</v>
      </c>
    </row>
    <row r="67" spans="2:5" x14ac:dyDescent="0.2">
      <c r="B67" s="111" t="str">
        <f t="shared" si="1"/>
        <v>VSI</v>
      </c>
      <c r="C67" s="36">
        <f t="shared" si="1"/>
        <v>-112.85482000000006</v>
      </c>
      <c r="D67" s="88">
        <f t="shared" si="1"/>
        <v>-5.5285561907171599E-2</v>
      </c>
      <c r="E67" s="38">
        <f>G19</f>
        <v>-80.780878313253126</v>
      </c>
    </row>
    <row r="68" spans="2:5" x14ac:dyDescent="0.2">
      <c r="B68" s="111" t="str">
        <f>B20</f>
        <v>Argentum</v>
      </c>
      <c r="C68" s="36" t="str">
        <f>C20</f>
        <v>n/a</v>
      </c>
      <c r="D68" s="88" t="str">
        <f>D20</f>
        <v>n/a</v>
      </c>
      <c r="E68" s="38" t="str">
        <f>G20</f>
        <v>n/a</v>
      </c>
    </row>
    <row r="69" spans="2:5" x14ac:dyDescent="0.2">
      <c r="B69" s="119" t="s">
        <v>65</v>
      </c>
      <c r="C69" s="120">
        <f>C21-SUM(C59:C68)</f>
        <v>54.699720000000639</v>
      </c>
      <c r="D69" s="121"/>
      <c r="E69" s="120">
        <f>G21-SUM(E59:E68)</f>
        <v>0</v>
      </c>
    </row>
    <row r="70" spans="2:5" ht="15" x14ac:dyDescent="0.2">
      <c r="B70" s="117" t="s">
        <v>66</v>
      </c>
      <c r="C70" s="118">
        <f>SUM(C59:C69)</f>
        <v>946.69396000000086</v>
      </c>
      <c r="D70" s="118"/>
      <c r="E70" s="118">
        <f>SUM(E59:E69)</f>
        <v>434.00652371457471</v>
      </c>
    </row>
  </sheetData>
  <mergeCells count="5">
    <mergeCell ref="A22:G22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C106"/>
  <sheetViews>
    <sheetView zoomScale="80" workbookViewId="0">
      <selection activeCell="C47" sqref="C47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0" t="s">
        <v>79</v>
      </c>
      <c r="B1" s="61" t="s">
        <v>109</v>
      </c>
      <c r="C1" s="10"/>
    </row>
    <row r="2" spans="1:3" ht="14.25" x14ac:dyDescent="0.2">
      <c r="A2" s="156" t="s">
        <v>49</v>
      </c>
      <c r="B2" s="157">
        <v>-1.9897749884499327E-2</v>
      </c>
      <c r="C2" s="10"/>
    </row>
    <row r="3" spans="1:3" ht="14.25" x14ac:dyDescent="0.2">
      <c r="A3" s="122" t="s">
        <v>48</v>
      </c>
      <c r="B3" s="127">
        <v>-1.5757761150146155E-2</v>
      </c>
      <c r="C3" s="10"/>
    </row>
    <row r="4" spans="1:3" ht="14.25" x14ac:dyDescent="0.2">
      <c r="A4" s="122" t="s">
        <v>41</v>
      </c>
      <c r="B4" s="127">
        <v>-1.288208108333555E-2</v>
      </c>
      <c r="C4" s="10"/>
    </row>
    <row r="5" spans="1:3" ht="14.25" x14ac:dyDescent="0.2">
      <c r="A5" s="122" t="s">
        <v>47</v>
      </c>
      <c r="B5" s="128">
        <v>-8.6483071777885279E-3</v>
      </c>
      <c r="C5" s="10"/>
    </row>
    <row r="6" spans="1:3" ht="14.25" x14ac:dyDescent="0.2">
      <c r="A6" s="122" t="s">
        <v>51</v>
      </c>
      <c r="B6" s="128">
        <v>-5.1178718768665199E-3</v>
      </c>
      <c r="C6" s="10"/>
    </row>
    <row r="7" spans="1:3" ht="14.25" x14ac:dyDescent="0.2">
      <c r="A7" s="122" t="s">
        <v>43</v>
      </c>
      <c r="B7" s="128">
        <v>-4.6939814122902712E-3</v>
      </c>
      <c r="C7" s="10"/>
    </row>
    <row r="8" spans="1:3" ht="14.25" x14ac:dyDescent="0.2">
      <c r="A8" s="122" t="s">
        <v>44</v>
      </c>
      <c r="B8" s="128">
        <v>-2.4598446274773922E-3</v>
      </c>
      <c r="C8" s="10"/>
    </row>
    <row r="9" spans="1:3" ht="14.25" x14ac:dyDescent="0.2">
      <c r="A9" s="122" t="s">
        <v>53</v>
      </c>
      <c r="B9" s="128">
        <v>0</v>
      </c>
      <c r="C9" s="10"/>
    </row>
    <row r="10" spans="1:3" ht="14.25" x14ac:dyDescent="0.2">
      <c r="A10" s="122" t="s">
        <v>38</v>
      </c>
      <c r="B10" s="128">
        <v>7.9047357427741716E-4</v>
      </c>
      <c r="C10" s="10"/>
    </row>
    <row r="11" spans="1:3" ht="14.25" x14ac:dyDescent="0.2">
      <c r="A11" s="122" t="s">
        <v>45</v>
      </c>
      <c r="B11" s="128">
        <v>8.0659112888017415E-3</v>
      </c>
      <c r="C11" s="10"/>
    </row>
    <row r="12" spans="1:3" ht="14.25" x14ac:dyDescent="0.2">
      <c r="A12" s="122" t="s">
        <v>46</v>
      </c>
      <c r="B12" s="128">
        <v>8.3862179972009621E-3</v>
      </c>
      <c r="C12" s="10"/>
    </row>
    <row r="13" spans="1:3" ht="14.25" x14ac:dyDescent="0.2">
      <c r="A13" s="123" t="s">
        <v>42</v>
      </c>
      <c r="B13" s="129">
        <v>1.1918029015560494E-2</v>
      </c>
      <c r="C13" s="10"/>
    </row>
    <row r="14" spans="1:3" ht="14.25" x14ac:dyDescent="0.2">
      <c r="A14" s="122" t="s">
        <v>52</v>
      </c>
      <c r="B14" s="128">
        <v>1.2196429753676963E-2</v>
      </c>
      <c r="C14" s="10"/>
    </row>
    <row r="15" spans="1:3" ht="14.25" x14ac:dyDescent="0.2">
      <c r="A15" s="122" t="s">
        <v>50</v>
      </c>
      <c r="B15" s="128">
        <v>2.1552226973358568E-2</v>
      </c>
      <c r="C15" s="10"/>
    </row>
    <row r="16" spans="1:3" ht="14.25" x14ac:dyDescent="0.2">
      <c r="A16" s="122" t="s">
        <v>40</v>
      </c>
      <c r="B16" s="128">
        <v>2.4619438947467653E-2</v>
      </c>
      <c r="C16" s="10"/>
    </row>
    <row r="17" spans="1:3" ht="14.25" x14ac:dyDescent="0.2">
      <c r="A17" s="122" t="s">
        <v>89</v>
      </c>
      <c r="B17" s="128">
        <v>3.0493382389405799E-2</v>
      </c>
      <c r="C17" s="10"/>
    </row>
    <row r="18" spans="1:3" ht="14.25" x14ac:dyDescent="0.2">
      <c r="A18" s="220" t="s">
        <v>104</v>
      </c>
      <c r="B18" s="127">
        <v>3.0352820454591159E-3</v>
      </c>
      <c r="C18" s="10"/>
    </row>
    <row r="19" spans="1:3" ht="14.25" x14ac:dyDescent="0.2">
      <c r="A19" s="220" t="s">
        <v>16</v>
      </c>
      <c r="B19" s="127">
        <v>-8.7741163567475966E-2</v>
      </c>
      <c r="C19" s="10"/>
    </row>
    <row r="20" spans="1:3" ht="14.25" x14ac:dyDescent="0.2">
      <c r="A20" s="220" t="s">
        <v>15</v>
      </c>
      <c r="B20" s="127">
        <v>-2.1165884194053186E-2</v>
      </c>
      <c r="C20" s="52"/>
    </row>
    <row r="21" spans="1:3" ht="14.25" x14ac:dyDescent="0.2">
      <c r="A21" s="220" t="s">
        <v>105</v>
      </c>
      <c r="B21" s="127">
        <v>-5.5335827414878302E-2</v>
      </c>
      <c r="C21" s="9"/>
    </row>
    <row r="22" spans="1:3" ht="14.25" x14ac:dyDescent="0.2">
      <c r="A22" s="220" t="s">
        <v>106</v>
      </c>
      <c r="B22" s="127">
        <v>-4.6063404279104159E-2</v>
      </c>
      <c r="C22" s="67"/>
    </row>
    <row r="23" spans="1:3" ht="14.25" x14ac:dyDescent="0.2">
      <c r="A23" s="220" t="s">
        <v>107</v>
      </c>
      <c r="B23" s="127">
        <v>1.0684931506849314E-2</v>
      </c>
      <c r="C23" s="10"/>
    </row>
    <row r="24" spans="1:3" ht="15" thickBot="1" x14ac:dyDescent="0.25">
      <c r="A24" s="221" t="s">
        <v>108</v>
      </c>
      <c r="B24" s="130">
        <v>1.6667284599380938E-2</v>
      </c>
      <c r="C24" s="10"/>
    </row>
    <row r="25" spans="1:3" x14ac:dyDescent="0.2">
      <c r="B25" s="10"/>
      <c r="C25" s="10"/>
    </row>
    <row r="26" spans="1:3" x14ac:dyDescent="0.2">
      <c r="C26" s="10"/>
    </row>
    <row r="27" spans="1:3" x14ac:dyDescent="0.2">
      <c r="B27" s="10"/>
      <c r="C27" s="10"/>
    </row>
    <row r="28" spans="1:3" x14ac:dyDescent="0.2">
      <c r="C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  <row r="106" spans="2:2" x14ac:dyDescent="0.2">
      <c r="B106" s="10"/>
    </row>
  </sheetData>
  <autoFilter ref="A1:B1" xr:uid="{00000000-0009-0000-0000-000004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2"/>
    <pageSetUpPr fitToPage="1"/>
  </sheetPr>
  <dimension ref="A1:M47"/>
  <sheetViews>
    <sheetView zoomScale="60" zoomScaleNormal="60" workbookViewId="0">
      <selection activeCell="C47" sqref="C47"/>
    </sheetView>
  </sheetViews>
  <sheetFormatPr defaultRowHeight="14.25" x14ac:dyDescent="0.2"/>
  <cols>
    <col min="1" max="1" width="4.7109375" style="30" customWidth="1"/>
    <col min="2" max="2" width="48.85546875" style="28" bestFit="1" customWidth="1"/>
    <col min="3" max="4" width="12.7109375" style="30" customWidth="1"/>
    <col min="5" max="5" width="16.7109375" style="39" customWidth="1"/>
    <col min="6" max="6" width="14.7109375" style="42" customWidth="1"/>
    <col min="7" max="7" width="14.7109375" style="39" customWidth="1"/>
    <col min="8" max="8" width="12.7109375" style="42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0" customFormat="1" ht="16.5" thickBot="1" x14ac:dyDescent="0.25">
      <c r="A1" s="189" t="s">
        <v>112</v>
      </c>
      <c r="B1" s="189"/>
      <c r="C1" s="189"/>
      <c r="D1" s="189"/>
      <c r="E1" s="189"/>
      <c r="F1" s="189"/>
      <c r="G1" s="189"/>
      <c r="H1" s="189"/>
      <c r="I1" s="189"/>
      <c r="J1" s="189"/>
      <c r="K1" s="13"/>
      <c r="L1" s="14"/>
      <c r="M1" s="14"/>
    </row>
    <row r="2" spans="1:13" ht="30.75" thickBot="1" x14ac:dyDescent="0.25">
      <c r="A2" s="15" t="s">
        <v>93</v>
      </c>
      <c r="B2" s="15" t="s">
        <v>79</v>
      </c>
      <c r="C2" s="41" t="s">
        <v>113</v>
      </c>
      <c r="D2" s="41" t="s">
        <v>114</v>
      </c>
      <c r="E2" s="41" t="s">
        <v>57</v>
      </c>
      <c r="F2" s="41" t="s">
        <v>58</v>
      </c>
      <c r="G2" s="41" t="s">
        <v>59</v>
      </c>
      <c r="H2" s="41" t="s">
        <v>60</v>
      </c>
      <c r="I2" s="17" t="s">
        <v>61</v>
      </c>
      <c r="J2" s="18" t="s">
        <v>62</v>
      </c>
    </row>
    <row r="3" spans="1:13" ht="28.5" x14ac:dyDescent="0.2">
      <c r="A3" s="21">
        <v>1</v>
      </c>
      <c r="B3" s="75" t="s">
        <v>110</v>
      </c>
      <c r="C3" s="222" t="s">
        <v>115</v>
      </c>
      <c r="D3" s="223" t="s">
        <v>116</v>
      </c>
      <c r="E3" s="76">
        <v>1488269.56</v>
      </c>
      <c r="F3" s="77">
        <v>683</v>
      </c>
      <c r="G3" s="76">
        <v>2179.0183894582724</v>
      </c>
      <c r="H3" s="47">
        <v>1000</v>
      </c>
      <c r="I3" s="210" t="s">
        <v>119</v>
      </c>
      <c r="J3" s="78" t="s">
        <v>10</v>
      </c>
    </row>
    <row r="4" spans="1:13" ht="14.25" customHeight="1" x14ac:dyDescent="0.2">
      <c r="A4" s="21">
        <v>2</v>
      </c>
      <c r="B4" s="224" t="s">
        <v>121</v>
      </c>
      <c r="C4" s="222" t="s">
        <v>115</v>
      </c>
      <c r="D4" s="223" t="s">
        <v>116</v>
      </c>
      <c r="E4" s="76">
        <v>1323145.97</v>
      </c>
      <c r="F4" s="77">
        <v>1586</v>
      </c>
      <c r="G4" s="76">
        <v>834.2660592686002</v>
      </c>
      <c r="H4" s="74">
        <v>1000</v>
      </c>
      <c r="I4" s="224" t="s">
        <v>120</v>
      </c>
      <c r="J4" s="78" t="s">
        <v>1</v>
      </c>
    </row>
    <row r="5" spans="1:13" x14ac:dyDescent="0.2">
      <c r="A5" s="21">
        <v>3</v>
      </c>
      <c r="B5" s="75" t="s">
        <v>111</v>
      </c>
      <c r="C5" s="222" t="s">
        <v>115</v>
      </c>
      <c r="D5" s="223" t="s">
        <v>117</v>
      </c>
      <c r="E5" s="76">
        <v>832373.99029999995</v>
      </c>
      <c r="F5" s="77">
        <v>1982</v>
      </c>
      <c r="G5" s="76">
        <v>419.96669540867805</v>
      </c>
      <c r="H5" s="47">
        <v>1000</v>
      </c>
      <c r="I5" s="210" t="s">
        <v>118</v>
      </c>
      <c r="J5" s="78" t="s">
        <v>0</v>
      </c>
    </row>
    <row r="6" spans="1:13" ht="15.75" thickBot="1" x14ac:dyDescent="0.25">
      <c r="A6" s="190" t="s">
        <v>66</v>
      </c>
      <c r="B6" s="191"/>
      <c r="C6" s="101" t="s">
        <v>3</v>
      </c>
      <c r="D6" s="101" t="s">
        <v>3</v>
      </c>
      <c r="E6" s="90">
        <f>SUM(E3:E5)</f>
        <v>3643789.5203</v>
      </c>
      <c r="F6" s="91">
        <f>SUM(F3:F5)</f>
        <v>4251</v>
      </c>
      <c r="G6" s="101" t="s">
        <v>3</v>
      </c>
      <c r="H6" s="101" t="s">
        <v>3</v>
      </c>
      <c r="I6" s="101" t="s">
        <v>3</v>
      </c>
      <c r="J6" s="101" t="s">
        <v>3</v>
      </c>
    </row>
    <row r="7" spans="1:13" x14ac:dyDescent="0.2">
      <c r="A7" s="193"/>
      <c r="B7" s="193"/>
      <c r="C7" s="193"/>
      <c r="D7" s="193"/>
      <c r="E7" s="193"/>
      <c r="F7" s="193"/>
      <c r="G7" s="193"/>
      <c r="H7" s="193"/>
    </row>
    <row r="47" spans="3:3" x14ac:dyDescent="0.2">
      <c r="C47" s="20"/>
    </row>
  </sheetData>
  <mergeCells count="3">
    <mergeCell ref="A1:J1"/>
    <mergeCell ref="A6:B6"/>
    <mergeCell ref="A7:H7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</sheetPr>
  <dimension ref="A1:K47"/>
  <sheetViews>
    <sheetView zoomScale="60" zoomScaleNormal="60" workbookViewId="0">
      <selection activeCell="C47" sqref="C47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3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26" t="s">
        <v>122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1" customFormat="1" ht="15.75" customHeight="1" thickBot="1" x14ac:dyDescent="0.25">
      <c r="A2" s="196" t="s">
        <v>55</v>
      </c>
      <c r="B2" s="93"/>
      <c r="C2" s="94"/>
      <c r="D2" s="95"/>
      <c r="E2" s="198" t="s">
        <v>78</v>
      </c>
      <c r="F2" s="198"/>
      <c r="G2" s="198"/>
      <c r="H2" s="198"/>
      <c r="I2" s="198"/>
      <c r="J2" s="198"/>
      <c r="K2" s="198"/>
    </row>
    <row r="3" spans="1:11" customFormat="1" ht="51.75" thickBot="1" x14ac:dyDescent="0.25">
      <c r="A3" s="197"/>
      <c r="B3" s="225" t="s">
        <v>79</v>
      </c>
      <c r="C3" s="211" t="s">
        <v>80</v>
      </c>
      <c r="D3" s="211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7" t="s">
        <v>88</v>
      </c>
      <c r="J3" s="18" t="s">
        <v>86</v>
      </c>
      <c r="K3" s="212" t="s">
        <v>87</v>
      </c>
    </row>
    <row r="4" spans="1:11" customFormat="1" collapsed="1" x14ac:dyDescent="0.2">
      <c r="A4" s="21">
        <v>1</v>
      </c>
      <c r="B4" s="26" t="s">
        <v>111</v>
      </c>
      <c r="C4" s="97">
        <v>39048</v>
      </c>
      <c r="D4" s="97">
        <v>39140</v>
      </c>
      <c r="E4" s="92">
        <v>-9.6224538754103861E-3</v>
      </c>
      <c r="F4" s="92">
        <v>-8.4441505533053074E-2</v>
      </c>
      <c r="G4" s="92">
        <v>-0.12657686382891664</v>
      </c>
      <c r="H4" s="92">
        <v>-0.13234463432245847</v>
      </c>
      <c r="I4" s="92">
        <v>-0.11563138788200356</v>
      </c>
      <c r="J4" s="98">
        <v>-0.58003330459131608</v>
      </c>
      <c r="K4" s="146">
        <v>-6.370190761057859E-2</v>
      </c>
    </row>
    <row r="5" spans="1:11" customFormat="1" collapsed="1" x14ac:dyDescent="0.2">
      <c r="A5" s="21">
        <v>2</v>
      </c>
      <c r="B5" s="26" t="s">
        <v>110</v>
      </c>
      <c r="C5" s="97">
        <v>39100</v>
      </c>
      <c r="D5" s="97">
        <v>39268</v>
      </c>
      <c r="E5" s="92">
        <v>-1.2124614673285627E-3</v>
      </c>
      <c r="F5" s="92">
        <v>-4.8325168155102238E-3</v>
      </c>
      <c r="G5" s="92">
        <v>3.5915462696018086E-2</v>
      </c>
      <c r="H5" s="92">
        <v>3.1378849378023155E-2</v>
      </c>
      <c r="I5" s="92">
        <v>2.8391275262807047E-2</v>
      </c>
      <c r="J5" s="98">
        <v>1.1790183894580828</v>
      </c>
      <c r="K5" s="147">
        <v>6.2587146912540748E-2</v>
      </c>
    </row>
    <row r="6" spans="1:11" customFormat="1" x14ac:dyDescent="0.2">
      <c r="A6" s="21">
        <v>3</v>
      </c>
      <c r="B6" s="26" t="s">
        <v>121</v>
      </c>
      <c r="C6" s="97">
        <v>39647</v>
      </c>
      <c r="D6" s="97">
        <v>39861</v>
      </c>
      <c r="E6" s="92" t="s">
        <v>100</v>
      </c>
      <c r="F6" s="92" t="s">
        <v>100</v>
      </c>
      <c r="G6" s="92" t="s">
        <v>100</v>
      </c>
      <c r="H6" s="92" t="s">
        <v>100</v>
      </c>
      <c r="I6" s="92" t="s">
        <v>100</v>
      </c>
      <c r="J6" s="98">
        <v>-0.16573394073144077</v>
      </c>
      <c r="K6" s="147">
        <v>-1.604087259522502E-2</v>
      </c>
    </row>
    <row r="7" spans="1:11" ht="15.75" thickBot="1" x14ac:dyDescent="0.25">
      <c r="A7" s="131"/>
      <c r="B7" s="136" t="s">
        <v>90</v>
      </c>
      <c r="C7" s="137" t="s">
        <v>3</v>
      </c>
      <c r="D7" s="137" t="s">
        <v>3</v>
      </c>
      <c r="E7" s="138">
        <f>AVERAGE(E4:E6)</f>
        <v>-5.4174576713694744E-3</v>
      </c>
      <c r="F7" s="138">
        <f>AVERAGE(F4:F6)</f>
        <v>-4.4637011174281649E-2</v>
      </c>
      <c r="G7" s="138">
        <f>AVERAGE(G4:G6)</f>
        <v>-4.5330700566449278E-2</v>
      </c>
      <c r="H7" s="138">
        <f>AVERAGE(H4:H6)</f>
        <v>-5.0482892472217655E-2</v>
      </c>
      <c r="I7" s="138">
        <f>AVERAGE(I4:I6)</f>
        <v>-4.3620056309598254E-2</v>
      </c>
      <c r="J7" s="137" t="s">
        <v>3</v>
      </c>
      <c r="K7" s="138">
        <f>AVERAGE(K4:K6)</f>
        <v>-5.7185444310876203E-3</v>
      </c>
    </row>
    <row r="8" spans="1:11" x14ac:dyDescent="0.2">
      <c r="A8" s="227" t="s">
        <v>123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</row>
    <row r="9" spans="1:11" ht="15" thickBot="1" x14ac:dyDescent="0.25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spans="1:11" x14ac:dyDescent="0.2">
      <c r="B10" s="28"/>
      <c r="C10" s="29"/>
      <c r="D10" s="29"/>
      <c r="E10" s="28"/>
      <c r="F10" s="28"/>
      <c r="G10" s="28"/>
      <c r="H10" s="28"/>
      <c r="I10" s="28"/>
    </row>
    <row r="11" spans="1:11" x14ac:dyDescent="0.2">
      <c r="B11" s="28"/>
      <c r="C11" s="29"/>
      <c r="D11" s="29"/>
      <c r="E11" s="106"/>
      <c r="F11" s="28"/>
      <c r="G11" s="28"/>
      <c r="H11" s="28"/>
      <c r="I11" s="28"/>
    </row>
    <row r="12" spans="1:11" x14ac:dyDescent="0.2">
      <c r="B12" s="28"/>
      <c r="C12" s="29"/>
      <c r="D12" s="29"/>
      <c r="E12" s="28"/>
      <c r="F12" s="28"/>
      <c r="G12" s="28"/>
      <c r="H12" s="28"/>
      <c r="I12" s="28"/>
    </row>
    <row r="13" spans="1:11" x14ac:dyDescent="0.2">
      <c r="B13" s="28"/>
      <c r="C13" s="29"/>
      <c r="D13" s="29"/>
      <c r="E13" s="28"/>
      <c r="F13" s="28"/>
      <c r="G13" s="28"/>
      <c r="H13" s="28"/>
      <c r="I13" s="28"/>
    </row>
    <row r="14" spans="1:11" x14ac:dyDescent="0.2">
      <c r="B14" s="28"/>
      <c r="C14" s="29"/>
      <c r="D14" s="29"/>
      <c r="E14" s="28"/>
      <c r="F14" s="28"/>
      <c r="G14" s="28"/>
      <c r="H14" s="28"/>
      <c r="I14" s="28"/>
    </row>
    <row r="15" spans="1:11" x14ac:dyDescent="0.2">
      <c r="B15" s="28"/>
      <c r="C15" s="29"/>
      <c r="D15" s="29"/>
      <c r="E15" s="28"/>
      <c r="F15" s="28"/>
      <c r="G15" s="28"/>
      <c r="H15" s="28"/>
      <c r="I15" s="28"/>
    </row>
    <row r="16" spans="1:11" x14ac:dyDescent="0.2">
      <c r="B16" s="28"/>
      <c r="C16" s="29"/>
      <c r="D16" s="29"/>
      <c r="E16" s="28"/>
      <c r="F16" s="28"/>
      <c r="G16" s="28"/>
      <c r="H16" s="28"/>
      <c r="I16" s="28"/>
    </row>
    <row r="17" spans="2:9" x14ac:dyDescent="0.2">
      <c r="B17" s="28"/>
      <c r="C17" s="29"/>
      <c r="D17" s="29"/>
      <c r="E17" s="28"/>
      <c r="F17" s="28"/>
      <c r="G17" s="28"/>
      <c r="H17" s="28"/>
      <c r="I17" s="28"/>
    </row>
    <row r="21" spans="2:9" x14ac:dyDescent="0.2">
      <c r="C21" s="5"/>
    </row>
    <row r="22" spans="2:9" x14ac:dyDescent="0.2">
      <c r="C22" s="5"/>
    </row>
    <row r="23" spans="2:9" x14ac:dyDescent="0.2">
      <c r="C23" s="5"/>
    </row>
    <row r="24" spans="2:9" x14ac:dyDescent="0.2">
      <c r="C24" s="5"/>
    </row>
    <row r="25" spans="2:9" x14ac:dyDescent="0.2">
      <c r="C25" s="5"/>
    </row>
    <row r="26" spans="2:9" x14ac:dyDescent="0.2">
      <c r="C26" s="5"/>
    </row>
    <row r="27" spans="2:9" x14ac:dyDescent="0.2">
      <c r="C27" s="5"/>
    </row>
    <row r="28" spans="2:9" x14ac:dyDescent="0.2">
      <c r="C28" s="5"/>
    </row>
    <row r="47" spans="3:3" x14ac:dyDescent="0.2">
      <c r="C47" s="64"/>
    </row>
  </sheetData>
  <mergeCells count="5">
    <mergeCell ref="A9:K9"/>
    <mergeCell ref="A2:A3"/>
    <mergeCell ref="A1:J1"/>
    <mergeCell ref="E2:K2"/>
    <mergeCell ref="A8:K8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2"/>
  </sheetPr>
  <dimension ref="A1:K37"/>
  <sheetViews>
    <sheetView zoomScale="60" zoomScaleNormal="60" workbookViewId="0">
      <selection activeCell="C47" sqref="C47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 x14ac:dyDescent="0.25">
      <c r="A1" s="195" t="s">
        <v>124</v>
      </c>
      <c r="B1" s="195"/>
      <c r="C1" s="195"/>
      <c r="D1" s="195"/>
      <c r="E1" s="195"/>
      <c r="F1" s="195"/>
      <c r="G1" s="195"/>
    </row>
    <row r="2" spans="1:11" s="30" customFormat="1" ht="15.75" customHeight="1" thickBot="1" x14ac:dyDescent="0.25">
      <c r="A2" s="196" t="s">
        <v>93</v>
      </c>
      <c r="B2" s="82"/>
      <c r="C2" s="216" t="s">
        <v>94</v>
      </c>
      <c r="D2" s="217"/>
      <c r="E2" s="216" t="s">
        <v>95</v>
      </c>
      <c r="F2" s="217"/>
      <c r="G2" s="83"/>
    </row>
    <row r="3" spans="1:11" s="30" customFormat="1" ht="45.75" thickBot="1" x14ac:dyDescent="0.25">
      <c r="A3" s="197"/>
      <c r="B3" s="96" t="s">
        <v>79</v>
      </c>
      <c r="C3" s="96" t="s">
        <v>96</v>
      </c>
      <c r="D3" s="96" t="s">
        <v>97</v>
      </c>
      <c r="E3" s="96" t="s">
        <v>98</v>
      </c>
      <c r="F3" s="96" t="s">
        <v>97</v>
      </c>
      <c r="G3" s="18" t="s">
        <v>99</v>
      </c>
    </row>
    <row r="4" spans="1:11" s="30" customFormat="1" x14ac:dyDescent="0.2">
      <c r="A4" s="21">
        <v>1</v>
      </c>
      <c r="B4" s="35" t="s">
        <v>111</v>
      </c>
      <c r="C4" s="36">
        <v>-8.087300000000047</v>
      </c>
      <c r="D4" s="92">
        <v>-9.6224538754346566E-3</v>
      </c>
      <c r="E4" s="37">
        <v>0</v>
      </c>
      <c r="F4" s="92">
        <v>0</v>
      </c>
      <c r="G4" s="38">
        <v>0</v>
      </c>
    </row>
    <row r="5" spans="1:11" s="30" customFormat="1" x14ac:dyDescent="0.2">
      <c r="A5" s="21">
        <v>2</v>
      </c>
      <c r="B5" s="35" t="s">
        <v>110</v>
      </c>
      <c r="C5" s="36">
        <v>-1.806659999999916</v>
      </c>
      <c r="D5" s="92">
        <v>-1.2124614672395187E-3</v>
      </c>
      <c r="E5" s="37">
        <v>0</v>
      </c>
      <c r="F5" s="92">
        <v>0</v>
      </c>
      <c r="G5" s="38">
        <v>0</v>
      </c>
    </row>
    <row r="6" spans="1:11" s="30" customFormat="1" x14ac:dyDescent="0.2">
      <c r="A6" s="21">
        <v>3</v>
      </c>
      <c r="B6" s="35" t="s">
        <v>121</v>
      </c>
      <c r="C6" s="36" t="s">
        <v>100</v>
      </c>
      <c r="D6" s="92" t="s">
        <v>100</v>
      </c>
      <c r="E6" s="37" t="s">
        <v>100</v>
      </c>
      <c r="F6" s="92" t="s">
        <v>100</v>
      </c>
      <c r="G6" s="38" t="s">
        <v>100</v>
      </c>
    </row>
    <row r="7" spans="1:11" s="30" customFormat="1" ht="15.75" thickBot="1" x14ac:dyDescent="0.25">
      <c r="A7" s="102"/>
      <c r="B7" s="84" t="s">
        <v>66</v>
      </c>
      <c r="C7" s="103">
        <v>-9.8939599999999626</v>
      </c>
      <c r="D7" s="89">
        <v>-4.2453553981743703E-3</v>
      </c>
      <c r="E7" s="86">
        <v>0</v>
      </c>
      <c r="F7" s="89">
        <v>0</v>
      </c>
      <c r="G7" s="87">
        <v>0</v>
      </c>
    </row>
    <row r="8" spans="1:11" s="30" customFormat="1" ht="15" customHeight="1" thickBot="1" x14ac:dyDescent="0.25">
      <c r="A8" s="201"/>
      <c r="B8" s="201"/>
      <c r="C8" s="201"/>
      <c r="D8" s="201"/>
      <c r="E8" s="201"/>
      <c r="F8" s="201"/>
      <c r="G8" s="201"/>
      <c r="H8" s="7"/>
      <c r="I8" s="7"/>
      <c r="J8" s="7"/>
      <c r="K8" s="7"/>
    </row>
    <row r="9" spans="1:11" s="30" customFormat="1" x14ac:dyDescent="0.2">
      <c r="D9" s="39"/>
    </row>
    <row r="10" spans="1:11" s="30" customFormat="1" x14ac:dyDescent="0.2">
      <c r="D10" s="39"/>
    </row>
    <row r="11" spans="1:11" s="30" customFormat="1" x14ac:dyDescent="0.2">
      <c r="D11" s="39"/>
    </row>
    <row r="12" spans="1:11" s="30" customFormat="1" x14ac:dyDescent="0.2">
      <c r="D12" s="39"/>
    </row>
    <row r="13" spans="1:11" s="30" customFormat="1" x14ac:dyDescent="0.2">
      <c r="D13" s="39"/>
    </row>
    <row r="14" spans="1:11" s="30" customFormat="1" x14ac:dyDescent="0.2">
      <c r="D14" s="39"/>
    </row>
    <row r="15" spans="1:11" s="30" customFormat="1" x14ac:dyDescent="0.2">
      <c r="D15" s="39"/>
    </row>
    <row r="16" spans="1:11" s="30" customFormat="1" x14ac:dyDescent="0.2">
      <c r="D16" s="39"/>
    </row>
    <row r="17" spans="4:9" s="30" customFormat="1" x14ac:dyDescent="0.2">
      <c r="D17" s="39"/>
    </row>
    <row r="18" spans="4:9" s="30" customFormat="1" x14ac:dyDescent="0.2">
      <c r="D18" s="39"/>
    </row>
    <row r="19" spans="4:9" s="30" customFormat="1" x14ac:dyDescent="0.2">
      <c r="D19" s="39"/>
    </row>
    <row r="20" spans="4:9" s="30" customFormat="1" x14ac:dyDescent="0.2">
      <c r="D20" s="39"/>
    </row>
    <row r="21" spans="4:9" s="30" customFormat="1" x14ac:dyDescent="0.2">
      <c r="D21" s="39"/>
    </row>
    <row r="22" spans="4:9" s="30" customFormat="1" x14ac:dyDescent="0.2">
      <c r="D22" s="39"/>
    </row>
    <row r="23" spans="4:9" s="30" customFormat="1" x14ac:dyDescent="0.2">
      <c r="D23" s="39"/>
    </row>
    <row r="24" spans="4:9" s="30" customFormat="1" x14ac:dyDescent="0.2">
      <c r="D24" s="39"/>
    </row>
    <row r="25" spans="4:9" s="30" customFormat="1" x14ac:dyDescent="0.2">
      <c r="D25" s="39"/>
    </row>
    <row r="26" spans="4:9" s="30" customFormat="1" x14ac:dyDescent="0.2">
      <c r="D26" s="39"/>
    </row>
    <row r="27" spans="4:9" s="30" customFormat="1" x14ac:dyDescent="0.2">
      <c r="D27" s="39"/>
    </row>
    <row r="28" spans="4:9" s="30" customFormat="1" x14ac:dyDescent="0.2">
      <c r="D28" s="39"/>
    </row>
    <row r="29" spans="4:9" s="30" customFormat="1" x14ac:dyDescent="0.2"/>
    <row r="30" spans="4:9" s="30" customFormat="1" x14ac:dyDescent="0.2"/>
    <row r="31" spans="4:9" s="30" customFormat="1" x14ac:dyDescent="0.2">
      <c r="H31" s="22"/>
      <c r="I31" s="22"/>
    </row>
    <row r="34" spans="1:5" ht="30.75" thickBot="1" x14ac:dyDescent="0.25">
      <c r="B34" s="171" t="s">
        <v>79</v>
      </c>
      <c r="C34" s="96" t="s">
        <v>125</v>
      </c>
      <c r="D34" s="96" t="s">
        <v>126</v>
      </c>
      <c r="E34" s="34" t="s">
        <v>127</v>
      </c>
    </row>
    <row r="35" spans="1:5" x14ac:dyDescent="0.2">
      <c r="A35" s="22">
        <v>1</v>
      </c>
      <c r="B35" s="35" t="str">
        <f t="shared" ref="B35:D36" si="0">B4</f>
        <v>ТАSК Ukrainskyi Kapital</v>
      </c>
      <c r="C35" s="107">
        <f t="shared" si="0"/>
        <v>-8.087300000000047</v>
      </c>
      <c r="D35" s="92">
        <f t="shared" si="0"/>
        <v>-9.6224538754346566E-3</v>
      </c>
      <c r="E35" s="108">
        <f>G4</f>
        <v>0</v>
      </c>
    </row>
    <row r="36" spans="1:5" x14ac:dyDescent="0.2">
      <c r="A36" s="22">
        <v>2</v>
      </c>
      <c r="B36" s="35" t="str">
        <f t="shared" si="0"/>
        <v>Zbalansovanyi Fond Parytet</v>
      </c>
      <c r="C36" s="107">
        <f t="shared" si="0"/>
        <v>-1.806659999999916</v>
      </c>
      <c r="D36" s="92">
        <f t="shared" si="0"/>
        <v>-1.2124614672395187E-3</v>
      </c>
      <c r="E36" s="108">
        <f>G5</f>
        <v>0</v>
      </c>
    </row>
    <row r="37" spans="1:5" x14ac:dyDescent="0.2">
      <c r="B37" s="35"/>
      <c r="C37" s="107"/>
      <c r="D37" s="92"/>
      <c r="E37" s="108"/>
    </row>
  </sheetData>
  <mergeCells count="5">
    <mergeCell ref="A8:G8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2"/>
  </sheetPr>
  <dimension ref="A1:D23"/>
  <sheetViews>
    <sheetView zoomScale="60" zoomScaleNormal="60" workbookViewId="0">
      <selection activeCell="C47" sqref="C47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0" t="s">
        <v>79</v>
      </c>
      <c r="B1" s="61" t="s">
        <v>109</v>
      </c>
      <c r="C1" s="10"/>
      <c r="D1" s="10"/>
    </row>
    <row r="2" spans="1:4" ht="14.25" x14ac:dyDescent="0.2">
      <c r="A2" s="26" t="s">
        <v>111</v>
      </c>
      <c r="B2" s="124">
        <v>-9.6224538754103861E-3</v>
      </c>
      <c r="C2" s="10"/>
      <c r="D2" s="10"/>
    </row>
    <row r="3" spans="1:4" ht="14.25" x14ac:dyDescent="0.2">
      <c r="A3" s="26" t="s">
        <v>110</v>
      </c>
      <c r="B3" s="124">
        <v>-1.2124614673285627E-3</v>
      </c>
      <c r="C3" s="10"/>
      <c r="D3" s="10"/>
    </row>
    <row r="4" spans="1:4" ht="14.25" x14ac:dyDescent="0.2">
      <c r="A4" s="182" t="s">
        <v>104</v>
      </c>
      <c r="B4" s="125">
        <v>-5.4174576713694701E-3</v>
      </c>
      <c r="C4" s="10"/>
      <c r="D4" s="10"/>
    </row>
    <row r="5" spans="1:4" ht="14.25" x14ac:dyDescent="0.2">
      <c r="A5" s="182" t="s">
        <v>16</v>
      </c>
      <c r="B5" s="125">
        <v>-8.7741163567475966E-2</v>
      </c>
      <c r="C5" s="10"/>
      <c r="D5" s="10"/>
    </row>
    <row r="6" spans="1:4" ht="14.25" x14ac:dyDescent="0.2">
      <c r="A6" s="182" t="s">
        <v>15</v>
      </c>
      <c r="B6" s="125">
        <v>-2.1165884194053186E-2</v>
      </c>
      <c r="C6" s="10"/>
      <c r="D6" s="10"/>
    </row>
    <row r="7" spans="1:4" ht="14.25" x14ac:dyDescent="0.2">
      <c r="A7" s="182" t="s">
        <v>105</v>
      </c>
      <c r="B7" s="125">
        <v>-5.5335827414878302E-2</v>
      </c>
      <c r="C7" s="10"/>
      <c r="D7" s="10"/>
    </row>
    <row r="8" spans="1:4" ht="14.25" x14ac:dyDescent="0.2">
      <c r="A8" s="182" t="s">
        <v>106</v>
      </c>
      <c r="B8" s="125">
        <v>-4.6063404279104159E-2</v>
      </c>
      <c r="C8" s="10"/>
      <c r="D8" s="10"/>
    </row>
    <row r="9" spans="1:4" ht="14.25" x14ac:dyDescent="0.2">
      <c r="A9" s="182" t="s">
        <v>107</v>
      </c>
      <c r="B9" s="125">
        <v>1.0684931506849314E-2</v>
      </c>
      <c r="C9" s="10"/>
      <c r="D9" s="10"/>
    </row>
    <row r="10" spans="1:4" ht="15" thickBot="1" x14ac:dyDescent="0.25">
      <c r="A10" s="228" t="s">
        <v>108</v>
      </c>
      <c r="B10" s="126">
        <v>1.6667284599380938E-2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49"/>
      <c r="B12" s="50"/>
      <c r="C12" s="10"/>
      <c r="D12" s="10"/>
    </row>
    <row r="13" spans="1:4" ht="14.25" x14ac:dyDescent="0.2">
      <c r="A13" s="49"/>
      <c r="B13" s="50"/>
      <c r="C13" s="10"/>
      <c r="D13" s="10"/>
    </row>
    <row r="14" spans="1:4" ht="14.25" x14ac:dyDescent="0.2">
      <c r="A14" s="49"/>
      <c r="B14" s="50"/>
      <c r="C14" s="10"/>
      <c r="D14" s="10"/>
    </row>
    <row r="15" spans="1:4" ht="14.25" x14ac:dyDescent="0.2">
      <c r="A15" s="49"/>
      <c r="B15" s="50"/>
      <c r="C15" s="10"/>
      <c r="D15" s="10"/>
    </row>
    <row r="16" spans="1:4" ht="14.25" x14ac:dyDescent="0.2">
      <c r="A16" s="49"/>
      <c r="B16" s="50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 xr:uid="{00000000-0009-0000-0000-000008000000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2020-05-09T12:03:04Z</dcterms:modified>
</cp:coreProperties>
</file>